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filterPrivacy="1" defaultThemeVersion="166925"/>
  <xr:revisionPtr revIDLastSave="0" documentId="13_ncr:1_{9628F4A3-8D01-4B8F-B2B6-07610BD7231D}" xr6:coauthVersionLast="36" xr6:coauthVersionMax="36" xr10:uidLastSave="{00000000-0000-0000-0000-000000000000}"/>
  <bookViews>
    <workbookView xWindow="0" yWindow="0" windowWidth="23040" windowHeight="9000" activeTab="1" xr2:uid="{00000000-000D-0000-FFFF-FFFF00000000}"/>
  </bookViews>
  <sheets>
    <sheet name="112年核定補助案件" sheetId="1" r:id="rId1"/>
    <sheet name="中長程計畫" sheetId="4" r:id="rId2"/>
  </sheets>
  <definedNames>
    <definedName name="_xlnm._FilterDatabase" localSheetId="0" hidden="1">'112年核定補助案件'!$B$4:$K$95</definedName>
    <definedName name="JR_PAGE_ANCHOR_0_1">'112年核定補助案件'!$A$1</definedName>
  </definedNames>
  <calcPr calcId="191029"/>
</workbook>
</file>

<file path=xl/calcChain.xml><?xml version="1.0" encoding="utf-8"?>
<calcChain xmlns="http://schemas.openxmlformats.org/spreadsheetml/2006/main">
  <c r="J5" i="4" l="1"/>
  <c r="H5" i="4"/>
  <c r="J69" i="1" l="1"/>
  <c r="H69" i="1"/>
  <c r="J75" i="1"/>
  <c r="H75" i="1"/>
  <c r="J83" i="1"/>
  <c r="H83" i="1"/>
  <c r="J82" i="1"/>
  <c r="H82" i="1"/>
  <c r="J80" i="1"/>
  <c r="H80" i="1"/>
  <c r="J79" i="1"/>
  <c r="H79" i="1"/>
  <c r="J76" i="1"/>
  <c r="H76" i="1"/>
</calcChain>
</file>

<file path=xl/sharedStrings.xml><?xml version="1.0" encoding="utf-8"?>
<sst xmlns="http://schemas.openxmlformats.org/spreadsheetml/2006/main" count="571" uniqueCount="368">
  <si>
    <t>地區別</t>
  </si>
  <si>
    <t>計畫編號</t>
  </si>
  <si>
    <t>申請單位</t>
  </si>
  <si>
    <t>年度</t>
  </si>
  <si>
    <t>苗栗縣</t>
  </si>
  <si>
    <t>中華民國珍珠社會福利服務協會</t>
  </si>
  <si>
    <t>112年度家庭暴力相對人處遇服務方案</t>
  </si>
  <si>
    <t>112</t>
  </si>
  <si>
    <t/>
  </si>
  <si>
    <t>112年度家庭暴力相對人預防性輔導服務方案</t>
  </si>
  <si>
    <t>雲林縣</t>
  </si>
  <si>
    <t>中華民國新女性聯合會</t>
  </si>
  <si>
    <t>雲林縣家庭暴力案件相對人裁定前預防性教育課程</t>
  </si>
  <si>
    <t>全國性</t>
  </si>
  <si>
    <t>台北市康復之友協會</t>
  </si>
  <si>
    <t>全國精神公益團體培植計畫</t>
  </si>
  <si>
    <t>宜蘭縣</t>
  </si>
  <si>
    <t>宜蘭縣政府</t>
  </si>
  <si>
    <t>112年宜蘭縣充實社區心理衛生中心辦公空間及設施設備計畫」</t>
  </si>
  <si>
    <t>112年宜蘭縣家庭暴力相對人整合性服務方案</t>
  </si>
  <si>
    <t>112年宜蘭縣家庭暴力相對人庭前認知輔導服務計畫</t>
  </si>
  <si>
    <t>臺南市</t>
  </si>
  <si>
    <t>社團法人中華民國耶底底亞家庭關顧協會</t>
  </si>
  <si>
    <t>跳脫綑綁之路－家庭暴力相對人庭前預防性服務方案</t>
  </si>
  <si>
    <t>社團法人中華民國康復之友聯盟</t>
  </si>
  <si>
    <t>建構會員團體發展精神康復者多元社區式服務計畫</t>
  </si>
  <si>
    <t>高雄市</t>
  </si>
  <si>
    <t>社團法人中華育幼機構兒童關懷協會</t>
  </si>
  <si>
    <t>112年高雄市性侵害事件未成年行為人處遇服務方案</t>
  </si>
  <si>
    <t>臺中市</t>
  </si>
  <si>
    <t>社團法人台中市康復之友協會</t>
  </si>
  <si>
    <t>臺中市精障者家庭守護方案-攜手向前走支持服務</t>
  </si>
  <si>
    <t>臺北市</t>
  </si>
  <si>
    <t>社團法人台北市心生活協會</t>
  </si>
  <si>
    <t>心家庭專線與家屬支持服務</t>
  </si>
  <si>
    <t>基隆市</t>
  </si>
  <si>
    <t>社團法人台灣力人關係促進協會</t>
  </si>
  <si>
    <t>112年度基隆市政府家庭暴力相對人預防性輔導服務方案</t>
  </si>
  <si>
    <t>112年度基隆市政府家庭暴力相對人處遇服務方案</t>
  </si>
  <si>
    <t>社團法人台灣心意全人關懷協會</t>
  </si>
  <si>
    <t>高雄市偏區性侵害事件未成年行為人多元處遇服務方案</t>
  </si>
  <si>
    <t>社團法人台灣自立生活復能協會</t>
  </si>
  <si>
    <t>心友鄰攜一把照</t>
  </si>
  <si>
    <t>本案所提「112年度厚植精神病友及家屬團體量能計畫」，非符合本主軸計畫精神內涵及重點，爰不予補助。</t>
  </si>
  <si>
    <t>社團法人台灣社會心理復健協會</t>
  </si>
  <si>
    <t>「精神障礙者社會融合與自立生活支持中心」五年試辦計劃（第二年）</t>
  </si>
  <si>
    <t>1121OB010H</t>
  </si>
  <si>
    <t>社團法人宜蘭縣康復之友協會</t>
  </si>
  <si>
    <t>112年厚植精神病友及家屬團體量能計畫</t>
  </si>
  <si>
    <t>花蓮縣</t>
  </si>
  <si>
    <t>社團法人花蓮縣康復之友協會</t>
  </si>
  <si>
    <t>112年厚植精神病友及家屬團體社區服務量能計畫</t>
  </si>
  <si>
    <t>金門縣</t>
  </si>
  <si>
    <t>社團法人金門縣康復之友協會</t>
  </si>
  <si>
    <t>厚植精神病友及家屬團體社區服務量能計畫</t>
  </si>
  <si>
    <t>南投縣</t>
  </si>
  <si>
    <t>社團法人南投縣康復之友協會</t>
  </si>
  <si>
    <t>112年度「厚植精神病友及家屬團體社區服務量能計畫」</t>
  </si>
  <si>
    <t>屏東縣</t>
  </si>
  <si>
    <t>社團法人屏東縣家庭關懷暨心理健康促進協會</t>
  </si>
  <si>
    <t>停止暴力,發展健康關係</t>
  </si>
  <si>
    <t>社團法人苗栗縣康復之友協會</t>
  </si>
  <si>
    <t>112年度厚植精神病友及家屬團體量能計畫</t>
  </si>
  <si>
    <t>桃園市</t>
  </si>
  <si>
    <t>社團法人桃園市助人專業促進協會</t>
  </si>
  <si>
    <t>性侵害兒童及少年行為人輔導服務方案</t>
  </si>
  <si>
    <t>社團法人桃園市康復之友協會</t>
  </si>
  <si>
    <t>社團法人高雄市心理復健協會</t>
  </si>
  <si>
    <t>攜手協力～服務更有利</t>
  </si>
  <si>
    <t>社團法人國際生命線台灣總會</t>
  </si>
  <si>
    <t>謝謝你跟我說-全台生命線青少年心理健康網路支持平台延續計畫</t>
  </si>
  <si>
    <t>社團法人雲林縣心來富身心健康發展協會</t>
  </si>
  <si>
    <t>厚植精神病友及家屬團體量能計畫</t>
  </si>
  <si>
    <t>新竹市</t>
  </si>
  <si>
    <t>社團法人新竹市心理衛生協會</t>
  </si>
  <si>
    <t>攜手共好—精神障礙者自立生活培力及生涯轉銜適應融合計畫</t>
  </si>
  <si>
    <t>本案所提「攜手共好—精神障礙者自立生活培力及生涯轉銜適應融合計畫」，非符合本主軸計畫精神內涵及重點，爰不予補助。</t>
  </si>
  <si>
    <t>社團法人新竹市精神健康協會</t>
  </si>
  <si>
    <t>嘉義市</t>
  </si>
  <si>
    <t>社團法人嘉義市心康復之友協會</t>
  </si>
  <si>
    <t>精神疾病照顧者支持與培力計畫-『陪伴精障家庭你我一起』</t>
  </si>
  <si>
    <t>臺東縣</t>
  </si>
  <si>
    <t>社團法人臺東縣康復之友協會</t>
  </si>
  <si>
    <t>社團法人臺南市穀粒禾禾身心關懷協會</t>
  </si>
  <si>
    <t>花蓮縣政府</t>
  </si>
  <si>
    <t>112年度花蓮縣衛生局充實社區心理衛生中心辦公空間及設施設備計畫</t>
  </si>
  <si>
    <t>金門縣政府</t>
  </si>
  <si>
    <t>金門縣112年度家庭暴力相對人關懷輔導服務計畫</t>
  </si>
  <si>
    <t>金門縣衛生局</t>
  </si>
  <si>
    <t>112年度公益彩券回饋金提升心理衛生訪視人員執業安全計畫</t>
  </si>
  <si>
    <t>南投縣政府</t>
  </si>
  <si>
    <t>提升心理衛生訪視人員執業安全計畫</t>
  </si>
  <si>
    <t>屏東縣政府衛生局</t>
  </si>
  <si>
    <t>屏東縣112年度充實社區心理衛生中心辦公室空間及設施設備計畫</t>
  </si>
  <si>
    <t>112年提升心理衛生訪視人員執業安全計畫</t>
  </si>
  <si>
    <t>屏東縣關懷弱勢福利促進協會</t>
  </si>
  <si>
    <t>苗栗縣政府</t>
  </si>
  <si>
    <t>112年度苗栗縣充實社區心理衛生中心辦公空間及設施設備計畫</t>
  </si>
  <si>
    <t>迦樂醫療財團法人迦樂醫院</t>
  </si>
  <si>
    <t>家庭暴力相對人-家庭暴力相對人預防性輔導服務方案</t>
  </si>
  <si>
    <t>桃園市政府衛生局</t>
  </si>
  <si>
    <t>桃園市政府衛生局 「充實社區心理衛生中心辦公空間及設施設備」計畫</t>
  </si>
  <si>
    <t>財團法人「張老師」基金會台中分事務所</t>
  </si>
  <si>
    <t>112年度臺中市家庭暴力相對人預防性輔導服務</t>
  </si>
  <si>
    <t>112年度臺中市家庭暴力相對人關懷輔導服務方案</t>
  </si>
  <si>
    <t>財團法人台北市敦安社會福利基金會</t>
  </si>
  <si>
    <t>青少年憂鬱症防治暨家庭支持服務計畫</t>
  </si>
  <si>
    <t>財團法人台灣世界展望會</t>
  </si>
  <si>
    <t>性侵害事件特殊族群加害人/行為人多元處遇服務方案</t>
  </si>
  <si>
    <t>財團法人伊甸社會福利基金會</t>
  </si>
  <si>
    <t>走進「出不來的精障家庭」： 伊甸基金會「敲敲話行動入家團隊」方案</t>
  </si>
  <si>
    <t>財團法人喜憨兒社會福利基金會</t>
  </si>
  <si>
    <t>智能障礙性侵害加害人＂紅＂、＂黃＂、＂綠＂ 社區三級再犯預防處遇方案</t>
  </si>
  <si>
    <t>財團法人陽明教育事務基金會</t>
  </si>
  <si>
    <t>112年家庭暴力相對人輔導支持計畫</t>
  </si>
  <si>
    <t>財團法人嘉義市私立保康社會福利慈善事業基金會</t>
  </si>
  <si>
    <t>112年度嘉義市家庭暴力相對人預防性輔導服務方案</t>
  </si>
  <si>
    <t>嘉義縣</t>
  </si>
  <si>
    <t>112年度嘉義縣家庭暴力相對人關懷訪視服務方案</t>
  </si>
  <si>
    <t>112年度嘉義縣家庭暴力相對人預防性輔導服務方案</t>
  </si>
  <si>
    <t>高雄市政府社會局家庭暴力及性侵害防治中心</t>
  </si>
  <si>
    <t>112年度高雄市家庭暴力相對人輔導服務方案計畫</t>
  </si>
  <si>
    <t>高雄市政府衛生局</t>
  </si>
  <si>
    <t>高雄市家庭暴力相對人暨高風險族群減酒害服務計畫</t>
  </si>
  <si>
    <t>高雄市政府衛生局辦理 「充實社區心理衛生中心辦公空間及設施設備計畫」計畫書</t>
  </si>
  <si>
    <t>雲林縣政府</t>
  </si>
  <si>
    <t>雲林縣家庭暴力相對人處遇服務方案</t>
  </si>
  <si>
    <t>新北市</t>
  </si>
  <si>
    <t>新北市政府衛生局</t>
  </si>
  <si>
    <t>112年度強化地方基層衛生所心理衛生中心服務計畫</t>
  </si>
  <si>
    <t>112年度新北市提升心理衛生訪視人員執業安全計畫</t>
  </si>
  <si>
    <t>新竹市衛生局</t>
  </si>
  <si>
    <t>新竹市衛生局112年度提升心理衛生訪視人員執業安全計畫</t>
  </si>
  <si>
    <t>新竹縣</t>
  </si>
  <si>
    <t>新竹縣政府</t>
  </si>
  <si>
    <t>112年度新竹縣政府衛生局  提升心理衛生訪視人員執業安全計畫</t>
  </si>
  <si>
    <t>112年度新竹縣政府衛生局 充實社區心理衛生中心辦公空間及 設施設備計畫</t>
  </si>
  <si>
    <t>家庭暴力相對人預防性輔導服務方案</t>
  </si>
  <si>
    <t>嘉義市政府</t>
  </si>
  <si>
    <t>112年度嘉義市政府衛生局提升心理衛生訪視人員執業安全計畫</t>
  </si>
  <si>
    <t>嘉義縣衛生局</t>
  </si>
  <si>
    <t>嘉義縣充實社區心理衛生中心辦公空間 及設施設備計畫書</t>
  </si>
  <si>
    <t>彰化縣</t>
  </si>
  <si>
    <t>彰化縣政府</t>
  </si>
  <si>
    <t>彰化縣112年家庭暴力相對人庭前認知輔導方案</t>
  </si>
  <si>
    <t>112年彰化縣未成年性侵害行為人輔導處遇服務方案</t>
  </si>
  <si>
    <t>彰化縣112年度家庭暴力相對人多元處遇服務方案</t>
  </si>
  <si>
    <t>彰化縣政府衛生局</t>
  </si>
  <si>
    <t>彰化縣112年度充實社區心理衛生中心辦公空間及設施設備計畫</t>
  </si>
  <si>
    <t>臺中市政府衛生局</t>
  </si>
  <si>
    <t>112年度衛生福利部公益彩券回饋金-充實社區心理衛生中心辦公空間及設施設備計畫</t>
  </si>
  <si>
    <t>臺北市政府</t>
  </si>
  <si>
    <t>臺北市112年度充實社區心理衛生中心辦公空間及設施設備計畫</t>
  </si>
  <si>
    <t>臺東縣政府</t>
  </si>
  <si>
    <t>臺東縣112年度充實社區心理衛生中心辦公空間及設施設備計畫</t>
  </si>
  <si>
    <t>臺東縣112年家庭暴力相對人處遇服務方案</t>
  </si>
  <si>
    <t>臺東縣112年家庭暴力相對人預防性輔導服務方案</t>
  </si>
  <si>
    <t>臺東縣112年度提升心理衛生訪視人員執業安全計畫</t>
  </si>
  <si>
    <t>1121OU013E</t>
  </si>
  <si>
    <t>臺南市政府衛生局</t>
  </si>
  <si>
    <t>臺南市「充實社區心理衛生中心辦公空間及設施設備」</t>
  </si>
  <si>
    <t>112年「臺南市心理衛生人員舒壓及訪視安全計畫」</t>
  </si>
  <si>
    <t>澎湖縣</t>
  </si>
  <si>
    <t>澎湖縣政府</t>
  </si>
  <si>
    <t>112年度澎湖縣相對人處遇暨預防性輔導服務方案</t>
  </si>
  <si>
    <t>社團法人臺灣司法社工學會</t>
  </si>
  <si>
    <t>智能障礙者性侵害行為人社區處遇模式與專業培力之研究</t>
  </si>
  <si>
    <t>財團法人旭立文教基金會</t>
  </si>
  <si>
    <t>健全家庭暴力防治網-相對人庭前教育計畫</t>
  </si>
  <si>
    <t>社團法人花蓮縣兒童暨家庭關懷協會</t>
  </si>
  <si>
    <t>111-112年花蓮縣家庭暴力相對人預防性輔導服務方案之多元整合計畫</t>
  </si>
  <si>
    <t>111-112年花蓮縣家庭暴力相對人後續追蹤與處遇服務方案計畫</t>
  </si>
  <si>
    <t>基隆市衛生局</t>
  </si>
  <si>
    <t>111-112年基隆市未成年性侵害事件行為人處遇品質提升方案</t>
  </si>
  <si>
    <t>111-112年基隆市提升心理衛生訪視人員職業安全計畫</t>
  </si>
  <si>
    <t>合計</t>
  </si>
  <si>
    <t>核定經常</t>
    <phoneticPr fontId="1" type="noConversion"/>
  </si>
  <si>
    <t>核定資本</t>
    <phoneticPr fontId="1" type="noConversion"/>
  </si>
  <si>
    <t>核定內容</t>
    <phoneticPr fontId="1" type="noConversion"/>
  </si>
  <si>
    <t>1121OE005B</t>
    <phoneticPr fontId="1" type="noConversion"/>
  </si>
  <si>
    <t>1121OE006A</t>
    <phoneticPr fontId="1" type="noConversion"/>
  </si>
  <si>
    <t>1121O1002H</t>
    <phoneticPr fontId="1" type="noConversion"/>
  </si>
  <si>
    <t>1121OB011E</t>
    <phoneticPr fontId="1" type="noConversion"/>
  </si>
  <si>
    <t>1121OI012A</t>
    <phoneticPr fontId="1" type="noConversion"/>
  </si>
  <si>
    <t>1121OB003B</t>
    <phoneticPr fontId="1" type="noConversion"/>
  </si>
  <si>
    <t>1121OB002A</t>
    <phoneticPr fontId="1" type="noConversion"/>
  </si>
  <si>
    <t>1121OU008B</t>
    <phoneticPr fontId="1" type="noConversion"/>
  </si>
  <si>
    <t>1121O1001H</t>
    <phoneticPr fontId="1" type="noConversion"/>
  </si>
  <si>
    <t>1121O4003C</t>
    <phoneticPr fontId="1" type="noConversion"/>
  </si>
  <si>
    <t>1121OS011H</t>
    <phoneticPr fontId="1" type="noConversion"/>
  </si>
  <si>
    <t>1121O30050</t>
    <phoneticPr fontId="1" type="noConversion"/>
  </si>
  <si>
    <t>1121OQ011A</t>
    <phoneticPr fontId="1" type="noConversion"/>
  </si>
  <si>
    <t>1121OQ011B</t>
    <phoneticPr fontId="1" type="noConversion"/>
  </si>
  <si>
    <t>1121O4004C</t>
    <phoneticPr fontId="1" type="noConversion"/>
  </si>
  <si>
    <t>1121OI015H</t>
    <phoneticPr fontId="1" type="noConversion"/>
  </si>
  <si>
    <t>1121O10040</t>
    <phoneticPr fontId="1" type="noConversion"/>
  </si>
  <si>
    <t>1121OO019H</t>
    <phoneticPr fontId="1" type="noConversion"/>
  </si>
  <si>
    <t>1121OV004H</t>
    <phoneticPr fontId="1" type="noConversion"/>
  </si>
  <si>
    <t>1121OH003H</t>
    <phoneticPr fontId="1" type="noConversion"/>
  </si>
  <si>
    <t>1121OM007B</t>
    <phoneticPr fontId="1" type="noConversion"/>
  </si>
  <si>
    <t>1121OE017H</t>
    <phoneticPr fontId="1" type="noConversion"/>
  </si>
  <si>
    <t>1121OC013H</t>
    <phoneticPr fontId="1" type="noConversion"/>
  </si>
  <si>
    <t>1121O4008H</t>
    <phoneticPr fontId="1" type="noConversion"/>
  </si>
  <si>
    <t>1121O10020</t>
    <phoneticPr fontId="1" type="noConversion"/>
  </si>
  <si>
    <t>1121OI016H</t>
    <phoneticPr fontId="1" type="noConversion"/>
  </si>
  <si>
    <t>1121OR007H</t>
    <phoneticPr fontId="1" type="noConversion"/>
  </si>
  <si>
    <t>1121OR006H</t>
    <phoneticPr fontId="1" type="noConversion"/>
  </si>
  <si>
    <t>1121OT014H</t>
    <phoneticPr fontId="1" type="noConversion"/>
  </si>
  <si>
    <t>1121ON005H</t>
    <phoneticPr fontId="1" type="noConversion"/>
  </si>
  <si>
    <t>1121OU012H</t>
    <phoneticPr fontId="1" type="noConversion"/>
  </si>
  <si>
    <t>1121OO008E</t>
    <phoneticPr fontId="1" type="noConversion"/>
  </si>
  <si>
    <t>1121OV001B</t>
    <phoneticPr fontId="1" type="noConversion"/>
  </si>
  <si>
    <t>1121OV001G</t>
    <phoneticPr fontId="1" type="noConversion"/>
  </si>
  <si>
    <t>1121OH005G</t>
    <phoneticPr fontId="1" type="noConversion"/>
  </si>
  <si>
    <t>1121OM010E</t>
    <phoneticPr fontId="1" type="noConversion"/>
  </si>
  <si>
    <t>1121OM008G</t>
    <phoneticPr fontId="1" type="noConversion"/>
  </si>
  <si>
    <t>1121OM009H</t>
    <phoneticPr fontId="1" type="noConversion"/>
  </si>
  <si>
    <t>1121OE001E</t>
    <phoneticPr fontId="1" type="noConversion"/>
  </si>
  <si>
    <t>1121OM007A</t>
    <phoneticPr fontId="1" type="noConversion"/>
  </si>
  <si>
    <t>1121OC006E</t>
    <phoneticPr fontId="1" type="noConversion"/>
  </si>
  <si>
    <t>1121OS013A</t>
    <phoneticPr fontId="1" type="noConversion"/>
  </si>
  <si>
    <t>1121OS014B</t>
    <phoneticPr fontId="1" type="noConversion"/>
  </si>
  <si>
    <t>1121O3018H</t>
    <phoneticPr fontId="1" type="noConversion"/>
  </si>
  <si>
    <t>1121OB006C</t>
    <phoneticPr fontId="1" type="noConversion"/>
  </si>
  <si>
    <t>1121O10010</t>
    <phoneticPr fontId="1" type="noConversion"/>
  </si>
  <si>
    <t>1121O4005C</t>
    <phoneticPr fontId="1" type="noConversion"/>
  </si>
  <si>
    <t>1121OT004B</t>
    <phoneticPr fontId="1" type="noConversion"/>
  </si>
  <si>
    <t>1121OJ009B</t>
    <phoneticPr fontId="1" type="noConversion"/>
  </si>
  <si>
    <t>1121OJ009A</t>
    <phoneticPr fontId="1" type="noConversion"/>
  </si>
  <si>
    <t>1121O4013B</t>
    <phoneticPr fontId="1" type="noConversion"/>
  </si>
  <si>
    <t>1121O4006B</t>
    <phoneticPr fontId="1" type="noConversion"/>
  </si>
  <si>
    <t>1121O4009E</t>
    <phoneticPr fontId="1" type="noConversion"/>
  </si>
  <si>
    <t>1121OI012B</t>
    <phoneticPr fontId="1" type="noConversion"/>
  </si>
  <si>
    <t>1121OX004E</t>
    <phoneticPr fontId="1" type="noConversion"/>
  </si>
  <si>
    <t>1121OX004G</t>
    <phoneticPr fontId="1" type="noConversion"/>
  </si>
  <si>
    <t>1121OR007G</t>
    <phoneticPr fontId="1" type="noConversion"/>
  </si>
  <si>
    <t>1121OD003G</t>
    <phoneticPr fontId="1" type="noConversion"/>
  </si>
  <si>
    <t>1121OD003E</t>
    <phoneticPr fontId="1" type="noConversion"/>
  </si>
  <si>
    <t>1121OD004A</t>
    <phoneticPr fontId="1" type="noConversion"/>
  </si>
  <si>
    <t>1121OT006G</t>
    <phoneticPr fontId="1" type="noConversion"/>
  </si>
  <si>
    <t>1121OJ005E</t>
    <phoneticPr fontId="1" type="noConversion"/>
  </si>
  <si>
    <t>1121OG010A</t>
    <phoneticPr fontId="1" type="noConversion"/>
  </si>
  <si>
    <t>1121OG001C</t>
    <phoneticPr fontId="1" type="noConversion"/>
  </si>
  <si>
    <t>1121OG010B</t>
    <phoneticPr fontId="1" type="noConversion"/>
  </si>
  <si>
    <t>1121OG007E</t>
    <phoneticPr fontId="1" type="noConversion"/>
  </si>
  <si>
    <t>1121OS012E</t>
    <phoneticPr fontId="1" type="noConversion"/>
  </si>
  <si>
    <t>1121O3014E</t>
    <phoneticPr fontId="1" type="noConversion"/>
  </si>
  <si>
    <t>1121ON002E</t>
    <phoneticPr fontId="1" type="noConversion"/>
  </si>
  <si>
    <t>1121ON015B</t>
    <phoneticPr fontId="1" type="noConversion"/>
  </si>
  <si>
    <t>1121ON014A</t>
    <phoneticPr fontId="1" type="noConversion"/>
  </si>
  <si>
    <t>1121ON002G</t>
    <phoneticPr fontId="1" type="noConversion"/>
  </si>
  <si>
    <t>1121OU009G</t>
    <phoneticPr fontId="1" type="noConversion"/>
  </si>
  <si>
    <t>1121OP003A</t>
    <phoneticPr fontId="1" type="noConversion"/>
  </si>
  <si>
    <t>1121OO007A</t>
    <phoneticPr fontId="1" type="noConversion"/>
  </si>
  <si>
    <t>1121OO007B</t>
    <phoneticPr fontId="1" type="noConversion"/>
  </si>
  <si>
    <t>1121OQ006C</t>
    <phoneticPr fontId="1" type="noConversion"/>
  </si>
  <si>
    <t>1121OQ007G</t>
    <phoneticPr fontId="1" type="noConversion"/>
  </si>
  <si>
    <t>序號</t>
    <phoneticPr fontId="1" type="noConversion"/>
  </si>
  <si>
    <t>1121OT005A</t>
    <phoneticPr fontId="1" type="noConversion"/>
  </si>
  <si>
    <t>1121OU008A</t>
    <phoneticPr fontId="1" type="noConversion"/>
  </si>
  <si>
    <t>1121OC002C</t>
    <phoneticPr fontId="1" type="noConversion"/>
  </si>
  <si>
    <t>申請需求</t>
    <phoneticPr fontId="1" type="noConversion"/>
  </si>
  <si>
    <t>計畫名稱</t>
    <phoneticPr fontId="1" type="noConversion"/>
  </si>
  <si>
    <t>審查結果</t>
    <phoneticPr fontId="1" type="noConversion"/>
  </si>
  <si>
    <t>合計</t>
    <phoneticPr fontId="1" type="noConversion"/>
  </si>
  <si>
    <t>序號</t>
    <phoneticPr fontId="1" type="noConversion"/>
  </si>
  <si>
    <t>金額單位: 新台幣元</t>
    <phoneticPr fontId="1" type="noConversion"/>
  </si>
  <si>
    <t>衛生福利部112年公益彩券回饋金申請補助核定表-心理健康組</t>
    <phoneticPr fontId="1" type="noConversion"/>
  </si>
  <si>
    <t>(一) 1.專業服務費471,366元（1名專業人員34,916元*13.5月。所聘用人員應具心理、社會工作相關科系要件，請款及核銷時均應檢附專業人員學歷及勞動契約證明。方案內專任人員不應再支領內聘之費用。）
(二) 2.講座鐘點費512,000元; 3.差旅費1,600元 
(三) 4.專案計畫管理費67,234元（甲類-7,234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</si>
  <si>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538,704元（1名專業人員39,904元*13.5月(538,704元)【含高度風險加給及3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2.差旅費42,840元; 3.膳費2,000元; 4.訪視交通費6,000元
5.印刷費4,000元; 6.督導鐘點費30,000元
(三) 7.專案計畫管理費69,956元（甲類-9,956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</si>
  <si>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606,042元（1名專業人員44,892元*13.5月【含高度風險加給、碩士加給、社工師或心理師執業執照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2.講座鐘點費72,000元; 3.差旅費13,000元; 4.膳費4,000元
5.印刷費20,000元; 場地及佈置費5,000元
(三) 7.專案計畫管理費89,958元（甲類-29,958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</si>
  <si>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579,096元（1名專業人員42,896元*13.5月【含高度風險加給、碩士加給、社工師或心理師執業執照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2.講座鐘點費70,000元; 3.差旅費11,500元; 4.訪視交通費14,000元; 5.督導鐘點費24,000元
(三) 6.專案計畫管理費94,304元（甲類-34,304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</si>
  <si>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565,637元（1名專業人員41,899元*13.5月【含高度風險加給、社工師或心理師執業執照及1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2.講座鐘點費240,000元; 3.差旅費10,000元; 4.印刷費97,000元; 5.團體領導費300,000元
(三) 6.專案計畫管理費181,263元（甲類-121,263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</si>
  <si>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606,042元（1名專業人員44,892元*13.5月【含碩士學歷加給、社工師或心理師執業執照加給、高度風險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2.專家學者出席費7,500元; 3.講座鐘點費126,000元; 4.差旅費89,958元; 5.膳費13,500元; 6.印刷費34,000元; 7.場地及佈置費34,000元
(三) 8.專案計畫管理費102,000元（甲類-42,000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</si>
  <si>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(一)1.修繕費810,400元(經常門)：設計規劃、監造及室內裝修、辦公空間隔間工程、電話線、網路配線、牆面粉刷等; 2.設施設備費1,689,600元(資本門1,206,000元)：電腦主機含作業系統、筆記型電腦、分離式冷氣機(含安裝)、打卡機、投影機、電動投銀幕(含安裝)、監視器(含安裝)、門禁磁力鎖(含安裝)、電話主機、飲水機、會議桌、會議室桌椅、音響設備(含安裝)；(經常門483,600元)：循環扇、液晶顯示器、電話機(含安裝)、辦公桌、辦公椅、活動櫃、活動置物櫥櫃、會議摺疊椅、移動式白板。
各項目經費運用原則請依「本部推展社會福利補助經費申請補助項目及基準」辦理。結案時應提供年度成果報告1式1份，且依照本部所訂定成效標準，如實條列式呈現以備查核。</t>
    <phoneticPr fontId="1" type="noConversion"/>
  </si>
  <si>
    <t xml:space="preserve">(一)1.修繕費1,200,000元(均為經常門)：天花板、地板、牆壁、電捲門等裝修工程、油漆工程、室內隔間(木作、裝潢工程)、門庭綠化、廁所修整(馬桶、洗手台等更新)水電工程、電線線路翻新、無障礙空間整建含設計規劃監造等; 2.設施設備費1,300,000元(經常門300,000元)：辦公OA設備（含活動櫃、桌椅及屏風）、移動式會議桌、資料儲存櫃（可上鎖）、碎紙機、會談桌椅、沙發等; (資本門1,000,000元)：辦公設備(資料櫃、會議桌等)、冰箱、桌上型電腦（含主機、螢幕、電腦作業軟體）、筆記型電腦、多功能事務機（含列印、掃描、傳真）、彩色列表機、空調設備、行動音響、投影機、飲水機、監視器、視訊設備等。
各項目經費運用原則請依「本部推展社會福利補助經費申請補助項目及基準」辦理。結案時應提供年度成果報告1式1份，且依照本部所訂定成效標準，如實條列式呈現以備查核。
</t>
    <phoneticPr fontId="1" type="noConversion"/>
  </si>
  <si>
    <t xml:space="preserve">(一)1.設施設備費2,500,000元(經常門：1,000,000元)：油漆粉刷、照明設備、窗簾工程、電話機、循環扇、電風扇、儲物架；(資本門1,500,000元辦公設備（含辦公隔板、壓線槽、桌椅及檔案櫃）、電話線路及網路線配置(含網路交換機及電信機櫃)、水電配置、指紋出勤機配置、天花板、地板、門、隔間（音）、防水、鋁門窗工程、招牌（含設計）、桌上型電腦（含主機、螢幕、週邊用品、作業系統及辦公軟體）、筆記型電腦（含週邊用品、作業系統及辦公軟體）、視訊相關設備、投影設備、電冰箱、冷氣機、飲水機、碎紙機、印表機、傳真機等。
各項目經費運用原則請依「本部推展社會福利補助經費申請補助項目及基準」辦理。結案時應提供年度成果報告1式1份，且依照本部所訂定成效標準，如實條列式呈現以備查核。
</t>
    <phoneticPr fontId="1" type="noConversion"/>
  </si>
  <si>
    <t>(一)1.修繕費170,000元(經常門)：辦公室空間拆除及裝修、儲藏室隔間及防火規範; 2.設施設備費1,830,000元(經常門73,000元；資本門1,757,000元)：電話總機系統(含主機、話機、配線、工資等)、監視系統(含主機、硬碟、螢幕與線材等)；沙發組、投影機、音響設備(含手提式無線擴音機)、印表機、平板電視、筆記型電腦(含作業軟體)、電腦設備(含主機、螢幕、鍵盤、滑鼠等)、辦公室屏風隔板(含屏風走線槽及硬體空間規劃設計費)、辦公及會議桌椅組、公文置物櫃組、指型機、系統矮櫃、碎紙機、洽談桌組、冰箱、窗邊矮櫃。
各項目經費運用原則請依「本部推展社會福利補助經費申請補助項目及基準」辦理。結案時應提供年度成果報告1式1份，且依照本部所訂定成效標準，如實條列式呈現以備查核。</t>
    <phoneticPr fontId="1" type="noConversion"/>
  </si>
  <si>
    <t>(一)1.修繕費1,000,000元(均為資本門)：設計規劃、監造及工程費。
各項目經費運用原則請依「本部推展社會福利補助經費申請補助項目及基準」辦理。結案時應提供年度成果報告1式1份，且依照本部所訂定成效標準，如實條列式呈現以備查核。</t>
    <phoneticPr fontId="1" type="noConversion"/>
  </si>
  <si>
    <t>(一)1.設施設備費491,000元(均為資本門)：桌上型電腦(含主機、螢幕、授權軟體)、筆記型電腦、多功能事務機(含掃描、傳真、影印)、相機; 沙發組、置物櫃、會談桌椅組、其他辦公設備等。
各項目經費運用原則請依「本部推展社會福利補助經費申請補助項目及基準」辦理。結案時應提供年度成果報告1式1份，且依照本部所訂定成效標準，如實條列式呈現以備查核。</t>
    <phoneticPr fontId="1" type="noConversion"/>
  </si>
  <si>
    <t>(一)1.修繕費1,000,000元(經常門)：油漆粉刷工程、電話線、網路線及電源線路配置工程、天花板工程(含風扇及照明); 2.修繕費800,000元(經常門)：電力配置工程、停車棚修繕工程; 3.設施設備費1,500,000元(均為資本門)：辦公OA屏風、辦公椅、檔案櫃、桌上型電腦(含主機、螢幕及周邊用品)、筆記型電腦、投影設備(含投影銀幕)、擴音設備(固定式)、擴音設備(移動式)、電話總機設備、電話機、電冰箱、冷氣機、循環扇、飲水機、碎紙機、會談桌椅組、折掀會議桌、塑鋼摺合椅、保全門禁設備
各項目經費運用原則請依「本部推展社會福利補助經費申請補助項目及基準」辦理。結案時應提供年度成果報告1式1份，且依照本部所訂定成效標準，如實條列式呈現以備查核。</t>
    <phoneticPr fontId="1" type="noConversion"/>
  </si>
  <si>
    <t>(一)1.修繕費466,000元(均為經常門)：水電工程、天花板/地板工程、照明工程、隔音設備、隔間工程、油漆粉刷工程、環境設置費(防焰窗簾、隔音窗)、網路配線; 2.設施設備費2,017,000元(資本門)：桌上型電腦（含主機、螢幕、授權軟體）; 筆記型電腦; 空調設備、飲水機; 辦公室 OA 設備（活動櫃、辦公椅、屏風等）; 投影機; 無線麥克風設備。
各項目經費運用原則請依「本部推展社會福利補助經費申請補助項目及基準」辦理。結案時應提供年度成果報告1式1份，且依照本部所訂定成效標準，如實條列式呈現以備查核。</t>
    <phoneticPr fontId="1" type="noConversion"/>
  </si>
  <si>
    <t>(一)1.修繕費1,500,000元經常門(1,500,000元)：牆面粉刷、水電工程、燈光設備、天花板、紗窗、窗簾、防水防漏工程等; 2.設施設備費1,000,000元(資本門(800,000元)：電腦主機含作業系統、液晶顯示器、影印機、傳真機、電腦等周邊耗材、冷氣設備、音響、投影機、電視、監視器相關設備、門禁磁力鎖、桌椅沙發、OA辦公桌、公文櫃、矮活動櫃、辦公椅、電話系統設備及電話機; (經常門200,000元): OA 、電話系統管線安裝。
各項目經費運用原則請依「本部推展社會福利補助經費申請補助項目及基準」辦理。結案時應提供年度成果報告1式1份，且依照本部所訂定成效標準，如實條列式呈現以備查核。</t>
    <phoneticPr fontId="1" type="noConversion"/>
  </si>
  <si>
    <t>(一) 1.修繕費900,000元(資本門)：含設計規劃、監造及室內裝修。2.設施設備費1,035,000元經常門(485,000元)：含電腦周邊設備、OA板；資本門(550,000元)：含電腦組、冷氣機。
各項目經費運用原則請依「本部推展社會福利補助經費申請補助項目及基準」辦理。結案時應提供年度成果報告1式1份，且依照本部所訂定成效標準，如實條列式呈現以備查核。</t>
    <phoneticPr fontId="1" type="noConversion"/>
  </si>
  <si>
    <t>(一)1.修繕費768,000元(經常門)：倉庫牆面開門洞;獨立電表裝設及施工; 紗窗、陽台地板磁磚修繕施工; 會議室隔間拉門;2.設施設備費1,232,000元(資本門)：心衛中心招牌; 電話配線(含電話線路裝設及施工); 網路配線(含網路線路裝設及施工); 8.電話話機 (含主機、擴充卡); 網路防火牆; 網路交換器; 液晶顯示器; 碎紙機; 事務機; 飲水機; 分離式冷氣; 辦公室家俱(含OA、桌板、三層活動櫃、辦公椅); 新增電話子線(含接線費、月租費); 室內循環扇(含安裝費); 防焰遮陽窗簾; 置物架; 茶水間流理臺; 電話路錄音系統。
各項目經費運用原則請依「本部推展社會福利補助經費申請補助項目及基準」辦理。結案時應提供年度成果報告1式1份，且依照本部所訂定成效標準，如實條列式呈現以備查核。</t>
    <phoneticPr fontId="1" type="noConversion"/>
  </si>
  <si>
    <t>查本計畫非112年新計畫案，係110年度經費差額申請。惟該局110年「整合家暴加害人合併精神疾病與自殺防治服務」計畫尚未辦理成果報結及核銷作業，爰不予通過。</t>
    <phoneticPr fontId="1" type="noConversion"/>
  </si>
  <si>
    <t xml:space="preserve">(一)1.修繕費879,480元(經常門)：含2處中心之拆除、搬移或隔間(音)工程、網路設置相關作業、電源設置與配線作業、簡易室內裝修審查報備、油漆粉刷工程; 2.設施設備費1,104,680元(經常門)：含2處中心之辦公室OA設備（辦公桌及屏風組等）、公文櫃、辦公椅、公文櫥、緊急鈴、個人電腦顯示器。2.設施設備費3,015,840元(資本門)：含2處中心之多功能事務機、沙發椅與茶几(諮商室使用)、電腦、碎紙機、指靜脈門禁考勤機、冷氣機(小台)、冷氣機(大台)、電話系統(含總機設備、佈線、線材等) 、門、招牌。
各項目經費運用原則請依「本部推展社會福利補助經費申請補助項目及基準」辦理。結案時應提供年度成果報告1式1份，且依照本部所訂定成效標準，如實條列式呈現以備查核。
</t>
    <phoneticPr fontId="1" type="noConversion"/>
  </si>
  <si>
    <t>(一)1.專家學者出席費30,000元; 2.講座鐘點費48,000元; 3.印刷費4,000元; 4.設施設備費
(二)5.專案計畫管理費8,000元（甲類：最高不得超過經常門核定補助總經費（不含專案計畫管理費）之百分之十）。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t>
    <phoneticPr fontId="1" type="noConversion"/>
  </si>
  <si>
    <t>(一)1.講座鐘點費68,000元; 2.團體帶領費12,000元; 3.協同帶領費6,000元; 4.膳費16,240元; 5.場地及佈置費6,000元; 6.設施設備費44,800元; 7.法律諮詢費6,000元
8.專案計畫管理費14,960元
各項目經費運用原則請依「本部推展社會福利補助經費申請補助項目及基準」辦理。結案時應提供年度成果報告1式1份，且依照本部所訂定成效標準，如實條列式呈現以備查核。</t>
    <phoneticPr fontId="1" type="noConversion"/>
  </si>
  <si>
    <t>(一)1.講座鐘點費32,000元; 2.差旅費6,000元; 3.膳費19,040元; 4.設施設備費94,000元（經常門：24,000元；資本門：70,000元）; 5.個別心理輔導費、律師諮詢費40,000元
(二)6.專案計畫管理費8,960元（甲類：最高不得超過經常門核定補助總經費（不含專案計畫管理費）之百分之十）。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t>
    <phoneticPr fontId="1" type="noConversion"/>
  </si>
  <si>
    <t>(一)1.講座鐘點費24,000元; 2.膳費20,000元; 3.印刷費18,000元; 4.個別心理輔導費112,000元; 5.律師諮詢費6,000元; 6.保險費114,000元; 7.雜支6,000元
各項目經費運用原則請依「本部推展社會福利補助經費申請補助項目及基準」辦理。結案時應提供年度成果報告1式1份，且依照本部所訂定成效標準，如實條列式呈現以備查核。</t>
    <phoneticPr fontId="1" type="noConversion"/>
  </si>
  <si>
    <t>(一)1.專家學者出席費10,000元; 2.講座鐘點費28,000元; 3.差旅費5,000元; 4.膳費44,800元; 5.印刷費30,200元; 6.場地及佈置費6,000元; 7.設施設備費50,000元; 8.督導及訓練費22,000元; 9.個別心理輔導費4,000元
各項目經費運用原則請依「本部推展社會福利補助經費申請補助項目及基準」辦理。結案時應提供年度成果報告1式1份，且依照本部所訂定成效標準，如實條列式呈現以備查核。</t>
    <phoneticPr fontId="1" type="noConversion"/>
  </si>
  <si>
    <t>(一)1.講座鐘點費42,000元; 2.差旅費12,000元; 3.膳費12,000元; 4.印刷費4,500元; 5.場地及佈置費6,000元; 6.設施設備費2,000元; 7.個別心理輔導費67,200元
(二)8.專案計畫管理費6,300元（甲類）
各項目經費運用原則請依「本部推展社會福利補助經費申請補助項目及基準」辦理。結案時應提供年度成果報告1式1份，且依照本部所訂定成效標準，如實條列式呈現以備查核。</t>
    <phoneticPr fontId="1" type="noConversion"/>
  </si>
  <si>
    <t>(一)1.講座鐘點費54,000元; 2.團體帶領費12,000元; 3.協同帶領費6,000元; 4.差旅費21,600元; 5.膳費16,800元; 6.印刷費10,800元; 7.設施設備費151,800元（均為經常門）。
(二)8.專案計畫管理費27,000元（甲類：最高不得超過經常門核定補助總經費（不含專案計畫管理費）之百分之十）。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t>
    <phoneticPr fontId="1" type="noConversion"/>
  </si>
  <si>
    <t>(一)1.講座鐘點費132,000元; 2.差旅費15,000元; 3.膳費15,000元; 4.設施設備費23,000元（均為經常門）。
(二)5.專案計畫管理費15,000元（甲類：最高不得超過經常門核定補助總經費（不含專案計畫管理費）之百分之十）。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t>
    <phoneticPr fontId="1" type="noConversion"/>
  </si>
  <si>
    <t xml:space="preserve">(一)1.專業服務費969,678元2名專業人員35,913元*13.5月【含1年年資晉階薪點】。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(二)2.專家學者出席費252,500元外聘委員執行會議（14人次）、團體輔導訪視出席費（72 人次）、標竿交流學習團體參訪（2 人次）、參訪學習（4人次）、精障者社區服務論談（3人次）、個案研討會（4 人次）、去汙名倡議（2 人次）; 3.講座鐘點費64,000元研習課程講師費（5 場*4 小時）、精障者社區服務論談（2場*6 小時）; 4.差旅費193,500元; 5.膳費15,000元; 6.場地及佈置費20,000元
(三)7.專案計畫管理費238,000元（甲類）118,000元：最高不得超過經常門核定補助總經費（不含專案計畫管理費）之百分之十，包括電費、電話費、水費、油料費、網路費、電腦及影印機耗材、茶水、文具、運費、郵資、補充保費、本案工作人員意外險、及其他執行本計畫之相關費用等。(乙類)120,000元：申請補助專業服務費者，得申請雇主應負擔之勞、健保及提撥勞退準備金費用，每人每月最高補助5,000元整。
各項目經費運用原則請依「本部推展社會福利補助經費申請補助項目及基準」辦理。結案時應提供年度成果報告1式1份，且依照本部所訂定成效標準，如實條列式呈現以備查核。
</t>
    <phoneticPr fontId="1" type="noConversion"/>
  </si>
  <si>
    <t>(一)1.專業服務費471,366元（1名專業人員34,916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(二)2.講座鐘點費252,000元
(三)3.專案計畫管理費132,336元（甲類）72,336元：最高不得超過經常門核定補助總經費（不含專案計畫管理費）之百分之十，包括電費、電話費、水費、油料費、網路費、電腦及影印機耗材、茶水、文具、運費、郵資、補充保費、本案工作人員意外險、及其他執行本計畫之相關費用等。
(乙類)60,000元：補助雇主應負擔之勞、健保及提撥勞退準備金費用，每人每月最高5,000元，且不列入甲類百分之十額度計算。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</si>
  <si>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1.專業服務費552,164元（1名專業人員40,901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(二)2.專家學者出席費60,000元; 3.講座鐘點費256,000元; 4.差旅費53,640元; 5.膳費16,000元; 6.志工交通費20,000元; 7.場地及佈置費42,400元
(三)8.專案計畫管理費160,020元(甲類)100,020元：電費、電話費、水費、油料費、電腦及影印機耗材、事務機器租金、通訊費、網路費、運費、郵資、攝影、茶水、文具、補充保險費、租車費、辦理本專案工作人員意外保險費、申請社會工作師繼續教育積分行政審查費及其他與執行本計畫相關之費用
(乙類)600,00元：申請補助專業服務費者，得申請雇主應負擔之勞、健保及提撥勞退準備金費用，每人每月最高補助5,000元整。
各項目經費運用原則請依「本部推展社會福利補助經費申請補助項目及基準」辦理。結案時應提供年度成果報告1式1份，且依照本部所訂定成效標準，如實條列式呈現以備查核。</t>
    <phoneticPr fontId="1" type="noConversion"/>
  </si>
  <si>
    <t>(一) 1.講座鐘點費36,000元; 2.差旅費10,000元; 3.膳費20,000元; 4.印刷費20,000元; 5.場地及佈置費12,000元; 6.團體領導費264,000元; 7.協同領導費102,000元
(二) 8.專案計畫管理費32,400元（甲類：最高不得超過經常門核定補助總經費（不含專案計畫管理費）之百分之十）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t>
    <phoneticPr fontId="1" type="noConversion"/>
  </si>
  <si>
    <t>本計畫為屏東縣政府衛生局層轉迦樂醫療財團法人迦樂醫院申請辦理之新計畫，經該局審查後不建議予以補助，爰依該局審查結果不予補助。</t>
    <phoneticPr fontId="1" type="noConversion"/>
  </si>
  <si>
    <t xml:space="preserve">(一) 1.專業服務費606,042元（1名專業人員44,892元*13.5月【含高度風險加給、碩士加給、社工師或心理師執業執照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(二) 2.講座鐘點費112,000元; 3.差旅費15,000元; 4.膳費4,000元; 5.印刷費21,000元;6.場地及佈置費7,000元
(三) 7.專案計畫管理費89,958元（甲類-29,958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
</t>
    <phoneticPr fontId="1" type="noConversion"/>
  </si>
  <si>
    <t xml:space="preserve">(一) 1.專業服務費579,096元（1名專業人員42,896元*13.5月【含高度風險加給、碩士加給、社工師或心理師執業執照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2.講座鐘點費300,000元;3.差旅費25,000元;4.印刷費50,000元
(三) 5.專案計畫管理費69,904元（甲類-9,904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
</t>
    <phoneticPr fontId="1" type="noConversion"/>
  </si>
  <si>
    <t xml:space="preserve">(一) 1.專業服務費579,096元（1名專業人員42,896元*13.5月【含高度風險加給、社工師或心理師執業執照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(二) 2.講座鐘點費54,000元; 3.差旅費20,000元; 4.膳費23,000元; 5.訪視交通費2,000元;6.印刷費30,000元;7.場地及佈置費21,400元; 8.辦公室租金100,000元; 9.團體領導費132,000元; 10.協同領導費66,000元
(三) 11.專案計畫管理費162,704元（甲類-102,704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
</t>
    <phoneticPr fontId="1" type="noConversion"/>
  </si>
  <si>
    <t>(一) 1.專業服務費606,042元（1名專業人員44,892元*13.5月【含高度風險加給、社工師或心理師執業執照加給及4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(二) 2.講座鐘點費110,600元; 3.印刷費23,700元; 4.個別心理輔導費568,800元
(三) 5.專案計畫管理費190,858元（甲類-130,858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</si>
  <si>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1,494,896元（共3名，1名督導40,901元*13.5月(552,164元)+2名專業人員34,916元*13.5月(942,732)。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(二) 2.專家學者出席費7,500元; 3.講座鐘點費50,000元; 4.諮商及心理治療費100,000元; 5.差旅費4,500元; 6.膳費5,280元; 7.印刷費6,000元; 8.暫時安置費30,000元
(三) 9.專案計畫管理費208,324元（甲類-28,324元：最高不得超過經常門核定補助總經費（不含專案計畫管理費）之百分之十；乙類-180,000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</si>
  <si>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 xml:space="preserve">(一) 1.專業服務費579,096元（1名專業人員42,896元*13.5月【含高度風險加給、碩士加給、社工師或心理師執業執照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(二) 2.差旅費2,904元; 3.膳費2,200元; 4.訪視交通費30,000元; 
5.印刷費3,600元; 6.團體領導費32,000元; 7.協同領導費16,000元; 8.暫時安置費15,000元; 9.辦公室租金60,000元; 10.督導鐘點費36,000元
(三) 11.專案計畫管理費60,000元（乙類：補助雇主應負擔之勞、健保及提撥勞退準備金費用，每人每月最高5,000元，且不列入甲類百分之十額度計算。）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
</t>
    <phoneticPr fontId="1" type="noConversion"/>
  </si>
  <si>
    <t xml:space="preserve">(一) 1.講座鐘點費42,000元; 2.諮商及心理治療費360,000元; 3.差旅費20,000元; 4.膳費10,000元; 5.臨時酬勞費302,400元; 6.訪視交通費108,000元;7.暫時安置費15,000元; 8.辦公室租金240,000元
(二) 9.專案計畫管理費76,800元（甲類：最高不得超過經常門核定補助總經費（不含專案計畫管理費）之百分之十）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
</t>
    <phoneticPr fontId="1" type="noConversion"/>
  </si>
  <si>
    <t xml:space="preserve">(一) 1.差旅費40,000元; 2.膳費30,000元; 3.訪視輔導事務費405,000元; 4.電話輔導事務費72,000元; 5.訪視交通費120,000元
6.印刷費27,000元; 7.督導鐘點費80,000元; 8.團體領導費24,000元; 9.協同領導費12,000元
(二) 10.專案計畫管理費50,000元（甲類：最高不得超過經常門核定補助總經費（不含專案計畫管理費）之百分之十）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
</t>
    <phoneticPr fontId="1" type="noConversion"/>
  </si>
  <si>
    <t xml:space="preserve">(一) 1.專業服務費1,185,138元（共2名，2名專業人員43,894元*13.5月(1,185,138元)【含高度風險加給、碩士加給、社工師或心理師執業執照加給及1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2.專家學者出席費7,500元; 3.講座鐘點費42,000元; 4.諮商及心理治療費30,000元; 5.差旅費8,000元; 6.膳費14,000元; 7.訪視交通費100,000元; 8.印刷費17,364元; 9.場地及佈置費9,000元; 10.辦公室租金228,000元; 11.團體領導費12,000元; 12.協同領導費12,000元
(二) 13.專案計畫管理費232,998元（甲類-112,998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
</t>
    <phoneticPr fontId="1" type="noConversion"/>
  </si>
  <si>
    <t>(一) 1.專業服務費1,117,800元（共2名，1名專業人員39,904元*13.5月(538,704元)【含高度風險加給及3年年資加給】+1名專業人員42,896元*13.5月(579,096元)【含高度風險加給及6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2.專家學者出席費2,500元; 3.諮商及心理治療費14,000元
4.差旅費9,000元; 5.訪視交通費150,000元; 6.印刷費500元; 7.督導鐘點費72,000元; 8.暫時安置費31,500元; 9.團體領導費72,000元; 10.家族會談（治療）費18,000元; 11.辦公室租金120,000元
(三) 12.專案計畫管理費145,000元（甲類-25,000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</si>
  <si>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 xml:space="preserve">(一) 1.專業服務費1,319,815元（共2名，1名專業人員51,875元*13.5月(700,313元)【含高度風險加給、碩士加給、社工師或心理師執業執照加給及3年年資加給】+1名專業人員45,889元*13.5月(619,502元)【含高度風險加給、碩士加給、社工師或心理師執業執照加給及3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2.專家學者出席費5,000元; 3.講座鐘點費18,000元; 4.諮商及心理治療費80,000元; 5.差旅費20,000元; 6.膳費6,000元; 7.訪視交通費100,000元; 8.印刷費6,000元; 9.場地及佈置費3,000元; 10.暫時安置費30,000元
(三) 11.專案計畫管理費232,185元（甲類-112,185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
</t>
    <phoneticPr fontId="1" type="noConversion"/>
  </si>
  <si>
    <t>(一) 1.專業服務費1,185,138元（共2名，2名專業人員43,894元*13.5月(1,185,138元)【含高度風險加給、碩士加給、社工師或心理師執業執照加給及1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2.專家學者出席費15,000元; 3.講座鐘點費36,000元; 4.諮商及心理治療費30,000元; 5.差旅費34,962元; 6.膳費6,800元
(三) 7.專案計畫管理費135,000元（甲類-15,000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</si>
  <si>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1,198,611元（共2名，1名專業人員44,892元*13.5月(606,042元)【含高度風險加給、碩士加給、社工師或心理師執業執照加給及2年年資加給】+1名專業人員43,894元*13.5月(592,569元)【含高度風險加給、碩士加給、社工師或心理師執業執照加給及1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(二) 2.專家學者出席費25,000元; 3.講座鐘點費84,000元; 4.諮商及心理治療費40,000元; 5.差旅費15,000元; 6.膳費24,000元
7.訪視交通費12,000元; 8.印刷費12,000元; 9.場地及佈置費39,000元; 10.協同領導費28,000元; 11.團體領導費56,000元; 12.辦公室租金78,800元
(三) 13.專案計畫管理費285,189元（甲類-165,189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</si>
  <si>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1,104,327元（共2名，1名專業人員42,896元*13.5月(579,096元)【含高度風險加給、社工師或心理師執業執照加給及2年年資加給】+1名專業人員38,906元*13.5月(525,231元)【含高度風險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2.專家學者出席費5,000元; 3.講座鐘點費20,000元; 4.諮商及心理治療費40,000元; 5.訪視交通費30,000元; 6.暫時安置費42,000元; 7.專案計畫管理費149,973元（甲類-29,973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</si>
  <si>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1,144,733元（共2名，1名專業人員41,899元*13.5月(565,637元)【含高度風險加給、社工師或心理師執業執照加給及1年年資加給】+1名專業人員42,896元*13.5月(579,096元)【含高度風險加給、社工師或心理師執業執照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2.專家學者出席費10,000元; 3.講座鐘點費24,000元; 4.諮商及心理治療費436,000元; 5.差旅費24,000元; 6.膳費1,280元
7.印刷費8,000元; 8.場地及佈置費33,000元; 9.暫時安置費15,000元; 10.團體領導費12,000元
(三) 11.專案計畫管理費290,787元（甲類-170,787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</si>
  <si>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606,042元(專業人員606,042元(44,892元*13.5月)*1人【含碩士加給、年資加給、執業執照加給及高度風險業務加給】，前開補助項目依實際聘用人員資格予以給付。執行風險業務加給限原接受各直轄市及縣(市)政府核定有案並領有風險工作補助之委託方案，得經各直轄市及縣(市)政府評估後依風險業務等級申請核予薪點。) 
(二) 2.專家學者出席費5,000元;3.講座鐘點費72,000元; 4.諮商及心理治療費64,000元; 5.團體帶領費96,000元; 6.協同帶領費48,000元; 7.膳費3,000元; 8.臨時酬勞費3,024元; 9.訪視交通費36,000元; 10.租金補助240,000元; 11.督導鐘點費72,000元; 12.家族會談(治療)及輔導費64,000元
(三) 13.專案計畫管理費129,934元（甲類：最高不得超過經常門核定補助總經費（不含專案計畫管理費）之百分之十）。
14.專案計畫管理費60,000元（乙類：60,000元補助雇主應負擔之勞、健保及提撥勞退準備金費用，每人每月最高5,000元，且不列入甲類百分之十額度計算）。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</si>
  <si>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1,104,327元(專業人員552,164元(40,901元*13.5月)*2人【含執業執照加給及高度風險業務加給】，前開補助項目依實際聘用人員資格予以給付。執行風險業務加給限原接受各直轄市及縣(市)政府核定有案並領有風險工作補助之委託方案，得經各直轄市及縣(市)政府評估後依風險業務等級申請核予薪點。) 
(二) 2.專家學者出席費20,000元; 3.講座鐘點費64,000元; 4.社會暨心理評估與處遇費96,000元; 5.團體帶領費32,000元; 6.訪視交通費20,000元; 7.個別心理輔導費32,000元
(三) 8.專案計畫管理費11,673元 (甲類：最高不得超過經常門核定補助總經費（不含專案計畫管理費）之百分之十）。
9.專案計畫管理費120,000元 (乙類：補助雇主應負擔之勞、健保及提撥勞退準備金費用，每人每月最高5,000元，且不列入甲類百分之十額度計算）。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</si>
  <si>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1.專業服務費552,164元(專業人員40,901元/月*13.5月*1人+專業人員36,911元/月*13.5月*1人【含年執業執照加給、高度風險業務加給】，前開補助項目依實際聘用人員資格予以給付。)
(二) 2.專家學者出席費10,000元; 3.講座鐘點費90,000元; 4.社會暨心理評估與處遇費60,000元; 5.團體帶領費48,000元; 6.協同帶領費24,000元; 7.差旅費18,000元; 8.膳費4,800元; 9.訪視交通費40,000元; 10.印刷費150,000元; 11.場地及佈置費20,000元
12.家族會談（治療）輔導費80,000元; 13.個別心理輔導費160,000元; 14.外聘督導鐘點費48,000元
(三) 15.專案計畫管理費130,036元（甲類：最高不得超過經常門核定補助總經費（不含專案計畫管理費）之百分之十）。
16.專案計畫管理費60,000元（乙類：60,000元補助雇主應負擔之勞、健保及提撥勞退準備金費用，每人每月最高5,000元，且不列入甲類百分之十額度計算）。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</si>
  <si>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1.專業服務費525,231元(專業人員38,906元/月*13.5月*1人【含年資加給及高度風險業務加給】，前開補助項目依實際聘用人員資格予以給付。)
(二) 2.專家學者出席費25,000元；3.講座鐘點費122,000元；4.社會暨心理評估與處遇費72,000元； 5.諮商及心理治療費358,400元; 6.團體帶領費96,000元； 7.協同帶領費48,000元; 8.差旅費10,000元; 9.膳費2,720元; 10.印刷費50,000元11.場地及佈置費20,000元; 12.督導鐘點費48,000元
(三) 13.專案計畫管理費119,649元（甲類：59,649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</si>
  <si>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1.專業服務費1,050,463元(專業人員40,901元/月*13.5月*1人+專業人員36,911元/月*13.5月*1人【含年資加給、執業執照加給、一般度風險業務加給】，前開補助項目依實際聘用人員資格予以給付。)
(二) 2.專家學者出席費5,000元; 3.講座鐘點費8,000元; 4.差旅費3,000元; 5.膳費1,600元; 6.訪視交通費36,000元; 7.場地及佈置費6,000元; 8.督導鐘點費24,000元; 9.社會暨心理評估與處置費、個別心理輔導費、家族會談（治療）及輔導費150,000元
(三) 10.專案計畫管理費215,937元（甲類：95,937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</si>
  <si>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 xml:space="preserve">(一)1.修繕費1,230,000元(經常門560,000元)：裝潢、油漆、水電工程；(資本門670,000元)：照明、隔間裝修; 2.設施設備費1,270,000元(經常門570,000元)：OA設備組、保全系統、循環風扇、招牌、科室牌、網路線、話機、防火牆、防毒軟體；(資本門700,000元)：電腦組、投影機組、事務機、冷氣機、總機話機設備、飲水機、冰箱、LED 字幕機及顯示器、視訊會議設備。
各項目經費運用原則請依「本部推展社會福利補助經費申請補助項目及基準」辦理。結案時應提供年度成果報告1式1份，且依照本部所訂定成效標準，如實條列式呈現以備查核。
</t>
    <phoneticPr fontId="1" type="noConversion"/>
  </si>
  <si>
    <t>(一) 1.專業服務費1,075,324元（共3名，1名督導44,892元*13.5月(606,042元)【含高度風險加給及2年年資加給】+2名專業人員37,908元*13.5月(1,023,516)【含高度風險加給及1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此項目另有自籌款）
(二) 2.講座鐘點費28,000元; 3.諮商及心理治療費120,000元; 4.差旅費20,000元; 5.膳費13,000元; 6.訪視交通費80,000元; 7.暫時安置費用31,500元
(三) 8.專案計畫管理費302,176元（甲類-122,176元：最高不得超過經常門核定補助總經費（不含專案計畫管理費）之百分之十；乙類-180,000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</si>
  <si>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衛生福利部112年公益彩券回饋金中長程計畫補助核定表-心理健康組</t>
    <phoneticPr fontId="1" type="noConversion"/>
  </si>
  <si>
    <t>1121O1101A</t>
  </si>
  <si>
    <t>1131O1201A</t>
  </si>
  <si>
    <t>113</t>
  </si>
  <si>
    <t>1121O1102B</t>
  </si>
  <si>
    <t>1131O1202B</t>
  </si>
  <si>
    <t>1131O12030</t>
  </si>
  <si>
    <t>1141O13030</t>
  </si>
  <si>
    <t>114</t>
  </si>
  <si>
    <t xml:space="preserve">1.專家學者出席費 82,500元 2.講座鐘點費 102,000元 3.差旅費 260,000元 4.膳費 78,000元 5.臨時酬勞費 108,528元 6.印刷費 150,000元 7.資料蒐集費 10,000元 8.編稿費 20,500元 9.研究主持人費 240,000元 10.協同主持人費 648,000元 11.專任研究助理費 521,343元 12.健保費 20,772元 13.勞保費 35,292元 14.公提退休金 28,872元 15.專案計畫管理費 229,193元 </t>
  </si>
  <si>
    <t>(一) 1.專業服務費 1,185,138元 （共2名，1名專業人員606,042元(44,892元*13.5月)【含高度風險加給、碩士加給、社工師或心理師執業執照加給及2年年資加給】+1名專業人員579,096元(42,896元*13.5月)【含高度風險加給、碩士加給及社工師或心理師執業執照加給】，前開補助項目依實際聘用人員資格予以給付。無相關資格證明者以280薪點（每月34,916元)核算，督導以328薪點（每月34,916元）核算。請款及核銷時均應檢附專業人員學歷及勞動契約證明。方案內專任人員不應再支領內聘之費用。經核定本案為高風險。）
(二) 2.專家學者出席費 5,000元; 3.講座鐘點費 288,000元 4.訪視交通費 8,000元; 5.督導鐘點費 16,000元
(三) 6.專案計畫管理費 270,162元 （甲類-150,162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</si>
  <si>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(一) 1.專業服務費 1,212,071元 （共2名，1名專業人員45,889元*13.5月(619,502元)【含高度風險加給、碩士加給、社工師或心理師執業執照加給及3年年資加給】+1名專業人員43,894元*13.5月(592,569元)【含高度風險加給、碩士加給、社工師或心理師執業執照加給及１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經核定本案為高風險。）
(二) 2.專家學者出席費 5,000元 3.講座鐘點費 288,000元 4.訪視交通費 8,000元 5.督導鐘點費 16,000元 
(三) 6.專案計畫管理費 270,929元 （甲類-150,929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
結案時應提供年度成果報告1式1份，且依照本部所訂定成效標準，如實條列式呈現以備查核。</t>
    <phoneticPr fontId="1" type="noConversion"/>
  </si>
  <si>
    <t>雙北家庭暴力相對人處遇課後追蹤服務</t>
    <phoneticPr fontId="1" type="noConversion"/>
  </si>
  <si>
    <t>財團法人旭立文教基金會</t>
    <phoneticPr fontId="1" type="noConversion"/>
  </si>
  <si>
    <t>(一) 1.專業服務費 1,279,409元 （共2名，1名專業人員43,894元*13.5月(592,569元)【含高度風險加給、碩士加給、社工師或心理師執業執照加給及1年年資加給】+1名督導50,877元*13.5月(686,840元)【含高度風險加給、碩士加給、社工師或心理師執業執照加給及2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經核定本案為高風險。）
(二) 2.專家學者出席費 10,000元; 3.講座鐘點費 60,000元; 4.諮商及心理治療費 12,000元; 5.膳費 1,000元; 6.訪視交通費 4,000元; 7.印刷費 20,000元; 8.暫時安置費 21,000元; 9.辦公室租金 240,000元; 10.家族會談(治療)費 12,000元 
(三) 11.專案計畫管理費 285,591元 （甲類-165,591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</si>
  <si>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1121O11030</t>
    <phoneticPr fontId="1" type="noConversion"/>
  </si>
  <si>
    <t>(一)1.專家學者出席費 75,000元 2.講座鐘點費 90,000元 3.差旅費 240,000元 4.膳費 68,000元 5.臨時酬勞費 100,128元 6.印刷費 60,000元 7.資料蒐集費 10,000元 8.審查費 12,150元 9.研究主持人費 240,000元 10.協同主持人費 648,000元 11.專任研究助理費 521,343元 12.健保費 20,772元 13.勞保費 35,292元 14.公提退休金 28,872元 
(二)15.專案計畫管理費 209,443元 (甲類)：含電費、電話費、水費、油料費、電腦及影印機耗材、事務機器租金、通訊費、網路費、運費、郵資、 攝影、茶水、文具、補充保險費、工作人員意外保險費、申請社會工作師繼續教育積分行政審查費 
各項目經費運用原則請依「本部推展社會福利補助經費申請補助項目及基準」辦理。結案時應提供年度成果報告1式1份，且依照本部所訂定成效標準，如實條列式呈現以備查核。</t>
    <phoneticPr fontId="1" type="noConversion"/>
  </si>
  <si>
    <t>(一)專業服務費1,306,355元（共2名，1名專業人員44,892元*13.5月(606,042元)【含高度風險加給、碩士加給、社工師或心理師執業執照加給及2年年資加給】+1名督導51,875元*13.5月(700,313元)【含高度風險加給、碩士加給及社工師或心理師執業執照加給及3年年資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經核定本案為高風險。）
(二)專家學者出席費10000、講座鐘點費60000、諮商心理治療費12000、膳費1000、訪視交通費4000、印刷費20000、暫時安置費21000、辦公室租金240000、家族會談治療費12000
(三)專案計畫管理費288545（甲類-168,545元：最高不得超過經常門核定補助總經費（不含專案計畫管理費）之百分之十；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</si>
  <si>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t>【本案係110年度核定之中長程計畫，核定計畫期間:111年~112年】
(一)1.講座鐘點費 24,000元; 2.差旅費 3,000元; 3.膳費 27,200元; 4.印刷費 11,600元; 5.場地及佈置費 12,000元; 6.設施設備費 20,000元; 7.個別心理輔導費 12,000元; 8.律師諮詢費 12,000元; 9.全民健康保險補充保險費 2,550元; 11.督導及訓練費 72,000元 
(二)10.專案計劃管理費 3,650元 (甲類:最高不得超過經常門核定補助總經費（不含專案計畫管理費）之百分之十。所稱總經費係實際支出補助總經費。）
各項目經費運用原則請依「本部推展社會福利補助經費申請補助項目及基準」辦理。結案時應提供年度成果報告1式3份，且依照本部所訂定成效標準，如實條列式呈現以備查核。</t>
    <phoneticPr fontId="1" type="noConversion"/>
  </si>
  <si>
    <t>【本案係110年度核定之中長程計畫，核定計畫期間:111年~112年】
(一)1.專家學者出席費 10,000元; 2.訪視交通費 6,000元; 3.全民健康保險補充保險費 8,700元; 4.個別心理輔導費、社會暨心理評估與處置費及家族會談(治療)及輔導費 400,000元 （每小時最高補助2,000元）
(二)5.專案計畫管理費 21,200元 （甲類：依補助項目實際需要核實計列，最高不得超過經常門核定補助總經費不含專案計畫管理費 之百分之 十 。所稱總經費係實際支出補助總經費。）
6.各項目經費運用原則請依「本部推展社會福利補助經費申請補助項目及基準」辦理。
7.結案時應提供年度成果報告1式3份，且依照本部所訂定成效標準，如實條列式呈現以備查核。
各項目經費運用原則請依「本部推展社會福利補助經費申請補助項目及基準」辦理。結案時應提供年度成果報告1式1份，且依照本部所訂定成效標準，如實條列式呈現以備查核。</t>
    <phoneticPr fontId="1" type="noConversion"/>
  </si>
  <si>
    <t>【本案係110年度核定之中長程計畫，核定計畫期間:111年~112年】
(一) 1.專業服務費 1,090,868元 (1名專業人員*312薪點（每月38,906元）*13.5個月+1名專業人員*336薪點（每月41,899元）*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34,916元）核算。請款及核銷時均應檢附專業人員學歷及勞動契約證明。方案內專任人員不應再支領內聘之費用。)
(二) 2.訪視交通費 24,000元; 3.個別心理輔導費 129,600元; 4.督導鐘點費 20,000元
(三) 5.專案計畫管理費 160,000元 (甲類-40,000元：最高不得超過經常門核定補助總經費（不含專案計畫管理費）之百分之十。所稱總經費係實際支出補助總經費。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</si>
  <si>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r>
      <t xml:space="preserve">(一) </t>
    </r>
    <r>
      <rPr>
        <sz val="9"/>
        <color theme="1"/>
        <rFont val="標楷體"/>
        <family val="4"/>
        <charset val="136"/>
      </rPr>
      <t>1.專業服務費476,096元（1名專業人員以280薪點34,916元*13.5月【含高度風險加給及4年年資加給】</t>
    </r>
    <r>
      <rPr>
        <sz val="9"/>
        <color theme="1"/>
        <rFont val="標楷體"/>
        <family val="2"/>
      </rPr>
      <t>。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執行風險業務加給限原接受各直轄市及縣(市)政府核定有案並領有風險工作補助之委託方案，得經各直轄市及縣(市)政府評估後依風險業務等級申請核予薪點。）
(二) 2.講座鐘點費200,000元; 3.差旅費9,904元; 4.膳費20,000元; 5.印刷費10,000元; 6.場地及佈置費20,000元; 7.督導鐘點費24,000元
(三) 8.專案計畫管理費64,000元（甲類-4,000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r>
    <phoneticPr fontId="1" type="noConversion"/>
  </si>
  <si>
    <r>
      <t>(一) 1.</t>
    </r>
    <r>
      <rPr>
        <sz val="9"/>
        <color theme="1"/>
        <rFont val="標楷體"/>
        <family val="4"/>
        <charset val="136"/>
      </rPr>
      <t>專業服務費544,426元（1名專業人員42,896元*13.5月【含高度風險加給、碩士加給、社工師</t>
    </r>
    <r>
      <rPr>
        <sz val="9"/>
        <color theme="1"/>
        <rFont val="標楷體"/>
        <family val="2"/>
      </rPr>
      <t>或心理師執業執照加給】。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t>
    </r>
    <r>
      <rPr>
        <sz val="9"/>
        <color theme="1"/>
        <rFont val="標楷體"/>
        <family val="4"/>
        <charset val="136"/>
      </rPr>
      <t>此項目另有自籌款</t>
    </r>
    <r>
      <rPr>
        <sz val="9"/>
        <color theme="1"/>
        <rFont val="標楷體"/>
        <family val="2"/>
      </rPr>
      <t>）
(二) 2.講座鐘點費12,000元; 3.差旅費13,600元
(三) 4.專案計畫管理費65,974元（甲類-5,974元：最高不得超過經常門核定補助總經費（不含專案計畫管理費）之百分之十；乙類-60,000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r>
    <phoneticPr fontId="1" type="noConversion"/>
  </si>
  <si>
    <r>
      <t>(一) 1.專業服務費1,764,235元（共3名，1名專業人員38,906元*13.5月(525,231元)【含高度風險加給及2年年資加給】+1名專業人員40,901元*13.5月(552,164元)【含高度風險加給及社工師或心理師執業執照加給】+</t>
    </r>
    <r>
      <rPr>
        <sz val="9"/>
        <color theme="1"/>
        <rFont val="標楷體"/>
        <family val="4"/>
        <charset val="136"/>
      </rPr>
      <t>1名督導</t>
    </r>
    <r>
      <rPr>
        <sz val="9"/>
        <color theme="1"/>
        <rFont val="標楷體"/>
        <family val="2"/>
      </rPr>
      <t>50,877元*13.5月=686,840元(督導以328薪點計算，若有社工師或心理師執照增加32薪點，薪資隨年資每年增加8薪點，以6年年資計算)686,840元。所聘用人員應具心理、社會工作相關科系要件；前開補助項目依實際聘用人員資格予以給付，無相關資格證明者以每月34,916元核算，督導以每月40,901元核算。請款及核銷時均應檢附專業人員學歷及勞動契約證明。方案內專任人員不應再支領內聘之費用。）
(三) 2.專案計畫管理費235,765元（甲類-55,765元：最高不得超過經常門核定補助總經費（不含專案計畫管理費）之百分之十；乙類-180,000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r>
    <phoneticPr fontId="1" type="noConversion"/>
  </si>
  <si>
    <r>
      <t>(一) 1.專業服務費579,096元(專業人員579,096元(42,896元*13.5月)*1人【含碩士加給、2年年資加給、執業執照加給及高度風險業務加給】，前開補助項目依實際聘用人員資格予以給付。執行風險業務加給限原接受各直轄市及縣(市)政府核定有案並領有風險工作補助之委託方案，得經各直轄市及縣(市)政府評估後依風險業務等級申請核予薪點。) 
(二) 2.差旅費10,000元; 3.訪視交通費30,000元; 4.個別心理輔導費、家族會談（治療）及輔導費96,000元; 5.講座鐘點費及督導鐘點費48,000元; 6.</t>
    </r>
    <r>
      <rPr>
        <sz val="9"/>
        <color theme="1"/>
        <rFont val="標楷體"/>
        <family val="4"/>
        <charset val="136"/>
      </rPr>
      <t>全民健康保險補充保險費25,824元</t>
    </r>
    <r>
      <rPr>
        <sz val="9"/>
        <color theme="1"/>
        <rFont val="標楷體"/>
        <family val="2"/>
      </rPr>
      <t xml:space="preserve">
(三) 7.專案計畫管理費76,080元 (甲類：最高不得超過經常門核定補助總經費（不含專案計畫管理費）之百分之十）。8.</t>
    </r>
    <r>
      <rPr>
        <sz val="9"/>
        <color theme="1"/>
        <rFont val="標楷體"/>
        <family val="4"/>
        <charset val="136"/>
      </rPr>
      <t>專案計畫管理費60,000元（乙類：60,000元補助雇主應負擔之勞、健保及提撥勞退準備金費用，每人每月最高5,000元，且不列入甲類百分之十額度計算）。</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</si>
  <si>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(一)1.講座鐘點費51,000元; 2.差旅費10,000元; 3.膳費27,000元; 4.印刷費24,000元; 5.設施設備費50,000元（均為經常門）; 6.個別心理輔導費12,000元; 7.律師諮詢費10,000元
(二)8.</t>
    </r>
    <r>
      <rPr>
        <sz val="9"/>
        <color theme="1"/>
        <rFont val="標楷體"/>
        <family val="4"/>
        <charset val="136"/>
      </rPr>
      <t>專案計畫管理費15,000元（</t>
    </r>
    <r>
      <rPr>
        <sz val="9"/>
        <color theme="1"/>
        <rFont val="標楷體"/>
        <family val="2"/>
      </rPr>
      <t>甲類：最高不得超過經常門核定補助總經費（不含專案計畫管理費）之百分之十）。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</si>
  <si>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(一)1.專業服務費1,010,070元（共2名，1名專業人員</t>
    </r>
    <r>
      <rPr>
        <sz val="9"/>
        <color theme="1"/>
        <rFont val="標楷體"/>
        <family val="4"/>
        <charset val="136"/>
      </rPr>
      <t>39,904</t>
    </r>
    <r>
      <rPr>
        <sz val="9"/>
        <color theme="1"/>
        <rFont val="標楷體"/>
        <family val="2"/>
      </rPr>
      <t>元*13.5月(538,704元)【含社工師或心理師執業執照加給及1年晉階薪點】+1名專業人員34,916元*13.5月(471,366元)。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(二)2.專家學者出席費112,500元; 3.講座鐘點費102,000元四區域全國研習課程(6 小時*2 天*4區=48 小時)、成果研討會(一場 *3 小時=3小時); 4.差旅費193,000元; 5.膳費29,920元; 6.場地及佈置費30,000元
(三)7.專案計畫管理費147,749元(甲類)：包括水費、電費、電話費、油料費、網路費、電腦及
影印機耗材、茶水、文具、運費、郵資、補充保費、本專案工作人員意外險、及其他執行本計畫之相關費用等。</t>
    </r>
    <r>
      <rPr>
        <sz val="9"/>
        <color theme="1"/>
        <rFont val="標楷體"/>
        <family val="4"/>
        <charset val="136"/>
      </rPr>
      <t>8.專案計畫管理費120,000元(乙類)：申請補助專業服務費者，得申請雇主應負擔之勞、健保及提撥勞退準備金費用，每人每月最高補助5,000元整。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</si>
  <si>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471,366元（1名專業人員34,916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(二)2.專家學者出席費15,000元; 3.講座鐘點費96,000元; 4.團體帶領費80,000元; 5.差旅費120,000元; 6.膳費15,200元; 7.志工交通費9,000元; 8.場地及佈置費48,000元
(三)9.專案計畫管理費85,456元（甲類）85,456元：最高不得超過經常門核定補助總經費（不含專案計畫管理費）之百分之十，包括電費、電話費、水費、油料費、網路費、電腦及影印機耗材、茶水、文具、運費、郵資、補充保費、本案工作人員意外險、及其他執行本計畫之相關費用等。</t>
    </r>
    <r>
      <rPr>
        <sz val="9"/>
        <color theme="1"/>
        <rFont val="標楷體"/>
        <family val="4"/>
        <charset val="136"/>
      </rPr>
      <t>10.專案計畫管理費60,000元(乙類)60,000元：補助雇主應負擔之勞、健保及提撥勞退準備金費用，每人每月最高5,000元，且不列入甲類百分之十額度計算。</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</si>
  <si>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(一)1.專業服務費565,637元（1名專業人員41,899元*13.5月。所聘用人員應具心理、社會工作相關科系要件，請款及核銷時均應檢附專業人員學歷及勞動契約證明。方案內專任人員不應再支領內聘之費用。）
(二)2.專家學者出席費20,000元; 3.講座鐘點費180,000元; 4.團體帶領費96,000元; 5.差旅費45,000元; 6.膳費20,000元; 7.志工交通費18,000元; 8.場地及佈置費48,000元
(三)9.專案計畫管理費60,000元(乙類)：申請補助專業服務費者，得申請雇主應負擔之勞、健保及提撥勞退準備金費用，每人每月最高補助5,000元整。</t>
    </r>
    <r>
      <rPr>
        <sz val="9"/>
        <color theme="1"/>
        <rFont val="標楷體"/>
        <family val="4"/>
        <charset val="136"/>
      </rPr>
      <t>10.專案計畫管理費99,263元(甲類)：最高不得超過經常門核定補助總經費（不含專案計畫管理費）之百分之十，包括電費、電話費、水費、油料費、網路費、電腦及影印機耗材、茶水、文具、運費、郵資、補充保險費、本案工作人員意外險、協會場地公共意外責任險、及其他執行本計畫之相關費用等。</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</si>
  <si>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(一)1.專業服務費471,366元(1名專業人員34,916元*13.5月。所聘用人員應具心理、社會工作相關科系要件，請款及核銷時均應檢附專業人員學歷及勞動契約證明。方案內專任人員不應再支領內聘之費用。)
(二)2.講座鐘點費24,000元; 3.膳費70,000元; 4.場地及佈置費14,000元
(三)5.專案計畫管理費31,768元（甲類）31,768元：最高不得超過經常門核定補助總經費（不含專案計畫管理費）之百分之十，包括電費、電話費、水費、油料費、電腦及影印機耗材、事務機器租金、通訊費、網路費、運費、郵資、攝影、茶水、文具、補充保險費、辦理本專案工作人員意外保險費、申請社會工作師繼續教育積分行政審查費及其他與執行本計畫相關之費用。</t>
    </r>
    <r>
      <rPr>
        <sz val="9"/>
        <color theme="1"/>
        <rFont val="標楷體"/>
        <family val="4"/>
        <charset val="136"/>
      </rPr>
      <t>6.專案計畫管理費60,000元(乙類)60,000元：申請補助專業服務費者，得申請雇主應負擔之勞、健保及提撥勞退準備金費用，每人每月最高補助5,000元整。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</si>
  <si>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 xml:space="preserve">(一)1.專業服務費471,366元（1名專業人員34,916元*13.5月。所聘用人員應具心理、社會工作相關科系要件，請款及核銷時均應檢附專業人員學歷及勞動契約證明。方案內專任人員不應再支領內聘之費用。）
</t>
    </r>
    <r>
      <rPr>
        <sz val="9"/>
        <color theme="1"/>
        <rFont val="標楷體"/>
        <family val="4"/>
        <charset val="136"/>
      </rPr>
      <t>(二)2.專家學者出席費15,000元; 3.講座鐘點費84,000元; 4.團體帶領費76,000元; 5.差旅費35,000元; 6.膳費15,200元; 7.志工交通費7,500元; 8.場地及佈置費48,000元; 9. 印刷費10,830元。</t>
    </r>
    <r>
      <rPr>
        <sz val="9"/>
        <color theme="1"/>
        <rFont val="標楷體"/>
        <family val="2"/>
      </rPr>
      <t xml:space="preserve">
(三)10.專案計畫管理費75,206元(甲類)：最高不得超過經常門核定補助總經費（不含專案計畫管理費）之百分之十，包括電費、電話費、水費、油料費、網路費、電腦及影印機耗材、茶水、文具、運費、郵資、補充保費、本案工作人員意外險、及其他執行本計畫之相關費用等。
11.專案計畫管理費60,000元(乙類)：申請補助專業服務費者，得申請雇主應負擔之勞、健保及提撥勞退準備金費用，每人每月最高補助5,000元整。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</si>
  <si>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525,231元（1名專業人員38,906元*13.5月【含碩士加給、社工師或心理師證書】。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(二)2.專家學者出席費15,000元; 3.講座鐘點費84,000元; 4.團體帶領費360,000元; 5.膳費4,700元; 6.志工誤餐費42,000元; 7.場地及佈置費36,000元。最高不得超過經常門核定補助總經費(不含專案計畫管理費之百分之十)，電話、網路、郵資、交通費、志工保險費、文具、茶水、油料費、電腦及影印機耗材等。
(三)14.專案計畫管理費40,336元(甲類)40,336元：電話、網路、郵資、交通費、志工保險費、文具、茶水、油料費、電腦及影印機耗材等。</t>
    </r>
    <r>
      <rPr>
        <sz val="9"/>
        <color theme="1"/>
        <rFont val="標楷體"/>
        <family val="4"/>
        <charset val="136"/>
      </rPr>
      <t>15.專案計畫管理費23,304元(乙類)：補助雇主應負擔之勞、健保及提撥勞退準備金費用，每人每月最高5,000元，且不列入甲類百分之十額度計算。</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</si>
  <si>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(一)1.專業服務費525,231元（1名專業人員38,906元*13.5月。所聘用人員應具心理、社會工作相關科系要件，請款及核銷時均應檢附專業人員學歷及勞動契約證明。方案內專任人員不應再支領內聘之費用。
(二)2.專家學者出席費15,000元; 3.講座鐘點費96,000元; 4.團體帶領費80,000元; 5.差旅費35,000元; 6.膳費15,200元; 7.志工交通費9,000元; 8.場地及佈置費48,000元
(三)9.專案計畫管理費142,343元（甲類）82,343元：最高不得超過經常門核定補助總經費（不含專案計畫管理費）之百分之十，包括電費、電話費、水費、油料費、電腦及影印機耗材、事務機器租金、通訊費、網路費、運費、郵資、攝影、茶水、文具、補充保費、辦理本案工作人員意外保險費、申請社會工作師繼續教育積分行政審查費及其他執行本計畫之相關費用等。</t>
    </r>
    <r>
      <rPr>
        <sz val="9"/>
        <color theme="1"/>
        <rFont val="標楷體"/>
        <family val="4"/>
        <charset val="136"/>
      </rPr>
      <t>(乙類)60,000元：申請補助專業服務費者，得申請雇主應負擔之勞、健保及提撥勞退準備金費用，每人每月最高補助5,000元整。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</si>
  <si>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1,750,775元(1)專業服務費［65萬9,907］元(專業人員［48,882］元*13.5月*1人【含2年年資加給、［社工師執業執照加給］及［高度］風險業務加給】，前開補助項目依實際聘用人員資格予以給付。執行風險業務加給限原接受各直轄市及縣(市)政府核定有案並領有風險工作補助之委託方案，得經各直轄市及縣(市)政府評估後依風險業務等級申請核予薪點。)(2)專業服務費［56萬5,637］元(專業人員［41,899］元*13.5月*1人【含1年年資加給、［碩士加給、專科心理師證書加給］及［高度］風險業務加給】，前開補助項目依實際聘用人員資格予以給付。執行風險業務加給限原接受各直轄市及縣(市)政府核定有案並領有風險工作補助之委託方案，得經各直轄市及縣(市)政府評估後依風險業務等級申請核予薪點。)(3)專業服務費52萬5,231元(社工人員38,906元*13.5月*1人【含2年年資加給及高度風險業務加給】，前開補助項目依實際聘用人員資格予以給付。執行風險業務加給限原接受各直轄市及縣(市)政府核定有案並領有風險工作補助之委託方案，得經各直轄市及縣(市)政府評估後依風險業務等級申請核予薪點。)
(二)2.團體帶領費132,000元配合計畫辦理志工教育訓練、成長團體及團體督導課程，外聘講師每人每小時為2000元，共計66小時，共為132,000元; 3.膳費14,000元辦理會議、活動、研習訓練及服務方案等逾時用餐費，每人次最高一百元; 4.印刷費12,000元宣廣DM、海報、酷卡、大圖輸出等; 5.場地及佈置費23,000元場地費（30人工作坊場地$2,000/時+「實踐經驗研究：敲敲話行動入家團隊研究初探」發表與分享之場地$3,000/時）、佈置費; 6.房屋租金420,000元敲敲話行動入家團隊辦公室租金。
(三)7.專案計畫管理費168,225元甲類：依補助 項目實際需要核實計列，最高不得超過經常門核定補助總經費（不含專案計畫管理費）之百分之十。所稱總經費係實際支出補助總經費。支用項目包括電費、電話費、水費、油料費、電腦及影印機耗材、事務機器租金、通訊費、網路費、運費、郵資、攝影、茶水、文具、補充保險費、辦理本專案工作人員意外保險費、申請社會工作師繼續教育積分行政審查及其他與執行本計畫相關之費用。本項 與雜支擇一補助。</t>
    </r>
    <r>
      <rPr>
        <sz val="9"/>
        <color theme="1"/>
        <rFont val="標楷體"/>
        <family val="4"/>
        <charset val="136"/>
      </rPr>
      <t>8.專案計畫管理費180,000元乙類：申請補助專業服務費者，得申請雇主應負擔之勞、健保及提撥勞退準備金費用，每人每月最高補助新臺幣五千元整，且不列入甲類百分之十額度計算。
各項目經費運用原則請依「本部推展社會福利補助經費申請補助項目及基準」辦理。結案時應提供年度成果報告1式3份，且依照本部所訂定成效標準，如實條列式呈現以備查核。</t>
    </r>
    <phoneticPr fontId="1" type="noConversion"/>
  </si>
  <si>
    <r>
      <t>(一)1.專業服務費1,104,328元(以328薪點40901元/月*13.5月*2人計算)
(二)2.專家學者出席費230,000元; 3.講座鐘點費98,000元; 4.差旅費75,120元; 5.膳費23,200元; 6.印刷費39,500元; 7.場地及佈置費120,000元
(三)8.專案計畫管理費89,852元；</t>
    </r>
    <r>
      <rPr>
        <sz val="9"/>
        <color theme="1"/>
        <rFont val="標楷體"/>
        <family val="4"/>
        <charset val="136"/>
      </rPr>
      <t>9.專案計畫管理費120,000元</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
各項目經費運用原則請依「本部推展社會福利補助經費申請補助項目及基準」辦理。結案時應提供年度成果報告1式1份，且依照本部所訂定成效標準，如實條列式呈現以備查核。</t>
    </r>
    <phoneticPr fontId="1" type="noConversion"/>
  </si>
  <si>
    <r>
      <t>(一)1.專家學者出席費 165,000元; 2.差旅費 170,000元; 3.膳費 26,500元; 4.臨時酬勞費 76,608元; 5.撰稿費 51,000元; 6.印刷費 30,000元; 7.</t>
    </r>
    <r>
      <rPr>
        <sz val="9"/>
        <color theme="1"/>
        <rFont val="標楷體"/>
        <family val="4"/>
        <charset val="136"/>
      </rPr>
      <t>資料蒐集費 10,000元</t>
    </r>
    <r>
      <rPr>
        <sz val="9"/>
        <color theme="1"/>
        <rFont val="標楷體"/>
        <family val="2"/>
      </rPr>
      <t>; 8.研究主持人費 240,000元; 9.協同主持人費 648,000元; 10.專任研究助理費 521,343元; 11.健保費 20,772元; 12.勞保費 35,292元; 13.公提退休金 28,871元 
(二)14.專案計畫管理費 199,614元(甲類)：含電費、電話費、水費、油料費、電腦及影印機耗材、事務機器租金、通訊費、網路費、運費、郵資、 攝影、茶水、文具、補充保險費、工作人員意外保險費、申請社會工作師繼續教育積分行政審查費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</si>
  <si>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(一)1.專業服務費511,758元專業服務費［51萬1,758］元(社工人員［37,908］元*13.5月*1人【含［3］年年資加給】，前開補助項目依實際聘用人員資格予以給付。)
(二)2.專家學者出席費36,000元外聘醫師、心理師、社工等進行團體或個別督導、連結專家提供諮詢指導及由精障族群專家進行督導(內聘折半)，$1000~$2000/次，共計21次，共為36,000元; 3.諮商及心理治療費48,000元心理師諮商服務費預估全年24人次* $2,000元=$48,000元; 4.團體帶領費64,000元外聘及內聘共計44小時，共為64,000元; 5.協同帶領費12,000元內聘共計24小時，共為12,000元; 6.臨時酬勞費16,296元主責辦理兩項家屬支持活動(含記錄與成果撰寫)，時薪$168元，共計97小時，共為16,296元; 7.印刷費10,000元活動、服務簡章DM印製、紀錄、滿意度問卷、講義、成果報告等之影印費用; 8.場地及佈置費16,000元預估8場次(場佈加上課程時間4小時)。
(三)9.專案計畫管理費25,946元甲類：依補助 項目實際需要核實計列，最高不得超過經常門核定補助 總經費（不含專案計畫管理費）之百分之十。所稱總經費係實際支出補助總經費。支用項目包括電費、電話費、水費、油料費、電腦及影印機耗材、事務機器租金、通訊費、網路費、運費、郵資、攝影、茶水、文具、補充保險費、辦理本專案工作人員意外保險費、申請社會工作師繼續教育積分行政審查及其他與執行本計畫相關之費用。本項與雜支擇一補助。</t>
    </r>
    <r>
      <rPr>
        <sz val="9"/>
        <color theme="1"/>
        <rFont val="標楷體"/>
        <family val="4"/>
        <charset val="136"/>
      </rPr>
      <t>10.專案計畫管理費60,000元乙類：申請補助專業服務費者，得申請雇主應負擔之勞、健保及提撥勞退準備金費用，每人每月最高補助新臺幣五千元整，且不列入甲類百分之十額度計算。</t>
    </r>
    <r>
      <rPr>
        <sz val="9"/>
        <color theme="1"/>
        <rFont val="標楷體"/>
        <family val="2"/>
      </rPr>
      <t xml:space="preserve">
各項目經費運用原則請依「本部推展社會福利補助經費申請補助項目及基準」辦理。結案時應提供年度成果報告1式3份，且依照本部所訂定成效標準，如實條列式呈現以備查核。
</t>
    </r>
    <phoneticPr fontId="1" type="noConversion"/>
  </si>
  <si>
    <r>
      <t>(一)1.專業服務費552,164元專業服務費55萬2,164元(專業人員40,901元*13.5月*1人)</t>
    </r>
    <r>
      <rPr>
        <sz val="9"/>
        <color theme="1"/>
        <rFont val="標楷體"/>
        <family val="4"/>
        <charset val="136"/>
      </rPr>
      <t>2.專業服務費471,366元專業服務費47萬1,366元(專業人員34,916元*13.5月*1人)</t>
    </r>
    <r>
      <rPr>
        <sz val="9"/>
        <color theme="1"/>
        <rFont val="標楷體"/>
        <family val="2"/>
      </rPr>
      <t xml:space="preserve">
(二)3.專家學者出席費360,000元預計辦理共144場活動及會議，外聘專家學者每人每次為2,500元，共為360,000元; 4.講座鐘點費12,000元【社區講座】2,000元/時*2小時*3場=12,000元; 5.差旅費80,000元【全計畫執行費】外聘講師及督導之交通費實支實付，預計80,000元; 6.膳費38,000元【與專業有約】預計24場，每次預計10位，每人100元。24場*100元*10人=24,000元；</t>
    </r>
    <r>
      <rPr>
        <sz val="9"/>
        <color theme="1"/>
        <rFont val="標楷體"/>
        <family val="4"/>
        <charset val="136"/>
      </rPr>
      <t>【社區講座】預計3場，每次預計40人，每人100元。3場*100元*40人=12,000元；【影片拍攝】預計10場，每次2人，每人100元。10場*2人*100元=2,000元;</t>
    </r>
    <r>
      <rPr>
        <sz val="9"/>
        <color theme="1"/>
        <rFont val="標楷體"/>
        <family val="2"/>
      </rPr>
      <t xml:space="preserve"> 7.臨時酬勞費38,640元【影片拍攝及剪輯】每人每小時為168元，預計230小時，共為38,640元; 8.翻譯費50,000元【專業協同支持者手冊】之翻譯費用; 9.</t>
    </r>
    <r>
      <rPr>
        <sz val="9"/>
        <rFont val="標楷體"/>
        <family val="4"/>
        <charset val="136"/>
      </rPr>
      <t>印刷費40,000元【專業協同支持者手冊-中文版】全彩，80元/本*500本=40,000元</t>
    </r>
    <r>
      <rPr>
        <sz val="9"/>
        <color theme="1"/>
        <rFont val="標楷體"/>
        <family val="2"/>
      </rPr>
      <t>; 10.場地及佈置費25,000元【社區講座】5,000元*3 場=15,000元；【影片拍攝】布景裝飾、道具用品等預計10,000元; 11.房屋租金600,000元辦公室租金50,000元*12個月=600,000元。
(三)12.專案計畫管理費120,000元乙類：申請補助專業服務費者，得申請雇主應負擔之勞、健保及提撥勞退準備金費用，每人每月最高補助新臺幣五千元整，且不列入甲類額度計算。</t>
    </r>
    <r>
      <rPr>
        <sz val="9"/>
        <color theme="1"/>
        <rFont val="標楷體"/>
        <family val="4"/>
        <charset val="136"/>
      </rPr>
      <t>13.專案計畫管理費112,830元甲類：依補助項目實際需要核實計列，最高不得超過經常門核定補助總經費(不含專案計畫管理費)之百分之十。支用項目包括電費、電話費、水費、油料費、電腦及影印機耗材、事務機器租金、通訊費、網路費、運費、郵資、攝影、茶水、文具、補充保險費、辦理本專案工作人員意外保險費、申請社會工作師繼續教育積分行政審查費及其他與執行本計畫相關之費用。本項與雜支擇一補助。</t>
    </r>
    <r>
      <rPr>
        <sz val="9"/>
        <color theme="1"/>
        <rFont val="標楷體"/>
        <family val="2"/>
      </rPr>
      <t xml:space="preserve">
各項目經費運用原則請依「本部推展社會福利補助經費申請補助項目及基準」辦理。結案時應提供年度成果報告1式3份，且依照本部所訂定成效標準，如實條列式呈現以備查核。</t>
    </r>
    <phoneticPr fontId="1" type="noConversion"/>
  </si>
  <si>
    <r>
      <t>(一) 1.專業服務費525,236元（1名專業人員38,906元*13.5月(525,236元)【280薪點+32點薪點(含社會工作師執業執照)】。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 2.專家學者出席費15,000元; 3.講座鐘點費153,600元相關方案內專任人員不得再支領內聘之費用; 4.差旅費30,000元執行計畫所需之相關人員、授課講師及出席專家之國內差旅費; 5.膳費66,200元執行計畫所需要而辦理之會議、活動、研習訓練及服務方案等，已逾用餐時間之餐費; 6.志工交通費24,000元;7.場地及佈置費128,000元
(三) 8.專案計畫管理費60,000元電話費、文具、油料費、網路費、郵資及與本計畫相關之支出費用。9</t>
    </r>
    <r>
      <rPr>
        <sz val="9"/>
        <color theme="1"/>
        <rFont val="標楷體"/>
        <family val="4"/>
        <charset val="136"/>
      </rPr>
      <t>.專案計畫管理費60,000元</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</si>
  <si>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552,171元（1名專業人員40,901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(二)2.專家學者出席費22,500元; 3.講座鐘點費132,000元; 4.團體帶領費36,000元; 5.差旅費50,000元; 6.志工交通費9,000元; 7.場地及佈置費10,000元
(三)8.專案計畫管理費85,000元(甲類)：電話費、油料費、電腦及影印機耗材、事務機器租金、通訊費、網路費、運費、郵資、攝影、茶水、文具、補充保險費、本案工作人員意外保險費、申請社會工作師繼續教育積分行政審查費及其他與執行本計畫相關之費用9</t>
    </r>
    <r>
      <rPr>
        <sz val="9"/>
        <color theme="1"/>
        <rFont val="標楷體"/>
        <family val="4"/>
        <charset val="136"/>
      </rPr>
      <t>.專案計畫管理費60,000元(乙類)：申請補助專業服務費者，得申請雇主應負擔之勞、健保及提撥勞退準備金費用，每人每月最高補助5,000元整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</si>
  <si>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(一)1.專業服務費498,299元（1名專業人員36,911元*13.5月。所聘用人員應具心理、社會工作相關科系要件，請款及核銷時均應檢附專業人員學歷及勞動契約證明。方案內專任人員不應再支領內聘之費用。）
(二)2.專家學者出席費15,000元; 3.講座鐘點費138,000元; 4.團體帶領費138,000元本方案聘任之專職並領有薪給人員，不得再支領內聘費用; 5.差旅費80,000元; 6.膳費30,000元; 7.場地及佈置費20,000元
(三)8.專案計畫管理費97,301元（甲類）97,301元：最高不得超過經常門核定補助總經費（不含專案計畫管理費）之百分之十，水費、電費、電話費、通訊費、網路費、、書報雜
誌、文具、電腦及影印機耗材、事務機租金、器材租金、器材維護費、茶水、郵資、攝影、口罩、手套及其他執行本計畫之相關費用等。9</t>
    </r>
    <r>
      <rPr>
        <sz val="9"/>
        <color theme="1"/>
        <rFont val="標楷體"/>
        <family val="4"/>
        <charset val="136"/>
      </rPr>
      <t>.專案計畫管理費60,000元(乙類)60,000元：申請補助專業服務費者，得申請雇主應負擔之勞、健保及提撥勞退準備金費用，每人每月最高補助5,000元整。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</si>
  <si>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552,164元（1名專業人員40,901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(二)2.專家學者出席費60,000元; 3.講座鐘點費96,000元; 4.團體帶領費160,000元; 5.差旅費40,000元; 6.膳費30,000元; 7.志工交通費8,000元; 8.場地及佈置費56,000元
(三)9.專案計畫管理費85,836元(甲類)：電話費、油料費、電腦及影印機耗材、事務機器租金、通訊費、網路費、運費、郵資、攝影、茶水、文具、補充保險費、本案工作人員意外保險費、申請社會工作師繼續教育積分行政審查費及其他與執行本計畫相關之費用</t>
    </r>
    <r>
      <rPr>
        <sz val="9"/>
        <color theme="1"/>
        <rFont val="標楷體"/>
        <family val="4"/>
        <charset val="136"/>
      </rPr>
      <t>10.專案計畫管理費60,000元(乙類)：申請補助專業服務費者，得申請雇主應負擔之勞、健保及提撥勞退準備金費用，每人每月最高補助5,000元整。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</si>
  <si>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525,236元（1名專業人員38,906元*13.5月【含碩士加給、社工師或心理師證書】。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(二)2.專家學者出席費125,000元; 3.講座鐘點費120,000元; 4.差旅費70,000元; 5.膳費150,000元; 6.場地及佈置費72,000元
(三)7.專案計畫管理費57,764元(甲類)：最高不得超過經常門核定補助總經費（不含專案計畫管理費）之百分之十，包括電費、電話費、水費、油料費、網路費、電腦及影印機耗材、茶水、文具、運費、郵資、補充保費、本案工作人員意外險、及其他執行本計畫之相關費用等。8</t>
    </r>
    <r>
      <rPr>
        <sz val="9"/>
        <color theme="1"/>
        <rFont val="標楷體"/>
        <family val="4"/>
        <charset val="136"/>
      </rPr>
      <t xml:space="preserve">.專案計畫管理費60,000元(乙類)：補助雇主應負擔之勞、健保及提撥勞退準備金費用，每人每月最高5,000元，且不列入甲類百分之十額度計算。
</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</si>
  <si>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t>【本案係110年度核定之中長程計畫，核定計畫期間:111年~112年】
(一) 1.專業服務費 1,171,679元 (1名社工督導* 360薪點（每月44,892元）* 13.5個月+1名專業人員* 336薪點（每月41,899元）* 13.5個月。所聘用人員應具心理、社會工作相關科系要件；具相關系所碩士以上學歷每月補助16薪點；具社會工作師或心理師執業執照每月補助32薪點（具社會工作師或心理師專業證書但無執業執照者，每月補助16薪點）；具專科社工師證書每月補助16薪點；經各直轄市及縣(市)政府評估之執行高度風險業務加給（一般風險每月補助8薪點、高度風險每月補助16薪點），本案為高風險；年資進階（每增加1年，每月補助增加8薪點，最高7年）。前開補助項目依實際聘用人員資格予以給付。無相關資格證明者以280薪點（每月34,916元)核算，督導以328薪點（每月40,901元）核算。請款及核銷時均應檢附專業人員學歷及勞動契約證明。方案內專任人員不應再支領內聘之費用。)
(二) 2.講座鐘點費 259元; 3.差旅費 15,930元; 4.膳費 11,000元; 5.訪視交通費 24,000元; 6.場地及佈置費 7,200元 
(三) 7.專案計畫管理費 160,000元 (甲類-40,000元：最高不得超過經常門核定補助總經費（不含專案計畫管理費）之百分之十。所稱總經費係實際支出補助總經費；乙類-120,000元：補助雇主應負擔之勞、健保及提撥勞退準備金費用，每人每月最高5,000元，且不列入甲類百分之十額度計算。)
各項目經費運用原則請依「本部推展社會福利補助經費申請補助項目及基準」辦理。結案時應提供年度成果報告1式1份，且依照本部所訂定成效標準，如實條列式呈現以備查核。</t>
    <phoneticPr fontId="1" type="noConversion"/>
  </si>
  <si>
    <r>
      <t>(一)1.專業服務費471,366元（1名專業人員34,916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(二)2.專家學者出席費15,000元; 3.講座鐘點費102,000元; 4.團體帶領費102,000元; 5.膳費58,000元; 6.志工交通費12,600元從事諮詢或關懷服務：交通及誤餐費每人每日最高補助新臺幣一百五十元。爰擇一補助志工交通費; 7.場地及佈置費50,000元
(三)8.專案計畫管理費21,765元（甲類）：最高不得超過經常門核定補助總經費（不含專案計畫管理費）之百分之十，包括電費、電話費、水費、油料費、網路費、電腦及影印機耗材、茶水、文具、運費、郵資、補充保險費、本案工作人員意外險、協會場地公共意外責任險、及其他執行本計畫之相關費用等。9</t>
    </r>
    <r>
      <rPr>
        <sz val="9"/>
        <color theme="1"/>
        <rFont val="標楷體"/>
        <family val="4"/>
        <charset val="136"/>
      </rPr>
      <t>.專案計畫管理費60,000元(乙類)：申請補助專業服務費者，得申請雇主應負擔之勞、健保及提撥勞退準備金費用，每人每月最高補助5,000元整。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t>
    </r>
    <phoneticPr fontId="1" type="noConversion"/>
  </si>
  <si>
    <r>
      <t>(一)1.專業服務費552,163元（1名專業人員40,901元*13.5月。所聘用人員應具心理、社會工作相關科系要件；前開補助項目依實際聘用人員資格予以給付，無相關資格證明者以每月34,916元核算。請款及核銷時均應檢附專業人員學歷及勞動契約證明。方案內專任人員不應再支領內聘之費用。
(二)2.專家學者出席費17,500元; 3.講座鐘點費72,000元; 4.團體帶領費108,000元; 5.差旅費35,000元; 6.膳費34,000元; 7.志工交通費43,200元志工從事諮詢或關懷服務：交通及誤餐費每人每日最高補助新臺幣150元; 8.場地及佈置費50,000元
(三)9.專案計畫管理費84,551元(甲類)：電費、電話費、水費、油料費、電腦及影印機耗材、事務機器租金、通訊費、網路費、運費、郵資、攝影、茶水、文具、補充保險費、辦理本專案工作人員意外保險費、申請社會工作師繼續教育積分行政審查費及其他與執行本計計畫相關之費用。</t>
    </r>
    <r>
      <rPr>
        <sz val="9"/>
        <color theme="1"/>
        <rFont val="標楷體"/>
        <family val="4"/>
        <charset val="136"/>
      </rPr>
      <t>10.專案計畫管理費60,000元(乙類)：申請補助專業服務費者，得申請雇主應負擔之勞、健保及提撥勞退準備金費用，每人每月最高補助5,000元整。</t>
    </r>
    <r>
      <rPr>
        <sz val="9"/>
        <color theme="1"/>
        <rFont val="標楷體"/>
        <family val="2"/>
      </rPr>
      <t xml:space="preserve">
各項目經費運用原則請依「本部推展社會福利補助經費申請補助項目及基準」辦理。結案時應提供年度成果報告1式1份，且依照本部所訂定成效標準，如實條列式呈現以備查核。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</si>
</sst>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新細明體"/>
      <family val="2"/>
      <scheme val="minor"/>
    </font>
    <font>
      <sz val="9"/>
      <name val="新細明體"/>
      <family val="3"/>
      <charset val="136"/>
      <scheme val="minor"/>
    </font>
    <font>
      <sz val="11"/>
      <color indexed="8"/>
      <name val="新細明體"/>
      <family val="2"/>
      <scheme val="minor"/>
    </font>
    <font>
      <sz val="9"/>
      <color theme="1"/>
      <name val="新細明體"/>
      <family val="2"/>
      <scheme val="minor"/>
    </font>
    <font>
      <sz val="9"/>
      <color theme="1"/>
      <name val="標楷體"/>
      <family val="4"/>
      <charset val="136"/>
    </font>
    <font>
      <b/>
      <sz val="16"/>
      <color theme="1"/>
      <name val="標楷體"/>
      <family val="4"/>
      <charset val="136"/>
    </font>
    <font>
      <sz val="9"/>
      <color theme="1"/>
      <name val="標楷體"/>
      <family val="2"/>
    </font>
    <font>
      <sz val="16"/>
      <color theme="1"/>
      <name val="標楷體"/>
      <family val="4"/>
      <charset val="136"/>
    </font>
    <font>
      <sz val="9"/>
      <name val="標楷體"/>
      <family val="4"/>
      <charset val="136"/>
    </font>
  </fonts>
  <fills count="3">
    <fill>
      <patternFill patternType="none"/>
    </fill>
    <fill>
      <patternFill patternType="gray125"/>
    </fill>
    <fill>
      <patternFill patternType="none"/>
    </fill>
  </fills>
  <borders count="3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style="medium">
        <color rgb="FF000000"/>
      </bottom>
      <diagonal/>
    </border>
    <border>
      <left style="thin">
        <color rgb="FF000000"/>
      </left>
      <right style="thin">
        <color indexed="64"/>
      </right>
      <top style="medium">
        <color rgb="FF000000"/>
      </top>
      <bottom style="thin">
        <color rgb="FF000000"/>
      </bottom>
      <diagonal/>
    </border>
    <border>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s>
  <cellStyleXfs count="2">
    <xf numFmtId="0" fontId="0" fillId="0" borderId="0">
      <alignment vertical="center"/>
    </xf>
    <xf numFmtId="0" fontId="2" fillId="2" borderId="0">
      <alignment vertical="center"/>
    </xf>
  </cellStyleXfs>
  <cellXfs count="86">
    <xf numFmtId="0" fontId="0" fillId="0" borderId="0" xfId="0">
      <alignment vertical="center"/>
    </xf>
    <xf numFmtId="0" fontId="3" fillId="0" borderId="0" xfId="0" applyFont="1" applyFill="1">
      <alignment vertical="center"/>
    </xf>
    <xf numFmtId="0" fontId="3" fillId="0" borderId="11"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3" fontId="3" fillId="0" borderId="0" xfId="0" applyNumberFormat="1" applyFont="1" applyFill="1">
      <alignment vertical="center"/>
    </xf>
    <xf numFmtId="0" fontId="6" fillId="0" borderId="15" xfId="0" applyNumberFormat="1" applyFont="1" applyFill="1" applyBorder="1" applyAlignment="1" applyProtection="1">
      <alignment horizontal="center" vertical="center" wrapText="1"/>
    </xf>
    <xf numFmtId="3" fontId="6"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left" vertical="center" wrapText="1"/>
    </xf>
    <xf numFmtId="0" fontId="6" fillId="0" borderId="24" xfId="0" applyNumberFormat="1" applyFont="1" applyFill="1" applyBorder="1" applyAlignment="1" applyProtection="1">
      <alignment horizontal="center" vertical="center" wrapText="1"/>
    </xf>
    <xf numFmtId="0" fontId="6" fillId="0" borderId="25" xfId="0" applyNumberFormat="1" applyFont="1" applyFill="1" applyBorder="1" applyAlignment="1" applyProtection="1">
      <alignment horizontal="center" vertical="center" wrapText="1"/>
    </xf>
    <xf numFmtId="0" fontId="6" fillId="0" borderId="25" xfId="0" applyNumberFormat="1" applyFont="1" applyFill="1" applyBorder="1" applyAlignment="1" applyProtection="1">
      <alignment horizontal="left" vertical="center" wrapText="1"/>
    </xf>
    <xf numFmtId="3" fontId="6" fillId="0" borderId="1" xfId="0" applyNumberFormat="1" applyFont="1" applyFill="1" applyBorder="1" applyAlignment="1" applyProtection="1">
      <alignment horizontal="right" vertical="center" wrapText="1"/>
    </xf>
    <xf numFmtId="3" fontId="6" fillId="0" borderId="25" xfId="0" applyNumberFormat="1" applyFont="1" applyFill="1" applyBorder="1" applyAlignment="1" applyProtection="1">
      <alignment horizontal="right" vertical="center" wrapText="1"/>
    </xf>
    <xf numFmtId="0" fontId="6" fillId="0" borderId="26" xfId="0" applyNumberFormat="1" applyFont="1" applyFill="1" applyBorder="1" applyAlignment="1" applyProtection="1">
      <alignment horizontal="left" vertical="top" wrapText="1"/>
    </xf>
    <xf numFmtId="3" fontId="6" fillId="0" borderId="3" xfId="0" applyNumberFormat="1" applyFont="1" applyFill="1" applyBorder="1" applyAlignment="1" applyProtection="1">
      <alignment horizontal="right" vertical="center" wrapText="1"/>
    </xf>
    <xf numFmtId="3" fontId="6" fillId="0" borderId="2" xfId="0" applyNumberFormat="1" applyFont="1" applyFill="1" applyBorder="1" applyAlignment="1" applyProtection="1">
      <alignment horizontal="right" vertical="center" wrapText="1"/>
    </xf>
    <xf numFmtId="3" fontId="6" fillId="0" borderId="24"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center" vertical="center" wrapText="1"/>
    </xf>
    <xf numFmtId="0" fontId="6" fillId="0" borderId="5" xfId="0" applyNumberFormat="1" applyFont="1" applyFill="1" applyBorder="1" applyAlignment="1" applyProtection="1">
      <alignment horizontal="center" vertical="center" wrapText="1"/>
    </xf>
    <xf numFmtId="0" fontId="6" fillId="0" borderId="5" xfId="0" applyNumberFormat="1" applyFont="1" applyFill="1" applyBorder="1" applyAlignment="1" applyProtection="1">
      <alignment horizontal="left" vertical="center" wrapText="1"/>
    </xf>
    <xf numFmtId="3" fontId="6" fillId="0" borderId="5" xfId="0" applyNumberFormat="1" applyFont="1" applyFill="1" applyBorder="1" applyAlignment="1" applyProtection="1">
      <alignment horizontal="right" vertical="center" wrapText="1"/>
    </xf>
    <xf numFmtId="0" fontId="6" fillId="0" borderId="20" xfId="0" applyNumberFormat="1" applyFont="1" applyFill="1" applyBorder="1" applyAlignment="1" applyProtection="1">
      <alignment horizontal="left" vertical="top" wrapText="1"/>
    </xf>
    <xf numFmtId="0" fontId="6" fillId="0" borderId="27" xfId="0" applyNumberFormat="1" applyFont="1" applyFill="1" applyBorder="1" applyAlignment="1" applyProtection="1">
      <alignment horizontal="center" vertical="center" wrapText="1"/>
    </xf>
    <xf numFmtId="0" fontId="6" fillId="0" borderId="28" xfId="0" applyNumberFormat="1" applyFont="1" applyFill="1" applyBorder="1" applyAlignment="1" applyProtection="1">
      <alignment horizontal="center" vertical="center" wrapText="1"/>
    </xf>
    <xf numFmtId="0" fontId="6" fillId="0" borderId="28" xfId="0" applyNumberFormat="1" applyFont="1" applyFill="1" applyBorder="1" applyAlignment="1" applyProtection="1">
      <alignment horizontal="left" vertical="center" wrapText="1"/>
    </xf>
    <xf numFmtId="3" fontId="6" fillId="0" borderId="28" xfId="0" applyNumberFormat="1" applyFont="1" applyFill="1" applyBorder="1" applyAlignment="1" applyProtection="1">
      <alignment horizontal="right" vertical="center" wrapText="1"/>
    </xf>
    <xf numFmtId="0" fontId="6" fillId="0" borderId="29" xfId="0" applyNumberFormat="1" applyFont="1" applyFill="1" applyBorder="1" applyAlignment="1" applyProtection="1">
      <alignment horizontal="left" vertical="top" wrapText="1"/>
    </xf>
    <xf numFmtId="0" fontId="6" fillId="0" borderId="8" xfId="0" applyNumberFormat="1" applyFont="1" applyFill="1" applyBorder="1" applyAlignment="1" applyProtection="1">
      <alignment horizontal="center" vertical="center" wrapText="1"/>
    </xf>
    <xf numFmtId="0" fontId="6" fillId="0" borderId="21" xfId="0" applyNumberFormat="1" applyFont="1" applyFill="1" applyBorder="1" applyAlignment="1" applyProtection="1">
      <alignment horizontal="left" vertical="top" wrapText="1"/>
    </xf>
    <xf numFmtId="0" fontId="6" fillId="0" borderId="9" xfId="0" applyNumberFormat="1" applyFont="1" applyFill="1" applyBorder="1" applyAlignment="1" applyProtection="1">
      <alignment horizontal="center" vertical="center" wrapText="1"/>
    </xf>
    <xf numFmtId="0" fontId="6" fillId="0" borderId="3" xfId="0" applyNumberFormat="1" applyFont="1" applyFill="1" applyBorder="1" applyAlignment="1" applyProtection="1">
      <alignment horizontal="center" vertical="center" wrapText="1"/>
    </xf>
    <xf numFmtId="0" fontId="6" fillId="0" borderId="3" xfId="0" applyNumberFormat="1" applyFont="1" applyFill="1" applyBorder="1" applyAlignment="1" applyProtection="1">
      <alignment horizontal="left" vertical="center" wrapText="1"/>
    </xf>
    <xf numFmtId="0" fontId="6" fillId="0" borderId="22" xfId="0" applyNumberFormat="1" applyFont="1" applyFill="1" applyBorder="1" applyAlignment="1" applyProtection="1">
      <alignment horizontal="left" vertical="top" wrapText="1"/>
    </xf>
    <xf numFmtId="0" fontId="6" fillId="0" borderId="10" xfId="0" applyNumberFormat="1" applyFont="1" applyFill="1" applyBorder="1" applyAlignment="1" applyProtection="1">
      <alignment horizontal="center" vertical="center" wrapText="1"/>
    </xf>
    <xf numFmtId="0" fontId="6" fillId="0" borderId="2" xfId="0" applyNumberFormat="1" applyFont="1" applyFill="1" applyBorder="1" applyAlignment="1" applyProtection="1">
      <alignment horizontal="center" vertical="center" wrapText="1"/>
    </xf>
    <xf numFmtId="0" fontId="6" fillId="0" borderId="2" xfId="0" applyNumberFormat="1" applyFont="1" applyFill="1" applyBorder="1" applyAlignment="1" applyProtection="1">
      <alignment horizontal="left" vertical="center" wrapText="1"/>
    </xf>
    <xf numFmtId="0" fontId="6" fillId="0" borderId="23" xfId="0" applyNumberFormat="1" applyFont="1" applyFill="1" applyBorder="1" applyAlignment="1" applyProtection="1">
      <alignment horizontal="left" vertical="top" wrapText="1"/>
    </xf>
    <xf numFmtId="3" fontId="4" fillId="0" borderId="28"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horizontal="center" vertical="center" wrapText="1"/>
    </xf>
    <xf numFmtId="0" fontId="6" fillId="0" borderId="0" xfId="0" applyNumberFormat="1" applyFont="1" applyFill="1" applyBorder="1" applyAlignment="1" applyProtection="1">
      <alignment horizontal="left" vertical="center" wrapText="1"/>
    </xf>
    <xf numFmtId="3" fontId="6" fillId="0" borderId="0"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horizontal="left" vertical="top" wrapText="1"/>
    </xf>
    <xf numFmtId="0" fontId="6" fillId="0" borderId="4" xfId="0" applyNumberFormat="1" applyFont="1" applyFill="1" applyBorder="1" applyAlignment="1" applyProtection="1">
      <alignment horizontal="center" vertical="center" wrapText="1"/>
    </xf>
    <xf numFmtId="0" fontId="3" fillId="0" borderId="4" xfId="0" applyFont="1" applyFill="1" applyBorder="1" applyAlignment="1">
      <alignment horizontal="center" vertical="center"/>
    </xf>
    <xf numFmtId="0" fontId="6" fillId="0" borderId="1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6"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center" vertical="center" wrapText="1"/>
    </xf>
    <xf numFmtId="0" fontId="3" fillId="0" borderId="4" xfId="0" applyFont="1" applyFill="1" applyBorder="1" applyAlignment="1">
      <alignment horizontal="center" vertical="center"/>
    </xf>
    <xf numFmtId="0" fontId="6" fillId="0" borderId="1" xfId="0" applyNumberFormat="1" applyFont="1" applyFill="1" applyBorder="1" applyAlignment="1" applyProtection="1">
      <alignment horizontal="center" vertical="center" wrapText="1"/>
    </xf>
    <xf numFmtId="0" fontId="6" fillId="0" borderId="16" xfId="0" applyNumberFormat="1" applyFont="1" applyFill="1" applyBorder="1" applyAlignment="1" applyProtection="1">
      <alignment horizontal="center" vertical="center" wrapText="1"/>
    </xf>
    <xf numFmtId="0" fontId="6" fillId="0" borderId="20" xfId="0" applyNumberFormat="1" applyFont="1" applyFill="1" applyBorder="1" applyAlignment="1" applyProtection="1">
      <alignment horizontal="left" vertical="center" wrapText="1"/>
    </xf>
    <xf numFmtId="0" fontId="6" fillId="0" borderId="21" xfId="0" applyNumberFormat="1" applyFont="1" applyFill="1" applyBorder="1" applyAlignment="1" applyProtection="1">
      <alignment horizontal="left" vertical="center" wrapText="1"/>
    </xf>
    <xf numFmtId="0" fontId="6" fillId="0" borderId="29" xfId="0" applyNumberFormat="1" applyFont="1" applyFill="1" applyBorder="1" applyAlignment="1" applyProtection="1">
      <alignment horizontal="left" vertical="center" wrapText="1"/>
    </xf>
    <xf numFmtId="3" fontId="6" fillId="0" borderId="5" xfId="0" applyNumberFormat="1" applyFont="1" applyFill="1" applyBorder="1" applyAlignment="1" applyProtection="1">
      <alignment horizontal="center" vertical="center" wrapText="1"/>
    </xf>
    <xf numFmtId="3" fontId="6" fillId="0" borderId="3" xfId="0" applyNumberFormat="1" applyFont="1" applyFill="1" applyBorder="1" applyAlignment="1" applyProtection="1">
      <alignment horizontal="center" vertical="center" wrapText="1"/>
    </xf>
    <xf numFmtId="3" fontId="6" fillId="0" borderId="28" xfId="0" applyNumberFormat="1" applyFont="1" applyFill="1" applyBorder="1" applyAlignment="1" applyProtection="1">
      <alignment horizontal="center" vertical="center" wrapText="1"/>
    </xf>
    <xf numFmtId="3" fontId="6" fillId="0" borderId="2" xfId="0" applyNumberFormat="1" applyFont="1" applyFill="1" applyBorder="1" applyAlignment="1" applyProtection="1">
      <alignment horizontal="center" vertical="center" wrapText="1"/>
    </xf>
    <xf numFmtId="0" fontId="6" fillId="0" borderId="30" xfId="0" applyNumberFormat="1" applyFont="1" applyFill="1" applyBorder="1" applyAlignment="1" applyProtection="1">
      <alignment horizontal="center" vertical="center" wrapText="1"/>
    </xf>
    <xf numFmtId="0" fontId="6" fillId="0" borderId="31" xfId="0" applyNumberFormat="1" applyFont="1" applyFill="1" applyBorder="1" applyAlignment="1" applyProtection="1">
      <alignment horizontal="center" vertical="center" wrapText="1"/>
    </xf>
    <xf numFmtId="0" fontId="6" fillId="0" borderId="16" xfId="0" applyNumberFormat="1" applyFont="1" applyFill="1" applyBorder="1" applyAlignment="1" applyProtection="1">
      <alignment horizontal="center" vertical="center" wrapText="1"/>
    </xf>
    <xf numFmtId="0" fontId="4" fillId="0" borderId="30" xfId="0" applyFont="1" applyFill="1" applyBorder="1" applyAlignment="1">
      <alignment horizontal="center" vertical="center" wrapText="1"/>
    </xf>
    <xf numFmtId="0" fontId="4" fillId="0" borderId="31"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protection locked="0"/>
    </xf>
    <xf numFmtId="0" fontId="5" fillId="0" borderId="18" xfId="0" applyNumberFormat="1" applyFont="1" applyFill="1" applyBorder="1" applyAlignment="1" applyProtection="1">
      <alignment horizontal="center" vertical="center" wrapText="1"/>
    </xf>
    <xf numFmtId="0" fontId="6" fillId="0" borderId="13" xfId="0" applyNumberFormat="1" applyFont="1" applyFill="1" applyBorder="1" applyAlignment="1" applyProtection="1">
      <alignment horizontal="center" vertical="center" wrapText="1"/>
    </xf>
    <xf numFmtId="0" fontId="6" fillId="0" borderId="6" xfId="0" applyNumberFormat="1" applyFont="1" applyFill="1" applyBorder="1" applyAlignment="1" applyProtection="1">
      <alignment horizontal="center" vertical="center" wrapText="1"/>
    </xf>
    <xf numFmtId="0" fontId="6" fillId="0" borderId="14" xfId="0" applyNumberFormat="1" applyFont="1" applyFill="1" applyBorder="1" applyAlignment="1" applyProtection="1">
      <alignment horizontal="right" vertical="center" wrapText="1"/>
      <protection locked="0"/>
    </xf>
    <xf numFmtId="0" fontId="6" fillId="0" borderId="6" xfId="0" applyNumberFormat="1" applyFont="1" applyFill="1" applyBorder="1" applyAlignment="1" applyProtection="1">
      <alignment horizontal="right" vertical="center" wrapText="1"/>
      <protection locked="0"/>
    </xf>
    <xf numFmtId="0" fontId="6" fillId="0" borderId="6" xfId="0" applyNumberFormat="1" applyFont="1" applyFill="1" applyBorder="1" applyAlignment="1" applyProtection="1">
      <alignment horizontal="center" vertical="center" wrapText="1"/>
      <protection locked="0"/>
    </xf>
    <xf numFmtId="0" fontId="6" fillId="0" borderId="4" xfId="0" applyNumberFormat="1" applyFont="1" applyFill="1" applyBorder="1" applyAlignment="1" applyProtection="1">
      <alignment horizontal="center" vertical="center" wrapText="1"/>
      <protection locked="0"/>
    </xf>
    <xf numFmtId="0" fontId="6" fillId="0" borderId="4" xfId="0" applyNumberFormat="1" applyFont="1" applyFill="1" applyBorder="1" applyAlignment="1" applyProtection="1">
      <alignment horizontal="center" vertical="center" wrapText="1"/>
    </xf>
    <xf numFmtId="0" fontId="6" fillId="0" borderId="11" xfId="0" applyNumberFormat="1" applyFont="1" applyFill="1" applyBorder="1" applyAlignment="1" applyProtection="1">
      <alignment horizontal="center" vertical="center" wrapText="1"/>
    </xf>
    <xf numFmtId="0" fontId="6" fillId="0" borderId="12" xfId="0" applyNumberFormat="1" applyFont="1" applyFill="1" applyBorder="1" applyAlignment="1" applyProtection="1">
      <alignment horizontal="center" vertical="center" wrapText="1"/>
    </xf>
    <xf numFmtId="0" fontId="6" fillId="0" borderId="17" xfId="0" applyNumberFormat="1" applyFont="1" applyFill="1" applyBorder="1" applyAlignment="1" applyProtection="1">
      <alignment horizontal="center" vertical="center" wrapText="1"/>
    </xf>
    <xf numFmtId="0" fontId="4" fillId="0" borderId="11" xfId="0" applyFont="1" applyFill="1" applyBorder="1" applyAlignment="1">
      <alignment horizontal="center" vertical="center"/>
    </xf>
    <xf numFmtId="0" fontId="3" fillId="0" borderId="4" xfId="0" applyFont="1" applyFill="1" applyBorder="1" applyAlignment="1">
      <alignment horizontal="center" vertical="center"/>
    </xf>
    <xf numFmtId="0" fontId="6" fillId="0" borderId="18" xfId="0" applyNumberFormat="1" applyFont="1" applyFill="1" applyBorder="1" applyAlignment="1" applyProtection="1">
      <alignment horizontal="left" vertical="center" wrapText="1"/>
    </xf>
    <xf numFmtId="0" fontId="6" fillId="0" borderId="13" xfId="0" applyNumberFormat="1" applyFont="1" applyFill="1" applyBorder="1" applyAlignment="1" applyProtection="1">
      <alignment horizontal="left" vertical="center" wrapText="1"/>
    </xf>
    <xf numFmtId="0" fontId="7" fillId="0" borderId="18" xfId="0" applyNumberFormat="1" applyFont="1" applyFill="1" applyBorder="1" applyAlignment="1" applyProtection="1">
      <alignment horizontal="center" vertical="center" wrapText="1"/>
    </xf>
    <xf numFmtId="0" fontId="6" fillId="0" borderId="18" xfId="0" applyNumberFormat="1" applyFont="1" applyFill="1" applyBorder="1" applyAlignment="1" applyProtection="1">
      <alignment horizontal="center" vertical="center" wrapText="1"/>
    </xf>
    <xf numFmtId="0" fontId="4" fillId="0" borderId="4" xfId="0" applyFont="1" applyFill="1" applyBorder="1" applyAlignment="1">
      <alignment horizontal="center" vertical="center"/>
    </xf>
  </cellXfs>
  <cellStyles count="2">
    <cellStyle name="一般" xfId="0" builtinId="0"/>
    <cellStyle name="一般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K96"/>
  <sheetViews>
    <sheetView topLeftCell="A94" zoomScale="136" zoomScaleNormal="136" workbookViewId="0">
      <selection activeCell="A2" sqref="A2:F2"/>
    </sheetView>
  </sheetViews>
  <sheetFormatPr defaultRowHeight="12.6" x14ac:dyDescent="0.3"/>
  <cols>
    <col min="1" max="1" width="9" style="5"/>
    <col min="2" max="2" width="9.75" style="1" customWidth="1"/>
    <col min="3" max="3" width="11.375" style="1" customWidth="1"/>
    <col min="4" max="4" width="14.875" style="1" customWidth="1"/>
    <col min="5" max="5" width="21.25" style="1" customWidth="1"/>
    <col min="6" max="6" width="7.375" style="1" customWidth="1"/>
    <col min="7" max="7" width="11.625" style="1" customWidth="1"/>
    <col min="8" max="8" width="11.875" style="1" customWidth="1"/>
    <col min="9" max="9" width="12.5" style="1" customWidth="1"/>
    <col min="10" max="10" width="13.75" style="1" customWidth="1"/>
    <col min="11" max="11" width="80" style="1" customWidth="1"/>
    <col min="12" max="16384" width="9" style="1"/>
  </cols>
  <sheetData>
    <row r="1" spans="1:11" ht="33.6" customHeight="1" x14ac:dyDescent="0.3">
      <c r="A1" s="68" t="s">
        <v>267</v>
      </c>
      <c r="B1" s="69"/>
      <c r="C1" s="69"/>
      <c r="D1" s="69"/>
      <c r="E1" s="69"/>
      <c r="F1" s="69"/>
      <c r="G1" s="69"/>
      <c r="H1" s="69"/>
      <c r="I1" s="69"/>
      <c r="J1" s="69"/>
      <c r="K1" s="70"/>
    </row>
    <row r="2" spans="1:11" x14ac:dyDescent="0.3">
      <c r="A2" s="81"/>
      <c r="B2" s="82"/>
      <c r="C2" s="82"/>
      <c r="D2" s="82"/>
      <c r="E2" s="82"/>
      <c r="F2" s="82"/>
      <c r="G2" s="71" t="s">
        <v>266</v>
      </c>
      <c r="H2" s="71"/>
      <c r="I2" s="71"/>
      <c r="J2" s="71"/>
      <c r="K2" s="72"/>
    </row>
    <row r="3" spans="1:11" x14ac:dyDescent="0.3">
      <c r="A3" s="79" t="s">
        <v>265</v>
      </c>
      <c r="B3" s="76" t="s">
        <v>0</v>
      </c>
      <c r="C3" s="77" t="s">
        <v>1</v>
      </c>
      <c r="D3" s="76" t="s">
        <v>2</v>
      </c>
      <c r="E3" s="76" t="s">
        <v>262</v>
      </c>
      <c r="F3" s="76" t="s">
        <v>3</v>
      </c>
      <c r="G3" s="75" t="s">
        <v>261</v>
      </c>
      <c r="H3" s="73" t="s">
        <v>263</v>
      </c>
      <c r="I3" s="74"/>
      <c r="J3" s="74"/>
      <c r="K3" s="78" t="s">
        <v>178</v>
      </c>
    </row>
    <row r="4" spans="1:11" x14ac:dyDescent="0.3">
      <c r="A4" s="80"/>
      <c r="B4" s="75"/>
      <c r="C4" s="70"/>
      <c r="D4" s="75"/>
      <c r="E4" s="75"/>
      <c r="F4" s="75"/>
      <c r="G4" s="75"/>
      <c r="H4" s="7" t="s">
        <v>176</v>
      </c>
      <c r="I4" s="48" t="s">
        <v>177</v>
      </c>
      <c r="J4" s="48" t="s">
        <v>264</v>
      </c>
      <c r="K4" s="77"/>
    </row>
    <row r="5" spans="1:11" ht="185.4" customHeight="1" x14ac:dyDescent="0.3">
      <c r="A5" s="60">
        <v>1</v>
      </c>
      <c r="B5" s="47" t="s">
        <v>13</v>
      </c>
      <c r="C5" s="47" t="s">
        <v>323</v>
      </c>
      <c r="D5" s="66" t="s">
        <v>167</v>
      </c>
      <c r="E5" s="66" t="s">
        <v>168</v>
      </c>
      <c r="F5" s="47" t="s">
        <v>7</v>
      </c>
      <c r="G5" s="8">
        <v>1944153</v>
      </c>
      <c r="H5" s="8">
        <v>1772300</v>
      </c>
      <c r="I5" s="8">
        <v>0</v>
      </c>
      <c r="J5" s="8">
        <v>1772300</v>
      </c>
      <c r="K5" s="9" t="s">
        <v>332</v>
      </c>
    </row>
    <row r="6" spans="1:11" ht="201.6" x14ac:dyDescent="0.3">
      <c r="A6" s="61"/>
      <c r="B6" s="47" t="s">
        <v>13</v>
      </c>
      <c r="C6" s="47" t="s">
        <v>324</v>
      </c>
      <c r="D6" s="67"/>
      <c r="E6" s="67"/>
      <c r="F6" s="47" t="s">
        <v>325</v>
      </c>
      <c r="G6" s="8">
        <v>1973779</v>
      </c>
      <c r="H6" s="8">
        <v>1800000</v>
      </c>
      <c r="I6" s="8">
        <v>0</v>
      </c>
      <c r="J6" s="8">
        <v>1800000</v>
      </c>
      <c r="K6" s="9" t="s">
        <v>333</v>
      </c>
    </row>
    <row r="7" spans="1:11" x14ac:dyDescent="0.3">
      <c r="A7" s="62"/>
      <c r="B7" s="47" t="s">
        <v>8</v>
      </c>
      <c r="C7" s="47" t="s">
        <v>8</v>
      </c>
      <c r="D7" s="67"/>
      <c r="E7" s="67"/>
      <c r="F7" s="47" t="s">
        <v>175</v>
      </c>
      <c r="G7" s="8">
        <v>3917932</v>
      </c>
      <c r="H7" s="8">
        <v>3572300</v>
      </c>
      <c r="I7" s="8">
        <v>0</v>
      </c>
      <c r="J7" s="8">
        <v>3572300</v>
      </c>
      <c r="K7" s="9" t="s">
        <v>8</v>
      </c>
    </row>
    <row r="8" spans="1:11" ht="126" x14ac:dyDescent="0.3">
      <c r="A8" s="45">
        <v>2</v>
      </c>
      <c r="B8" s="44" t="s">
        <v>16</v>
      </c>
      <c r="C8" s="10" t="s">
        <v>185</v>
      </c>
      <c r="D8" s="11" t="s">
        <v>17</v>
      </c>
      <c r="E8" s="12" t="s">
        <v>20</v>
      </c>
      <c r="F8" s="11" t="s">
        <v>7</v>
      </c>
      <c r="G8" s="13">
        <v>1052229</v>
      </c>
      <c r="H8" s="14">
        <v>1052200</v>
      </c>
      <c r="I8" s="14">
        <v>0</v>
      </c>
      <c r="J8" s="14">
        <v>1052200</v>
      </c>
      <c r="K8" s="15" t="s">
        <v>268</v>
      </c>
    </row>
    <row r="9" spans="1:11" ht="190.8" customHeight="1" x14ac:dyDescent="0.3">
      <c r="A9" s="45">
        <v>3</v>
      </c>
      <c r="B9" s="44" t="s">
        <v>162</v>
      </c>
      <c r="C9" s="10" t="s">
        <v>252</v>
      </c>
      <c r="D9" s="11" t="s">
        <v>163</v>
      </c>
      <c r="E9" s="12" t="s">
        <v>164</v>
      </c>
      <c r="F9" s="11" t="s">
        <v>7</v>
      </c>
      <c r="G9" s="13">
        <v>693544</v>
      </c>
      <c r="H9" s="14">
        <v>693500</v>
      </c>
      <c r="I9" s="14">
        <v>0</v>
      </c>
      <c r="J9" s="14">
        <v>693500</v>
      </c>
      <c r="K9" s="15" t="s">
        <v>269</v>
      </c>
    </row>
    <row r="10" spans="1:11" ht="185.4" customHeight="1" x14ac:dyDescent="0.3">
      <c r="A10" s="45">
        <v>4</v>
      </c>
      <c r="B10" s="44" t="s">
        <v>133</v>
      </c>
      <c r="C10" s="10" t="s">
        <v>238</v>
      </c>
      <c r="D10" s="11" t="s">
        <v>134</v>
      </c>
      <c r="E10" s="12" t="s">
        <v>137</v>
      </c>
      <c r="F10" s="11" t="s">
        <v>7</v>
      </c>
      <c r="G10" s="13">
        <v>824096</v>
      </c>
      <c r="H10" s="14">
        <v>824000</v>
      </c>
      <c r="I10" s="14">
        <v>0</v>
      </c>
      <c r="J10" s="14">
        <v>824000</v>
      </c>
      <c r="K10" s="15" t="s">
        <v>343</v>
      </c>
    </row>
    <row r="11" spans="1:11" ht="189.6" thickBot="1" x14ac:dyDescent="0.35">
      <c r="A11" s="45">
        <v>5</v>
      </c>
      <c r="B11" s="44" t="s">
        <v>78</v>
      </c>
      <c r="C11" s="10" t="s">
        <v>258</v>
      </c>
      <c r="D11" s="11" t="s">
        <v>115</v>
      </c>
      <c r="E11" s="12" t="s">
        <v>116</v>
      </c>
      <c r="F11" s="11" t="s">
        <v>7</v>
      </c>
      <c r="G11" s="16">
        <v>810000</v>
      </c>
      <c r="H11" s="14">
        <v>810000</v>
      </c>
      <c r="I11" s="14">
        <v>0</v>
      </c>
      <c r="J11" s="14">
        <v>810000</v>
      </c>
      <c r="K11" s="15" t="s">
        <v>270</v>
      </c>
    </row>
    <row r="12" spans="1:11" ht="101.4" customHeight="1" x14ac:dyDescent="0.3">
      <c r="A12" s="45">
        <v>6</v>
      </c>
      <c r="B12" s="44" t="s">
        <v>4</v>
      </c>
      <c r="C12" s="10" t="s">
        <v>180</v>
      </c>
      <c r="D12" s="11" t="s">
        <v>5</v>
      </c>
      <c r="E12" s="12" t="s">
        <v>9</v>
      </c>
      <c r="F12" s="11" t="s">
        <v>7</v>
      </c>
      <c r="G12" s="17">
        <v>496480</v>
      </c>
      <c r="H12" s="14">
        <v>496400</v>
      </c>
      <c r="I12" s="14">
        <v>0</v>
      </c>
      <c r="J12" s="14">
        <v>496400</v>
      </c>
      <c r="K12" s="15" t="s">
        <v>298</v>
      </c>
    </row>
    <row r="13" spans="1:11" ht="37.799999999999997" x14ac:dyDescent="0.3">
      <c r="A13" s="45">
        <v>7</v>
      </c>
      <c r="B13" s="44" t="s">
        <v>58</v>
      </c>
      <c r="C13" s="10" t="s">
        <v>218</v>
      </c>
      <c r="D13" s="11" t="s">
        <v>98</v>
      </c>
      <c r="E13" s="12" t="s">
        <v>99</v>
      </c>
      <c r="F13" s="11" t="s">
        <v>7</v>
      </c>
      <c r="G13" s="13">
        <v>1514948</v>
      </c>
      <c r="H13" s="14">
        <v>0</v>
      </c>
      <c r="I13" s="14">
        <v>0</v>
      </c>
      <c r="J13" s="14">
        <v>0</v>
      </c>
      <c r="K13" s="15" t="s">
        <v>299</v>
      </c>
    </row>
    <row r="14" spans="1:11" ht="189" x14ac:dyDescent="0.3">
      <c r="A14" s="45">
        <v>8</v>
      </c>
      <c r="B14" s="44" t="s">
        <v>21</v>
      </c>
      <c r="C14" s="10" t="s">
        <v>259</v>
      </c>
      <c r="D14" s="11" t="s">
        <v>22</v>
      </c>
      <c r="E14" s="12" t="s">
        <v>23</v>
      </c>
      <c r="F14" s="11" t="s">
        <v>7</v>
      </c>
      <c r="G14" s="13">
        <v>798934</v>
      </c>
      <c r="H14" s="14">
        <v>792900</v>
      </c>
      <c r="I14" s="14">
        <v>0</v>
      </c>
      <c r="J14" s="14">
        <v>792900</v>
      </c>
      <c r="K14" s="15" t="s">
        <v>271</v>
      </c>
    </row>
    <row r="15" spans="1:11" ht="176.4" x14ac:dyDescent="0.3">
      <c r="A15" s="45">
        <v>9</v>
      </c>
      <c r="B15" s="44" t="s">
        <v>117</v>
      </c>
      <c r="C15" s="10" t="s">
        <v>228</v>
      </c>
      <c r="D15" s="11" t="s">
        <v>115</v>
      </c>
      <c r="E15" s="12" t="s">
        <v>119</v>
      </c>
      <c r="F15" s="11" t="s">
        <v>7</v>
      </c>
      <c r="G15" s="13">
        <v>855042</v>
      </c>
      <c r="H15" s="14">
        <v>855000</v>
      </c>
      <c r="I15" s="14">
        <v>0</v>
      </c>
      <c r="J15" s="14">
        <v>855000</v>
      </c>
      <c r="K15" s="15" t="s">
        <v>300</v>
      </c>
    </row>
    <row r="16" spans="1:11" ht="189.6" thickBot="1" x14ac:dyDescent="0.35">
      <c r="A16" s="45">
        <v>10</v>
      </c>
      <c r="B16" s="44" t="s">
        <v>142</v>
      </c>
      <c r="C16" s="10" t="s">
        <v>241</v>
      </c>
      <c r="D16" s="11" t="s">
        <v>143</v>
      </c>
      <c r="E16" s="12" t="s">
        <v>144</v>
      </c>
      <c r="F16" s="11" t="s">
        <v>7</v>
      </c>
      <c r="G16" s="16">
        <v>1024096</v>
      </c>
      <c r="H16" s="14">
        <v>1024000</v>
      </c>
      <c r="I16" s="14">
        <v>0</v>
      </c>
      <c r="J16" s="14">
        <v>1024000</v>
      </c>
      <c r="K16" s="15" t="s">
        <v>301</v>
      </c>
    </row>
    <row r="17" spans="1:11" ht="189" x14ac:dyDescent="0.3">
      <c r="A17" s="45">
        <v>11</v>
      </c>
      <c r="B17" s="44" t="s">
        <v>35</v>
      </c>
      <c r="C17" s="10" t="s">
        <v>191</v>
      </c>
      <c r="D17" s="11" t="s">
        <v>36</v>
      </c>
      <c r="E17" s="12" t="s">
        <v>37</v>
      </c>
      <c r="F17" s="11" t="s">
        <v>7</v>
      </c>
      <c r="G17" s="17">
        <v>1245686</v>
      </c>
      <c r="H17" s="14">
        <v>1190200</v>
      </c>
      <c r="I17" s="14">
        <v>0</v>
      </c>
      <c r="J17" s="14">
        <v>1190200</v>
      </c>
      <c r="K17" s="15" t="s">
        <v>302</v>
      </c>
    </row>
    <row r="18" spans="1:11" ht="151.19999999999999" x14ac:dyDescent="0.3">
      <c r="A18" s="45">
        <v>12</v>
      </c>
      <c r="B18" s="44" t="s">
        <v>10</v>
      </c>
      <c r="C18" s="10" t="s">
        <v>183</v>
      </c>
      <c r="D18" s="11" t="s">
        <v>11</v>
      </c>
      <c r="E18" s="12" t="s">
        <v>12</v>
      </c>
      <c r="F18" s="11" t="s">
        <v>7</v>
      </c>
      <c r="G18" s="13">
        <v>1500000</v>
      </c>
      <c r="H18" s="14">
        <v>1500000</v>
      </c>
      <c r="I18" s="14">
        <v>0</v>
      </c>
      <c r="J18" s="14">
        <v>1500000</v>
      </c>
      <c r="K18" s="15" t="s">
        <v>303</v>
      </c>
    </row>
    <row r="19" spans="1:11" ht="189" x14ac:dyDescent="0.3">
      <c r="A19" s="45">
        <v>13</v>
      </c>
      <c r="B19" s="44" t="s">
        <v>29</v>
      </c>
      <c r="C19" s="10" t="s">
        <v>220</v>
      </c>
      <c r="D19" s="11" t="s">
        <v>102</v>
      </c>
      <c r="E19" s="12" t="s">
        <v>103</v>
      </c>
      <c r="F19" s="11" t="s">
        <v>7</v>
      </c>
      <c r="G19" s="13">
        <v>1497010</v>
      </c>
      <c r="H19" s="14">
        <v>1393900</v>
      </c>
      <c r="I19" s="14">
        <v>0</v>
      </c>
      <c r="J19" s="14">
        <v>1393900</v>
      </c>
      <c r="K19" s="15" t="s">
        <v>272</v>
      </c>
    </row>
    <row r="20" spans="1:11" ht="189.6" thickBot="1" x14ac:dyDescent="0.35">
      <c r="A20" s="45">
        <v>14</v>
      </c>
      <c r="B20" s="44" t="s">
        <v>81</v>
      </c>
      <c r="C20" s="10" t="s">
        <v>249</v>
      </c>
      <c r="D20" s="11" t="s">
        <v>153</v>
      </c>
      <c r="E20" s="12" t="s">
        <v>156</v>
      </c>
      <c r="F20" s="11" t="s">
        <v>7</v>
      </c>
      <c r="G20" s="16">
        <v>1123042</v>
      </c>
      <c r="H20" s="14">
        <v>1013000</v>
      </c>
      <c r="I20" s="14">
        <v>0</v>
      </c>
      <c r="J20" s="14">
        <v>1013000</v>
      </c>
      <c r="K20" s="15" t="s">
        <v>273</v>
      </c>
    </row>
    <row r="21" spans="1:11" ht="160.19999999999999" customHeight="1" x14ac:dyDescent="0.3">
      <c r="A21" s="45">
        <v>15</v>
      </c>
      <c r="B21" s="44" t="s">
        <v>52</v>
      </c>
      <c r="C21" s="10" t="s">
        <v>211</v>
      </c>
      <c r="D21" s="11" t="s">
        <v>86</v>
      </c>
      <c r="E21" s="12" t="s">
        <v>87</v>
      </c>
      <c r="F21" s="11" t="s">
        <v>7</v>
      </c>
      <c r="G21" s="17">
        <v>636026</v>
      </c>
      <c r="H21" s="14">
        <v>636000</v>
      </c>
      <c r="I21" s="14">
        <v>0</v>
      </c>
      <c r="J21" s="14">
        <v>636000</v>
      </c>
      <c r="K21" s="15" t="s">
        <v>344</v>
      </c>
    </row>
    <row r="22" spans="1:11" ht="201.6" x14ac:dyDescent="0.3">
      <c r="A22" s="60">
        <v>16</v>
      </c>
      <c r="B22" s="47" t="s">
        <v>13</v>
      </c>
      <c r="C22" s="47" t="s">
        <v>326</v>
      </c>
      <c r="D22" s="66" t="s">
        <v>335</v>
      </c>
      <c r="E22" s="63" t="s">
        <v>334</v>
      </c>
      <c r="F22" s="47" t="s">
        <v>7</v>
      </c>
      <c r="G22" s="8">
        <v>1947555</v>
      </c>
      <c r="H22" s="8">
        <v>1945000</v>
      </c>
      <c r="I22" s="8">
        <v>0</v>
      </c>
      <c r="J22" s="8">
        <v>1945000</v>
      </c>
      <c r="K22" s="9" t="s">
        <v>336</v>
      </c>
    </row>
    <row r="23" spans="1:11" ht="189" x14ac:dyDescent="0.3">
      <c r="A23" s="61"/>
      <c r="B23" s="47" t="s">
        <v>13</v>
      </c>
      <c r="C23" s="47" t="s">
        <v>327</v>
      </c>
      <c r="D23" s="67"/>
      <c r="E23" s="64"/>
      <c r="F23" s="47" t="s">
        <v>325</v>
      </c>
      <c r="G23" s="8">
        <v>1977196</v>
      </c>
      <c r="H23" s="8">
        <v>1974900</v>
      </c>
      <c r="I23" s="8">
        <v>0</v>
      </c>
      <c r="J23" s="8">
        <v>1974900</v>
      </c>
      <c r="K23" s="15" t="s">
        <v>339</v>
      </c>
    </row>
    <row r="24" spans="1:11" x14ac:dyDescent="0.3">
      <c r="A24" s="62"/>
      <c r="B24" s="47" t="s">
        <v>8</v>
      </c>
      <c r="C24" s="47" t="s">
        <v>8</v>
      </c>
      <c r="D24" s="67"/>
      <c r="E24" s="65"/>
      <c r="F24" s="47" t="s">
        <v>175</v>
      </c>
      <c r="G24" s="8">
        <v>3924751</v>
      </c>
      <c r="H24" s="8">
        <v>3919900</v>
      </c>
      <c r="I24" s="8">
        <v>0</v>
      </c>
      <c r="J24" s="8">
        <v>3919900</v>
      </c>
      <c r="K24" s="15"/>
    </row>
    <row r="25" spans="1:11" ht="164.4" thickBot="1" x14ac:dyDescent="0.35">
      <c r="A25" s="45">
        <v>17</v>
      </c>
      <c r="B25" s="44" t="s">
        <v>16</v>
      </c>
      <c r="C25" s="10" t="s">
        <v>184</v>
      </c>
      <c r="D25" s="11" t="s">
        <v>17</v>
      </c>
      <c r="E25" s="12" t="s">
        <v>19</v>
      </c>
      <c r="F25" s="11" t="s">
        <v>7</v>
      </c>
      <c r="G25" s="16">
        <v>1920000</v>
      </c>
      <c r="H25" s="14">
        <v>1906500</v>
      </c>
      <c r="I25" s="14">
        <v>0</v>
      </c>
      <c r="J25" s="14">
        <v>1906500</v>
      </c>
      <c r="K25" s="15" t="s">
        <v>304</v>
      </c>
    </row>
    <row r="26" spans="1:11" ht="176.4" x14ac:dyDescent="0.3">
      <c r="A26" s="45">
        <v>18</v>
      </c>
      <c r="B26" s="44" t="s">
        <v>78</v>
      </c>
      <c r="C26" s="10" t="s">
        <v>226</v>
      </c>
      <c r="D26" s="11" t="s">
        <v>113</v>
      </c>
      <c r="E26" s="12" t="s">
        <v>114</v>
      </c>
      <c r="F26" s="11" t="s">
        <v>7</v>
      </c>
      <c r="G26" s="17">
        <v>836832</v>
      </c>
      <c r="H26" s="14">
        <v>836800</v>
      </c>
      <c r="I26" s="14">
        <v>0</v>
      </c>
      <c r="J26" s="14">
        <v>836800</v>
      </c>
      <c r="K26" s="15" t="s">
        <v>305</v>
      </c>
    </row>
    <row r="27" spans="1:11" ht="113.4" x14ac:dyDescent="0.3">
      <c r="A27" s="45">
        <v>19</v>
      </c>
      <c r="B27" s="44" t="s">
        <v>4</v>
      </c>
      <c r="C27" s="10" t="s">
        <v>179</v>
      </c>
      <c r="D27" s="11" t="s">
        <v>5</v>
      </c>
      <c r="E27" s="12" t="s">
        <v>6</v>
      </c>
      <c r="F27" s="11" t="s">
        <v>7</v>
      </c>
      <c r="G27" s="13">
        <v>1174218</v>
      </c>
      <c r="H27" s="14">
        <v>1174200</v>
      </c>
      <c r="I27" s="14">
        <v>0</v>
      </c>
      <c r="J27" s="14">
        <v>1174200</v>
      </c>
      <c r="K27" s="15" t="s">
        <v>306</v>
      </c>
    </row>
    <row r="28" spans="1:11" ht="111.6" customHeight="1" x14ac:dyDescent="0.3">
      <c r="A28" s="45">
        <v>20</v>
      </c>
      <c r="B28" s="44" t="s">
        <v>26</v>
      </c>
      <c r="C28" s="10" t="s">
        <v>230</v>
      </c>
      <c r="D28" s="11" t="s">
        <v>122</v>
      </c>
      <c r="E28" s="12" t="s">
        <v>123</v>
      </c>
      <c r="F28" s="11" t="s">
        <v>7</v>
      </c>
      <c r="G28" s="13">
        <v>999000</v>
      </c>
      <c r="H28" s="14">
        <v>860000</v>
      </c>
      <c r="I28" s="14">
        <v>0</v>
      </c>
      <c r="J28" s="14">
        <v>860000</v>
      </c>
      <c r="K28" s="15" t="s">
        <v>307</v>
      </c>
    </row>
    <row r="29" spans="1:11" ht="227.4" thickBot="1" x14ac:dyDescent="0.35">
      <c r="A29" s="45">
        <v>21</v>
      </c>
      <c r="B29" s="44" t="s">
        <v>58</v>
      </c>
      <c r="C29" s="10" t="s">
        <v>199</v>
      </c>
      <c r="D29" s="11" t="s">
        <v>59</v>
      </c>
      <c r="E29" s="12" t="s">
        <v>60</v>
      </c>
      <c r="F29" s="11" t="s">
        <v>7</v>
      </c>
      <c r="G29" s="16">
        <v>1898056</v>
      </c>
      <c r="H29" s="14">
        <v>1898000</v>
      </c>
      <c r="I29" s="14">
        <v>0</v>
      </c>
      <c r="J29" s="14">
        <v>1898000</v>
      </c>
      <c r="K29" s="15" t="s">
        <v>308</v>
      </c>
    </row>
    <row r="30" spans="1:11" ht="228" customHeight="1" x14ac:dyDescent="0.3">
      <c r="A30" s="45">
        <v>22</v>
      </c>
      <c r="B30" s="44" t="s">
        <v>21</v>
      </c>
      <c r="C30" s="10" t="s">
        <v>186</v>
      </c>
      <c r="D30" s="11" t="s">
        <v>22</v>
      </c>
      <c r="E30" s="12" t="s">
        <v>6</v>
      </c>
      <c r="F30" s="11" t="s">
        <v>7</v>
      </c>
      <c r="G30" s="17">
        <v>1752300</v>
      </c>
      <c r="H30" s="14">
        <v>1752300</v>
      </c>
      <c r="I30" s="14">
        <v>0</v>
      </c>
      <c r="J30" s="14">
        <v>1752300</v>
      </c>
      <c r="K30" s="15" t="s">
        <v>309</v>
      </c>
    </row>
    <row r="31" spans="1:11" ht="226.8" x14ac:dyDescent="0.3">
      <c r="A31" s="45">
        <v>23</v>
      </c>
      <c r="B31" s="44" t="s">
        <v>117</v>
      </c>
      <c r="C31" s="10" t="s">
        <v>227</v>
      </c>
      <c r="D31" s="11" t="s">
        <v>115</v>
      </c>
      <c r="E31" s="12" t="s">
        <v>118</v>
      </c>
      <c r="F31" s="11" t="s">
        <v>7</v>
      </c>
      <c r="G31" s="13">
        <v>1853000</v>
      </c>
      <c r="H31" s="14">
        <v>1820000</v>
      </c>
      <c r="I31" s="14">
        <v>0</v>
      </c>
      <c r="J31" s="14">
        <v>1820000</v>
      </c>
      <c r="K31" s="15" t="s">
        <v>310</v>
      </c>
    </row>
    <row r="32" spans="1:11" ht="189" x14ac:dyDescent="0.3">
      <c r="A32" s="45">
        <v>24</v>
      </c>
      <c r="B32" s="44" t="s">
        <v>142</v>
      </c>
      <c r="C32" s="10" t="s">
        <v>243</v>
      </c>
      <c r="D32" s="11" t="s">
        <v>143</v>
      </c>
      <c r="E32" s="12" t="s">
        <v>146</v>
      </c>
      <c r="F32" s="11" t="s">
        <v>7</v>
      </c>
      <c r="G32" s="13">
        <v>1442938</v>
      </c>
      <c r="H32" s="14">
        <v>1442900</v>
      </c>
      <c r="I32" s="14">
        <v>0</v>
      </c>
      <c r="J32" s="14">
        <v>1442900</v>
      </c>
      <c r="K32" s="15" t="s">
        <v>311</v>
      </c>
    </row>
    <row r="33" spans="1:11" ht="214.8" thickBot="1" x14ac:dyDescent="0.35">
      <c r="A33" s="45">
        <v>25</v>
      </c>
      <c r="B33" s="44" t="s">
        <v>35</v>
      </c>
      <c r="C33" s="10" t="s">
        <v>192</v>
      </c>
      <c r="D33" s="11" t="s">
        <v>36</v>
      </c>
      <c r="E33" s="12" t="s">
        <v>38</v>
      </c>
      <c r="F33" s="11" t="s">
        <v>7</v>
      </c>
      <c r="G33" s="16">
        <v>2007612</v>
      </c>
      <c r="H33" s="14">
        <v>1897600</v>
      </c>
      <c r="I33" s="14">
        <v>0</v>
      </c>
      <c r="J33" s="14">
        <v>1897600</v>
      </c>
      <c r="K33" s="15" t="s">
        <v>312</v>
      </c>
    </row>
    <row r="34" spans="1:11" ht="176.4" x14ac:dyDescent="0.3">
      <c r="A34" s="45">
        <v>26</v>
      </c>
      <c r="B34" s="44" t="s">
        <v>10</v>
      </c>
      <c r="C34" s="10" t="s">
        <v>232</v>
      </c>
      <c r="D34" s="11" t="s">
        <v>125</v>
      </c>
      <c r="E34" s="12" t="s">
        <v>126</v>
      </c>
      <c r="F34" s="11" t="s">
        <v>7</v>
      </c>
      <c r="G34" s="17">
        <v>2000000</v>
      </c>
      <c r="H34" s="14">
        <v>2000000</v>
      </c>
      <c r="I34" s="14">
        <v>0</v>
      </c>
      <c r="J34" s="14">
        <v>2000000</v>
      </c>
      <c r="K34" s="15" t="s">
        <v>345</v>
      </c>
    </row>
    <row r="35" spans="1:11" ht="201.6" x14ac:dyDescent="0.3">
      <c r="A35" s="45">
        <v>27</v>
      </c>
      <c r="B35" s="44" t="s">
        <v>26</v>
      </c>
      <c r="C35" s="10" t="s">
        <v>229</v>
      </c>
      <c r="D35" s="11" t="s">
        <v>120</v>
      </c>
      <c r="E35" s="12" t="s">
        <v>121</v>
      </c>
      <c r="F35" s="11" t="s">
        <v>7</v>
      </c>
      <c r="G35" s="13">
        <v>1391327</v>
      </c>
      <c r="H35" s="14">
        <v>1391300</v>
      </c>
      <c r="I35" s="14">
        <v>0</v>
      </c>
      <c r="J35" s="14">
        <v>1391300</v>
      </c>
      <c r="K35" s="15" t="s">
        <v>313</v>
      </c>
    </row>
    <row r="36" spans="1:11" ht="226.8" x14ac:dyDescent="0.3">
      <c r="A36" s="45">
        <v>28</v>
      </c>
      <c r="B36" s="44" t="s">
        <v>29</v>
      </c>
      <c r="C36" s="10" t="s">
        <v>221</v>
      </c>
      <c r="D36" s="11" t="s">
        <v>102</v>
      </c>
      <c r="E36" s="12" t="s">
        <v>104</v>
      </c>
      <c r="F36" s="11" t="s">
        <v>7</v>
      </c>
      <c r="G36" s="13">
        <v>1999880</v>
      </c>
      <c r="H36" s="14">
        <v>1998800</v>
      </c>
      <c r="I36" s="14">
        <v>0</v>
      </c>
      <c r="J36" s="14">
        <v>1998800</v>
      </c>
      <c r="K36" s="15" t="s">
        <v>314</v>
      </c>
    </row>
    <row r="37" spans="1:11" ht="202.2" thickBot="1" x14ac:dyDescent="0.35">
      <c r="A37" s="45">
        <v>29</v>
      </c>
      <c r="B37" s="44" t="s">
        <v>81</v>
      </c>
      <c r="C37" s="10" t="s">
        <v>248</v>
      </c>
      <c r="D37" s="11" t="s">
        <v>153</v>
      </c>
      <c r="E37" s="12" t="s">
        <v>155</v>
      </c>
      <c r="F37" s="11" t="s">
        <v>7</v>
      </c>
      <c r="G37" s="16">
        <v>2000000</v>
      </c>
      <c r="H37" s="14">
        <v>1670000</v>
      </c>
      <c r="I37" s="14">
        <v>0</v>
      </c>
      <c r="J37" s="14">
        <v>1670000</v>
      </c>
      <c r="K37" s="15" t="s">
        <v>321</v>
      </c>
    </row>
    <row r="38" spans="1:11" ht="176.4" x14ac:dyDescent="0.3">
      <c r="A38" s="45">
        <v>30</v>
      </c>
      <c r="B38" s="44" t="s">
        <v>142</v>
      </c>
      <c r="C38" s="10" t="s">
        <v>242</v>
      </c>
      <c r="D38" s="11" t="s">
        <v>143</v>
      </c>
      <c r="E38" s="12" t="s">
        <v>145</v>
      </c>
      <c r="F38" s="11" t="s">
        <v>7</v>
      </c>
      <c r="G38" s="17">
        <v>925920</v>
      </c>
      <c r="H38" s="14">
        <v>925000</v>
      </c>
      <c r="I38" s="14">
        <v>0</v>
      </c>
      <c r="J38" s="14">
        <v>925000</v>
      </c>
      <c r="K38" s="15" t="s">
        <v>346</v>
      </c>
    </row>
    <row r="39" spans="1:11" ht="204.6" customHeight="1" x14ac:dyDescent="0.3">
      <c r="A39" s="45">
        <v>31</v>
      </c>
      <c r="B39" s="44" t="s">
        <v>63</v>
      </c>
      <c r="C39" s="18" t="s">
        <v>260</v>
      </c>
      <c r="D39" s="11" t="s">
        <v>64</v>
      </c>
      <c r="E39" s="12" t="s">
        <v>65</v>
      </c>
      <c r="F39" s="11" t="s">
        <v>7</v>
      </c>
      <c r="G39" s="13">
        <v>1499972</v>
      </c>
      <c r="H39" s="14">
        <v>1499000</v>
      </c>
      <c r="I39" s="14">
        <v>0</v>
      </c>
      <c r="J39" s="14">
        <v>1499000</v>
      </c>
      <c r="K39" s="15" t="s">
        <v>315</v>
      </c>
    </row>
    <row r="40" spans="1:11" ht="177.6" customHeight="1" thickBot="1" x14ac:dyDescent="0.35">
      <c r="A40" s="45">
        <v>32</v>
      </c>
      <c r="B40" s="44" t="s">
        <v>26</v>
      </c>
      <c r="C40" s="10" t="s">
        <v>188</v>
      </c>
      <c r="D40" s="11" t="s">
        <v>27</v>
      </c>
      <c r="E40" s="12" t="s">
        <v>28</v>
      </c>
      <c r="F40" s="11" t="s">
        <v>7</v>
      </c>
      <c r="G40" s="16">
        <v>1500000</v>
      </c>
      <c r="H40" s="14">
        <v>1500000</v>
      </c>
      <c r="I40" s="14">
        <v>0</v>
      </c>
      <c r="J40" s="14">
        <v>1500000</v>
      </c>
      <c r="K40" s="15" t="s">
        <v>316</v>
      </c>
    </row>
    <row r="41" spans="1:11" ht="189" x14ac:dyDescent="0.3">
      <c r="A41" s="45">
        <v>33</v>
      </c>
      <c r="B41" s="44" t="s">
        <v>26</v>
      </c>
      <c r="C41" s="10" t="s">
        <v>193</v>
      </c>
      <c r="D41" s="11" t="s">
        <v>39</v>
      </c>
      <c r="E41" s="12" t="s">
        <v>40</v>
      </c>
      <c r="F41" s="11" t="s">
        <v>7</v>
      </c>
      <c r="G41" s="17">
        <v>1499860</v>
      </c>
      <c r="H41" s="14">
        <v>1495000</v>
      </c>
      <c r="I41" s="14">
        <v>0</v>
      </c>
      <c r="J41" s="14">
        <v>1495000</v>
      </c>
      <c r="K41" s="15" t="s">
        <v>317</v>
      </c>
    </row>
    <row r="42" spans="1:11" ht="175.8" customHeight="1" x14ac:dyDescent="0.3">
      <c r="A42" s="45">
        <v>34</v>
      </c>
      <c r="B42" s="44" t="s">
        <v>26</v>
      </c>
      <c r="C42" s="10" t="s">
        <v>225</v>
      </c>
      <c r="D42" s="11" t="s">
        <v>111</v>
      </c>
      <c r="E42" s="12" t="s">
        <v>112</v>
      </c>
      <c r="F42" s="11" t="s">
        <v>7</v>
      </c>
      <c r="G42" s="13">
        <v>1497351</v>
      </c>
      <c r="H42" s="14">
        <v>1497000</v>
      </c>
      <c r="I42" s="14">
        <v>0</v>
      </c>
      <c r="J42" s="14">
        <v>1497000</v>
      </c>
      <c r="K42" s="15" t="s">
        <v>318</v>
      </c>
    </row>
    <row r="43" spans="1:11" ht="166.8" customHeight="1" x14ac:dyDescent="0.3">
      <c r="A43" s="45">
        <v>35</v>
      </c>
      <c r="B43" s="44" t="s">
        <v>16</v>
      </c>
      <c r="C43" s="10" t="s">
        <v>223</v>
      </c>
      <c r="D43" s="11" t="s">
        <v>107</v>
      </c>
      <c r="E43" s="12" t="s">
        <v>108</v>
      </c>
      <c r="F43" s="11" t="s">
        <v>7</v>
      </c>
      <c r="G43" s="13">
        <v>1500000</v>
      </c>
      <c r="H43" s="14">
        <v>1500000</v>
      </c>
      <c r="I43" s="14">
        <v>0</v>
      </c>
      <c r="J43" s="14">
        <v>1500000</v>
      </c>
      <c r="K43" s="15" t="s">
        <v>319</v>
      </c>
    </row>
    <row r="44" spans="1:11" ht="114" thickBot="1" x14ac:dyDescent="0.35">
      <c r="A44" s="45">
        <v>36</v>
      </c>
      <c r="B44" s="44" t="s">
        <v>4</v>
      </c>
      <c r="C44" s="10" t="s">
        <v>217</v>
      </c>
      <c r="D44" s="11" t="s">
        <v>96</v>
      </c>
      <c r="E44" s="12" t="s">
        <v>97</v>
      </c>
      <c r="F44" s="11" t="s">
        <v>7</v>
      </c>
      <c r="G44" s="16">
        <v>2500000</v>
      </c>
      <c r="H44" s="14">
        <v>1130000</v>
      </c>
      <c r="I44" s="14">
        <v>1370000</v>
      </c>
      <c r="J44" s="14">
        <v>2500000</v>
      </c>
      <c r="K44" s="15" t="s">
        <v>320</v>
      </c>
    </row>
    <row r="45" spans="1:11" ht="126.6" customHeight="1" x14ac:dyDescent="0.3">
      <c r="A45" s="45">
        <v>37</v>
      </c>
      <c r="B45" s="44" t="s">
        <v>81</v>
      </c>
      <c r="C45" s="10" t="s">
        <v>247</v>
      </c>
      <c r="D45" s="11" t="s">
        <v>153</v>
      </c>
      <c r="E45" s="12" t="s">
        <v>154</v>
      </c>
      <c r="F45" s="11" t="s">
        <v>7</v>
      </c>
      <c r="G45" s="17">
        <v>2500000</v>
      </c>
      <c r="H45" s="14">
        <v>1294000</v>
      </c>
      <c r="I45" s="14">
        <v>1206000</v>
      </c>
      <c r="J45" s="14">
        <v>2500000</v>
      </c>
      <c r="K45" s="15" t="s">
        <v>274</v>
      </c>
    </row>
    <row r="46" spans="1:11" ht="151.19999999999999" x14ac:dyDescent="0.3">
      <c r="A46" s="45">
        <v>38</v>
      </c>
      <c r="B46" s="44" t="s">
        <v>133</v>
      </c>
      <c r="C46" s="10" t="s">
        <v>237</v>
      </c>
      <c r="D46" s="11" t="s">
        <v>134</v>
      </c>
      <c r="E46" s="12" t="s">
        <v>136</v>
      </c>
      <c r="F46" s="11" t="s">
        <v>7</v>
      </c>
      <c r="G46" s="13">
        <v>2500000</v>
      </c>
      <c r="H46" s="14">
        <v>1500000</v>
      </c>
      <c r="I46" s="14">
        <v>1000000</v>
      </c>
      <c r="J46" s="14">
        <v>2500000</v>
      </c>
      <c r="K46" s="15" t="s">
        <v>275</v>
      </c>
    </row>
    <row r="47" spans="1:11" ht="138.6" x14ac:dyDescent="0.3">
      <c r="A47" s="45">
        <v>39</v>
      </c>
      <c r="B47" s="44" t="s">
        <v>127</v>
      </c>
      <c r="C47" s="10" t="s">
        <v>233</v>
      </c>
      <c r="D47" s="11" t="s">
        <v>128</v>
      </c>
      <c r="E47" s="12" t="s">
        <v>129</v>
      </c>
      <c r="F47" s="11" t="s">
        <v>7</v>
      </c>
      <c r="G47" s="13">
        <v>2500000</v>
      </c>
      <c r="H47" s="14">
        <v>1000000</v>
      </c>
      <c r="I47" s="14">
        <v>1500000</v>
      </c>
      <c r="J47" s="14">
        <v>2500000</v>
      </c>
      <c r="K47" s="15" t="s">
        <v>276</v>
      </c>
    </row>
    <row r="48" spans="1:11" ht="126" x14ac:dyDescent="0.3">
      <c r="A48" s="45">
        <v>40</v>
      </c>
      <c r="B48" s="44" t="s">
        <v>117</v>
      </c>
      <c r="C48" s="10" t="s">
        <v>240</v>
      </c>
      <c r="D48" s="11" t="s">
        <v>140</v>
      </c>
      <c r="E48" s="12" t="s">
        <v>141</v>
      </c>
      <c r="F48" s="11" t="s">
        <v>7</v>
      </c>
      <c r="G48" s="13">
        <v>2000000</v>
      </c>
      <c r="H48" s="14">
        <v>243000</v>
      </c>
      <c r="I48" s="14">
        <v>1757000</v>
      </c>
      <c r="J48" s="14">
        <v>2000000</v>
      </c>
      <c r="K48" s="15" t="s">
        <v>277</v>
      </c>
    </row>
    <row r="49" spans="1:11" ht="63" customHeight="1" x14ac:dyDescent="0.3">
      <c r="A49" s="45">
        <v>41</v>
      </c>
      <c r="B49" s="44" t="s">
        <v>63</v>
      </c>
      <c r="C49" s="10" t="s">
        <v>219</v>
      </c>
      <c r="D49" s="11" t="s">
        <v>100</v>
      </c>
      <c r="E49" s="12" t="s">
        <v>101</v>
      </c>
      <c r="F49" s="11" t="s">
        <v>7</v>
      </c>
      <c r="G49" s="13">
        <v>1000000</v>
      </c>
      <c r="H49" s="14">
        <v>0</v>
      </c>
      <c r="I49" s="14">
        <v>1000000</v>
      </c>
      <c r="J49" s="14">
        <v>1000000</v>
      </c>
      <c r="K49" s="15" t="s">
        <v>278</v>
      </c>
    </row>
    <row r="50" spans="1:11" ht="85.2" customHeight="1" thickBot="1" x14ac:dyDescent="0.35">
      <c r="A50" s="45">
        <v>42</v>
      </c>
      <c r="B50" s="44" t="s">
        <v>142</v>
      </c>
      <c r="C50" s="10" t="s">
        <v>244</v>
      </c>
      <c r="D50" s="11" t="s">
        <v>147</v>
      </c>
      <c r="E50" s="12" t="s">
        <v>148</v>
      </c>
      <c r="F50" s="11" t="s">
        <v>7</v>
      </c>
      <c r="G50" s="16">
        <v>500000</v>
      </c>
      <c r="H50" s="14">
        <v>0</v>
      </c>
      <c r="I50" s="14">
        <v>491000</v>
      </c>
      <c r="J50" s="14">
        <v>491000</v>
      </c>
      <c r="K50" s="15" t="s">
        <v>279</v>
      </c>
    </row>
    <row r="51" spans="1:11" ht="127.2" customHeight="1" x14ac:dyDescent="0.3">
      <c r="A51" s="45">
        <v>43</v>
      </c>
      <c r="B51" s="44" t="s">
        <v>49</v>
      </c>
      <c r="C51" s="10" t="s">
        <v>210</v>
      </c>
      <c r="D51" s="11" t="s">
        <v>84</v>
      </c>
      <c r="E51" s="12" t="s">
        <v>85</v>
      </c>
      <c r="F51" s="11" t="s">
        <v>7</v>
      </c>
      <c r="G51" s="17">
        <v>3300000</v>
      </c>
      <c r="H51" s="14">
        <v>1800000</v>
      </c>
      <c r="I51" s="14">
        <v>1500000</v>
      </c>
      <c r="J51" s="14">
        <v>3300000</v>
      </c>
      <c r="K51" s="15" t="s">
        <v>280</v>
      </c>
    </row>
    <row r="52" spans="1:11" ht="100.2" customHeight="1" x14ac:dyDescent="0.3">
      <c r="A52" s="45">
        <v>44</v>
      </c>
      <c r="B52" s="44" t="s">
        <v>26</v>
      </c>
      <c r="C52" s="10" t="s">
        <v>231</v>
      </c>
      <c r="D52" s="11" t="s">
        <v>122</v>
      </c>
      <c r="E52" s="12" t="s">
        <v>124</v>
      </c>
      <c r="F52" s="11" t="s">
        <v>7</v>
      </c>
      <c r="G52" s="13">
        <v>2483000</v>
      </c>
      <c r="H52" s="14">
        <v>466000</v>
      </c>
      <c r="I52" s="14">
        <v>2017000</v>
      </c>
      <c r="J52" s="14">
        <v>2483000</v>
      </c>
      <c r="K52" s="15" t="s">
        <v>281</v>
      </c>
    </row>
    <row r="53" spans="1:11" ht="117" customHeight="1" x14ac:dyDescent="0.3">
      <c r="A53" s="45">
        <v>45</v>
      </c>
      <c r="B53" s="44" t="s">
        <v>58</v>
      </c>
      <c r="C53" s="10" t="s">
        <v>214</v>
      </c>
      <c r="D53" s="11" t="s">
        <v>92</v>
      </c>
      <c r="E53" s="12" t="s">
        <v>93</v>
      </c>
      <c r="F53" s="11" t="s">
        <v>7</v>
      </c>
      <c r="G53" s="13">
        <v>2500000</v>
      </c>
      <c r="H53" s="14">
        <v>1700000</v>
      </c>
      <c r="I53" s="14">
        <v>800000</v>
      </c>
      <c r="J53" s="14">
        <v>2500000</v>
      </c>
      <c r="K53" s="15" t="s">
        <v>282</v>
      </c>
    </row>
    <row r="54" spans="1:11" ht="75.599999999999994" x14ac:dyDescent="0.3">
      <c r="A54" s="45">
        <v>46</v>
      </c>
      <c r="B54" s="44" t="s">
        <v>16</v>
      </c>
      <c r="C54" s="10" t="s">
        <v>182</v>
      </c>
      <c r="D54" s="11" t="s">
        <v>17</v>
      </c>
      <c r="E54" s="12" t="s">
        <v>18</v>
      </c>
      <c r="F54" s="11" t="s">
        <v>7</v>
      </c>
      <c r="G54" s="13">
        <v>2500000</v>
      </c>
      <c r="H54" s="14">
        <v>485000</v>
      </c>
      <c r="I54" s="14">
        <v>1450000</v>
      </c>
      <c r="J54" s="14">
        <v>1935000</v>
      </c>
      <c r="K54" s="15" t="s">
        <v>283</v>
      </c>
    </row>
    <row r="55" spans="1:11" ht="124.8" customHeight="1" thickBot="1" x14ac:dyDescent="0.35">
      <c r="A55" s="45">
        <v>47</v>
      </c>
      <c r="B55" s="44" t="s">
        <v>29</v>
      </c>
      <c r="C55" s="10" t="s">
        <v>245</v>
      </c>
      <c r="D55" s="11" t="s">
        <v>149</v>
      </c>
      <c r="E55" s="12" t="s">
        <v>150</v>
      </c>
      <c r="F55" s="11" t="s">
        <v>7</v>
      </c>
      <c r="G55" s="16">
        <v>2000000</v>
      </c>
      <c r="H55" s="14">
        <v>768000</v>
      </c>
      <c r="I55" s="14">
        <v>1232000</v>
      </c>
      <c r="J55" s="14">
        <v>2000000</v>
      </c>
      <c r="K55" s="15" t="s">
        <v>284</v>
      </c>
    </row>
    <row r="56" spans="1:11" ht="37.799999999999997" x14ac:dyDescent="0.3">
      <c r="A56" s="45">
        <v>48</v>
      </c>
      <c r="B56" s="44" t="s">
        <v>21</v>
      </c>
      <c r="C56" s="10" t="s">
        <v>158</v>
      </c>
      <c r="D56" s="11" t="s">
        <v>159</v>
      </c>
      <c r="E56" s="12" t="s">
        <v>160</v>
      </c>
      <c r="F56" s="11" t="s">
        <v>7</v>
      </c>
      <c r="G56" s="17">
        <v>315000</v>
      </c>
      <c r="H56" s="14">
        <v>0</v>
      </c>
      <c r="I56" s="14">
        <v>0</v>
      </c>
      <c r="J56" s="14">
        <v>0</v>
      </c>
      <c r="K56" s="15" t="s">
        <v>285</v>
      </c>
    </row>
    <row r="57" spans="1:11" ht="126" x14ac:dyDescent="0.3">
      <c r="A57" s="45">
        <v>49</v>
      </c>
      <c r="B57" s="44" t="s">
        <v>32</v>
      </c>
      <c r="C57" s="10" t="s">
        <v>246</v>
      </c>
      <c r="D57" s="11" t="s">
        <v>151</v>
      </c>
      <c r="E57" s="12" t="s">
        <v>152</v>
      </c>
      <c r="F57" s="11" t="s">
        <v>7</v>
      </c>
      <c r="G57" s="13">
        <v>5000000</v>
      </c>
      <c r="H57" s="14">
        <v>1984160</v>
      </c>
      <c r="I57" s="14">
        <v>3015840</v>
      </c>
      <c r="J57" s="14">
        <v>5000000</v>
      </c>
      <c r="K57" s="15" t="s">
        <v>286</v>
      </c>
    </row>
    <row r="58" spans="1:11" ht="88.8" thickBot="1" x14ac:dyDescent="0.35">
      <c r="A58" s="45">
        <v>50</v>
      </c>
      <c r="B58" s="44" t="s">
        <v>52</v>
      </c>
      <c r="C58" s="10" t="s">
        <v>212</v>
      </c>
      <c r="D58" s="11" t="s">
        <v>88</v>
      </c>
      <c r="E58" s="12" t="s">
        <v>89</v>
      </c>
      <c r="F58" s="11" t="s">
        <v>7</v>
      </c>
      <c r="G58" s="16">
        <v>200000</v>
      </c>
      <c r="H58" s="14">
        <v>90000</v>
      </c>
      <c r="I58" s="14">
        <v>0</v>
      </c>
      <c r="J58" s="14">
        <v>90000</v>
      </c>
      <c r="K58" s="15" t="s">
        <v>287</v>
      </c>
    </row>
    <row r="59" spans="1:11" ht="84.6" customHeight="1" x14ac:dyDescent="0.3">
      <c r="A59" s="45">
        <v>51</v>
      </c>
      <c r="B59" s="44" t="s">
        <v>81</v>
      </c>
      <c r="C59" s="10" t="s">
        <v>250</v>
      </c>
      <c r="D59" s="11" t="s">
        <v>153</v>
      </c>
      <c r="E59" s="12" t="s">
        <v>157</v>
      </c>
      <c r="F59" s="11" t="s">
        <v>7</v>
      </c>
      <c r="G59" s="17">
        <v>200000</v>
      </c>
      <c r="H59" s="14">
        <v>174000</v>
      </c>
      <c r="I59" s="14">
        <v>0</v>
      </c>
      <c r="J59" s="14">
        <v>174000</v>
      </c>
      <c r="K59" s="15" t="s">
        <v>288</v>
      </c>
    </row>
    <row r="60" spans="1:11" ht="96.6" customHeight="1" x14ac:dyDescent="0.3">
      <c r="A60" s="45">
        <v>52</v>
      </c>
      <c r="B60" s="44" t="s">
        <v>133</v>
      </c>
      <c r="C60" s="10" t="s">
        <v>236</v>
      </c>
      <c r="D60" s="11" t="s">
        <v>134</v>
      </c>
      <c r="E60" s="12" t="s">
        <v>135</v>
      </c>
      <c r="F60" s="11" t="s">
        <v>7</v>
      </c>
      <c r="G60" s="13">
        <v>200000</v>
      </c>
      <c r="H60" s="14">
        <v>130000</v>
      </c>
      <c r="I60" s="14">
        <v>70000</v>
      </c>
      <c r="J60" s="14">
        <v>200000</v>
      </c>
      <c r="K60" s="15" t="s">
        <v>289</v>
      </c>
    </row>
    <row r="61" spans="1:11" ht="70.2" customHeight="1" x14ac:dyDescent="0.3">
      <c r="A61" s="45">
        <v>53</v>
      </c>
      <c r="B61" s="44" t="s">
        <v>127</v>
      </c>
      <c r="C61" s="10" t="s">
        <v>234</v>
      </c>
      <c r="D61" s="11" t="s">
        <v>128</v>
      </c>
      <c r="E61" s="12" t="s">
        <v>130</v>
      </c>
      <c r="F61" s="11" t="s">
        <v>7</v>
      </c>
      <c r="G61" s="13">
        <v>300000</v>
      </c>
      <c r="H61" s="14">
        <v>300000</v>
      </c>
      <c r="I61" s="14">
        <v>0</v>
      </c>
      <c r="J61" s="14">
        <v>300000</v>
      </c>
      <c r="K61" s="15" t="s">
        <v>290</v>
      </c>
    </row>
    <row r="62" spans="1:11" ht="85.2" customHeight="1" thickBot="1" x14ac:dyDescent="0.35">
      <c r="A62" s="45">
        <v>54</v>
      </c>
      <c r="B62" s="44" t="s">
        <v>55</v>
      </c>
      <c r="C62" s="10" t="s">
        <v>213</v>
      </c>
      <c r="D62" s="11" t="s">
        <v>90</v>
      </c>
      <c r="E62" s="12" t="s">
        <v>91</v>
      </c>
      <c r="F62" s="11" t="s">
        <v>7</v>
      </c>
      <c r="G62" s="16">
        <v>200000</v>
      </c>
      <c r="H62" s="14">
        <v>200000</v>
      </c>
      <c r="I62" s="14">
        <v>0</v>
      </c>
      <c r="J62" s="14">
        <v>200000</v>
      </c>
      <c r="K62" s="15" t="s">
        <v>291</v>
      </c>
    </row>
    <row r="63" spans="1:11" ht="86.4" customHeight="1" x14ac:dyDescent="0.3">
      <c r="A63" s="45">
        <v>55</v>
      </c>
      <c r="B63" s="44" t="s">
        <v>78</v>
      </c>
      <c r="C63" s="10" t="s">
        <v>239</v>
      </c>
      <c r="D63" s="11" t="s">
        <v>138</v>
      </c>
      <c r="E63" s="12" t="s">
        <v>139</v>
      </c>
      <c r="F63" s="11" t="s">
        <v>7</v>
      </c>
      <c r="G63" s="17">
        <v>152985</v>
      </c>
      <c r="H63" s="14">
        <v>152000</v>
      </c>
      <c r="I63" s="14">
        <v>0</v>
      </c>
      <c r="J63" s="14">
        <v>152000</v>
      </c>
      <c r="K63" s="15" t="s">
        <v>292</v>
      </c>
    </row>
    <row r="64" spans="1:11" ht="100.8" x14ac:dyDescent="0.3">
      <c r="A64" s="45">
        <v>56</v>
      </c>
      <c r="B64" s="44" t="s">
        <v>73</v>
      </c>
      <c r="C64" s="10" t="s">
        <v>235</v>
      </c>
      <c r="D64" s="11" t="s">
        <v>131</v>
      </c>
      <c r="E64" s="12" t="s">
        <v>132</v>
      </c>
      <c r="F64" s="11" t="s">
        <v>7</v>
      </c>
      <c r="G64" s="13">
        <v>300000</v>
      </c>
      <c r="H64" s="14">
        <v>300000</v>
      </c>
      <c r="I64" s="14">
        <v>0</v>
      </c>
      <c r="J64" s="14">
        <v>300000</v>
      </c>
      <c r="K64" s="15" t="s">
        <v>293</v>
      </c>
    </row>
    <row r="65" spans="1:11" ht="97.2" customHeight="1" x14ac:dyDescent="0.3">
      <c r="A65" s="45">
        <v>57</v>
      </c>
      <c r="B65" s="44" t="s">
        <v>58</v>
      </c>
      <c r="C65" s="10" t="s">
        <v>215</v>
      </c>
      <c r="D65" s="11" t="s">
        <v>92</v>
      </c>
      <c r="E65" s="12" t="s">
        <v>94</v>
      </c>
      <c r="F65" s="11" t="s">
        <v>7</v>
      </c>
      <c r="G65" s="13">
        <v>300000</v>
      </c>
      <c r="H65" s="14">
        <v>200000</v>
      </c>
      <c r="I65" s="14">
        <v>0</v>
      </c>
      <c r="J65" s="14">
        <v>200000</v>
      </c>
      <c r="K65" s="15" t="s">
        <v>294</v>
      </c>
    </row>
    <row r="66" spans="1:11" ht="100.8" x14ac:dyDescent="0.3">
      <c r="A66" s="45">
        <v>58</v>
      </c>
      <c r="B66" s="44" t="s">
        <v>21</v>
      </c>
      <c r="C66" s="10" t="s">
        <v>251</v>
      </c>
      <c r="D66" s="11" t="s">
        <v>159</v>
      </c>
      <c r="E66" s="12" t="s">
        <v>161</v>
      </c>
      <c r="F66" s="11" t="s">
        <v>7</v>
      </c>
      <c r="G66" s="13">
        <v>200000</v>
      </c>
      <c r="H66" s="14">
        <v>200000</v>
      </c>
      <c r="I66" s="14">
        <v>0</v>
      </c>
      <c r="J66" s="14">
        <v>200000</v>
      </c>
      <c r="K66" s="15" t="s">
        <v>347</v>
      </c>
    </row>
    <row r="67" spans="1:11" ht="202.2" thickBot="1" x14ac:dyDescent="0.35">
      <c r="A67" s="45">
        <v>59</v>
      </c>
      <c r="B67" s="44" t="s">
        <v>13</v>
      </c>
      <c r="C67" s="10" t="s">
        <v>187</v>
      </c>
      <c r="D67" s="11" t="s">
        <v>24</v>
      </c>
      <c r="E67" s="12" t="s">
        <v>25</v>
      </c>
      <c r="F67" s="11" t="s">
        <v>7</v>
      </c>
      <c r="G67" s="16">
        <v>1795839</v>
      </c>
      <c r="H67" s="14">
        <v>1745239</v>
      </c>
      <c r="I67" s="14">
        <v>0</v>
      </c>
      <c r="J67" s="14">
        <v>1745239</v>
      </c>
      <c r="K67" s="15" t="s">
        <v>348</v>
      </c>
    </row>
    <row r="68" spans="1:11" ht="226.8" x14ac:dyDescent="0.3">
      <c r="A68" s="45">
        <v>60</v>
      </c>
      <c r="B68" s="44" t="s">
        <v>13</v>
      </c>
      <c r="C68" s="10" t="s">
        <v>181</v>
      </c>
      <c r="D68" s="11" t="s">
        <v>14</v>
      </c>
      <c r="E68" s="12" t="s">
        <v>15</v>
      </c>
      <c r="F68" s="11" t="s">
        <v>7</v>
      </c>
      <c r="G68" s="17">
        <v>1799178</v>
      </c>
      <c r="H68" s="14">
        <v>1752678</v>
      </c>
      <c r="I68" s="14">
        <v>0</v>
      </c>
      <c r="J68" s="14">
        <v>1752678</v>
      </c>
      <c r="K68" s="15" t="s">
        <v>295</v>
      </c>
    </row>
    <row r="69" spans="1:11" ht="201.6" x14ac:dyDescent="0.3">
      <c r="A69" s="45">
        <v>61</v>
      </c>
      <c r="B69" s="44" t="s">
        <v>55</v>
      </c>
      <c r="C69" s="10" t="s">
        <v>198</v>
      </c>
      <c r="D69" s="11" t="s">
        <v>56</v>
      </c>
      <c r="E69" s="12" t="s">
        <v>57</v>
      </c>
      <c r="F69" s="11" t="s">
        <v>7</v>
      </c>
      <c r="G69" s="13">
        <v>1076415</v>
      </c>
      <c r="H69" s="14">
        <f>1076414-20000</f>
        <v>1056414</v>
      </c>
      <c r="I69" s="14">
        <v>0</v>
      </c>
      <c r="J69" s="14">
        <f>1076414-20000</f>
        <v>1056414</v>
      </c>
      <c r="K69" s="15" t="s">
        <v>367</v>
      </c>
    </row>
    <row r="70" spans="1:11" ht="189" x14ac:dyDescent="0.3">
      <c r="A70" s="45">
        <v>62</v>
      </c>
      <c r="B70" s="44" t="s">
        <v>52</v>
      </c>
      <c r="C70" s="10" t="s">
        <v>197</v>
      </c>
      <c r="D70" s="11" t="s">
        <v>53</v>
      </c>
      <c r="E70" s="12" t="s">
        <v>54</v>
      </c>
      <c r="F70" s="11" t="s">
        <v>7</v>
      </c>
      <c r="G70" s="13">
        <v>1000022</v>
      </c>
      <c r="H70" s="14">
        <v>1000022</v>
      </c>
      <c r="I70" s="14">
        <v>0</v>
      </c>
      <c r="J70" s="14">
        <v>1000022</v>
      </c>
      <c r="K70" s="15" t="s">
        <v>349</v>
      </c>
    </row>
    <row r="71" spans="1:11" ht="176.4" x14ac:dyDescent="0.3">
      <c r="A71" s="45">
        <v>63</v>
      </c>
      <c r="B71" s="44" t="s">
        <v>81</v>
      </c>
      <c r="C71" s="10" t="s">
        <v>208</v>
      </c>
      <c r="D71" s="11" t="s">
        <v>82</v>
      </c>
      <c r="E71" s="12" t="s">
        <v>51</v>
      </c>
      <c r="F71" s="11" t="s">
        <v>7</v>
      </c>
      <c r="G71" s="13">
        <v>1190326</v>
      </c>
      <c r="H71" s="14">
        <v>1151900</v>
      </c>
      <c r="I71" s="14">
        <v>0</v>
      </c>
      <c r="J71" s="14">
        <v>1151900</v>
      </c>
      <c r="K71" s="15" t="s">
        <v>350</v>
      </c>
    </row>
    <row r="72" spans="1:11" ht="163.80000000000001" customHeight="1" x14ac:dyDescent="0.3">
      <c r="A72" s="45">
        <v>64</v>
      </c>
      <c r="B72" s="44" t="s">
        <v>73</v>
      </c>
      <c r="C72" s="10" t="s">
        <v>206</v>
      </c>
      <c r="D72" s="11" t="s">
        <v>77</v>
      </c>
      <c r="E72" s="12" t="s">
        <v>72</v>
      </c>
      <c r="F72" s="11" t="s">
        <v>7</v>
      </c>
      <c r="G72" s="13">
        <v>867366</v>
      </c>
      <c r="H72" s="14">
        <v>855702</v>
      </c>
      <c r="I72" s="14">
        <v>0</v>
      </c>
      <c r="J72" s="14">
        <v>855702</v>
      </c>
      <c r="K72" s="15" t="s">
        <v>296</v>
      </c>
    </row>
    <row r="73" spans="1:11" ht="37.799999999999997" x14ac:dyDescent="0.3">
      <c r="A73" s="2">
        <v>65</v>
      </c>
      <c r="B73" s="46" t="s">
        <v>73</v>
      </c>
      <c r="C73" s="19" t="s">
        <v>205</v>
      </c>
      <c r="D73" s="20" t="s">
        <v>74</v>
      </c>
      <c r="E73" s="21" t="s">
        <v>75</v>
      </c>
      <c r="F73" s="20" t="s">
        <v>7</v>
      </c>
      <c r="G73" s="13">
        <v>570897</v>
      </c>
      <c r="H73" s="22">
        <v>0</v>
      </c>
      <c r="I73" s="22">
        <v>0</v>
      </c>
      <c r="J73" s="22">
        <v>0</v>
      </c>
      <c r="K73" s="23" t="s">
        <v>76</v>
      </c>
    </row>
    <row r="74" spans="1:11" ht="204" customHeight="1" thickBot="1" x14ac:dyDescent="0.35">
      <c r="A74" s="45">
        <v>66</v>
      </c>
      <c r="B74" s="44" t="s">
        <v>26</v>
      </c>
      <c r="C74" s="24" t="s">
        <v>202</v>
      </c>
      <c r="D74" s="25" t="s">
        <v>67</v>
      </c>
      <c r="E74" s="26" t="s">
        <v>68</v>
      </c>
      <c r="F74" s="25" t="s">
        <v>7</v>
      </c>
      <c r="G74" s="16">
        <v>1188384</v>
      </c>
      <c r="H74" s="27">
        <v>1160224</v>
      </c>
      <c r="I74" s="27">
        <v>0</v>
      </c>
      <c r="J74" s="27">
        <v>1160224</v>
      </c>
      <c r="K74" s="28" t="s">
        <v>297</v>
      </c>
    </row>
    <row r="75" spans="1:11" ht="189.6" customHeight="1" x14ac:dyDescent="0.3">
      <c r="A75" s="45">
        <v>67</v>
      </c>
      <c r="B75" s="44" t="s">
        <v>58</v>
      </c>
      <c r="C75" s="10" t="s">
        <v>216</v>
      </c>
      <c r="D75" s="11" t="s">
        <v>95</v>
      </c>
      <c r="E75" s="12" t="s">
        <v>48</v>
      </c>
      <c r="F75" s="11" t="s">
        <v>7</v>
      </c>
      <c r="G75" s="17">
        <v>1200000</v>
      </c>
      <c r="H75" s="14">
        <f>907731-15000</f>
        <v>892731</v>
      </c>
      <c r="I75" s="14">
        <v>0</v>
      </c>
      <c r="J75" s="14">
        <f>907731-15000</f>
        <v>892731</v>
      </c>
      <c r="K75" s="15" t="s">
        <v>366</v>
      </c>
    </row>
    <row r="76" spans="1:11" ht="178.8" customHeight="1" x14ac:dyDescent="0.3">
      <c r="A76" s="2">
        <v>68</v>
      </c>
      <c r="B76" s="46" t="s">
        <v>16</v>
      </c>
      <c r="C76" s="19" t="s">
        <v>46</v>
      </c>
      <c r="D76" s="20" t="s">
        <v>47</v>
      </c>
      <c r="E76" s="21" t="s">
        <v>48</v>
      </c>
      <c r="F76" s="20" t="s">
        <v>7</v>
      </c>
      <c r="G76" s="13">
        <v>1168964</v>
      </c>
      <c r="H76" s="22">
        <f>1112036-50000</f>
        <v>1062036</v>
      </c>
      <c r="I76" s="22">
        <v>0</v>
      </c>
      <c r="J76" s="22">
        <f>1112036-50000</f>
        <v>1062036</v>
      </c>
      <c r="K76" s="23" t="s">
        <v>360</v>
      </c>
    </row>
    <row r="77" spans="1:11" ht="178.2" customHeight="1" x14ac:dyDescent="0.3">
      <c r="A77" s="45">
        <v>69</v>
      </c>
      <c r="B77" s="44" t="s">
        <v>29</v>
      </c>
      <c r="C77" s="29" t="s">
        <v>189</v>
      </c>
      <c r="D77" s="47" t="s">
        <v>30</v>
      </c>
      <c r="E77" s="9" t="s">
        <v>31</v>
      </c>
      <c r="F77" s="47" t="s">
        <v>7</v>
      </c>
      <c r="G77" s="13">
        <v>727134</v>
      </c>
      <c r="H77" s="13">
        <v>671134</v>
      </c>
      <c r="I77" s="13">
        <v>0</v>
      </c>
      <c r="J77" s="13">
        <v>671134</v>
      </c>
      <c r="K77" s="30" t="s">
        <v>351</v>
      </c>
    </row>
    <row r="78" spans="1:11" ht="186.6" customHeight="1" x14ac:dyDescent="0.3">
      <c r="A78" s="45">
        <v>70</v>
      </c>
      <c r="B78" s="44" t="s">
        <v>21</v>
      </c>
      <c r="C78" s="29" t="s">
        <v>209</v>
      </c>
      <c r="D78" s="47" t="s">
        <v>83</v>
      </c>
      <c r="E78" s="9" t="s">
        <v>72</v>
      </c>
      <c r="F78" s="47" t="s">
        <v>7</v>
      </c>
      <c r="G78" s="13">
        <v>908102</v>
      </c>
      <c r="H78" s="13">
        <v>898102</v>
      </c>
      <c r="I78" s="13">
        <v>0</v>
      </c>
      <c r="J78" s="13">
        <v>898102</v>
      </c>
      <c r="K78" s="30" t="s">
        <v>352</v>
      </c>
    </row>
    <row r="79" spans="1:11" ht="189.6" customHeight="1" thickBot="1" x14ac:dyDescent="0.35">
      <c r="A79" s="45">
        <v>71</v>
      </c>
      <c r="B79" s="44" t="s">
        <v>63</v>
      </c>
      <c r="C79" s="24" t="s">
        <v>201</v>
      </c>
      <c r="D79" s="25" t="s">
        <v>66</v>
      </c>
      <c r="E79" s="26" t="s">
        <v>62</v>
      </c>
      <c r="F79" s="25" t="s">
        <v>7</v>
      </c>
      <c r="G79" s="16">
        <v>1146137</v>
      </c>
      <c r="H79" s="27">
        <f>1006671-50000</f>
        <v>956671</v>
      </c>
      <c r="I79" s="27">
        <v>0</v>
      </c>
      <c r="J79" s="27">
        <f>1006671-50000</f>
        <v>956671</v>
      </c>
      <c r="K79" s="28" t="s">
        <v>361</v>
      </c>
    </row>
    <row r="80" spans="1:11" ht="202.8" customHeight="1" x14ac:dyDescent="0.3">
      <c r="A80" s="2">
        <v>72</v>
      </c>
      <c r="B80" s="46" t="s">
        <v>78</v>
      </c>
      <c r="C80" s="19" t="s">
        <v>207</v>
      </c>
      <c r="D80" s="20" t="s">
        <v>79</v>
      </c>
      <c r="E80" s="21" t="s">
        <v>80</v>
      </c>
      <c r="F80" s="20" t="s">
        <v>7</v>
      </c>
      <c r="G80" s="17">
        <v>1200000</v>
      </c>
      <c r="H80" s="22">
        <f>1130313-53713</f>
        <v>1076600</v>
      </c>
      <c r="I80" s="22">
        <v>0</v>
      </c>
      <c r="J80" s="22">
        <f>1130313-53713</f>
        <v>1076600</v>
      </c>
      <c r="K80" s="23" t="s">
        <v>362</v>
      </c>
    </row>
    <row r="81" spans="1:11" ht="37.799999999999997" customHeight="1" x14ac:dyDescent="0.3">
      <c r="A81" s="45">
        <v>73</v>
      </c>
      <c r="B81" s="44" t="s">
        <v>10</v>
      </c>
      <c r="C81" s="29" t="s">
        <v>194</v>
      </c>
      <c r="D81" s="47" t="s">
        <v>41</v>
      </c>
      <c r="E81" s="9" t="s">
        <v>42</v>
      </c>
      <c r="F81" s="47" t="s">
        <v>7</v>
      </c>
      <c r="G81" s="13">
        <v>984592</v>
      </c>
      <c r="H81" s="13">
        <v>0</v>
      </c>
      <c r="I81" s="13">
        <v>0</v>
      </c>
      <c r="J81" s="13">
        <v>0</v>
      </c>
      <c r="K81" s="30" t="s">
        <v>43</v>
      </c>
    </row>
    <row r="82" spans="1:11" ht="192.6" customHeight="1" x14ac:dyDescent="0.3">
      <c r="A82" s="45">
        <v>74</v>
      </c>
      <c r="B82" s="44" t="s">
        <v>10</v>
      </c>
      <c r="C82" s="29" t="s">
        <v>204</v>
      </c>
      <c r="D82" s="47" t="s">
        <v>71</v>
      </c>
      <c r="E82" s="9" t="s">
        <v>72</v>
      </c>
      <c r="F82" s="47" t="s">
        <v>7</v>
      </c>
      <c r="G82" s="13">
        <v>1200000</v>
      </c>
      <c r="H82" s="13">
        <f>1190000-42000</f>
        <v>1148000</v>
      </c>
      <c r="I82" s="13">
        <v>0</v>
      </c>
      <c r="J82" s="13">
        <f>1190000-42000</f>
        <v>1148000</v>
      </c>
      <c r="K82" s="30" t="s">
        <v>363</v>
      </c>
    </row>
    <row r="83" spans="1:11" ht="190.8" customHeight="1" x14ac:dyDescent="0.3">
      <c r="A83" s="45">
        <v>75</v>
      </c>
      <c r="B83" s="44" t="s">
        <v>4</v>
      </c>
      <c r="C83" s="29" t="s">
        <v>200</v>
      </c>
      <c r="D83" s="47" t="s">
        <v>61</v>
      </c>
      <c r="E83" s="9" t="s">
        <v>62</v>
      </c>
      <c r="F83" s="47" t="s">
        <v>7</v>
      </c>
      <c r="G83" s="13">
        <v>1200000</v>
      </c>
      <c r="H83" s="13">
        <f>1200000-20000</f>
        <v>1180000</v>
      </c>
      <c r="I83" s="13">
        <v>0</v>
      </c>
      <c r="J83" s="13">
        <f>1200000-20000</f>
        <v>1180000</v>
      </c>
      <c r="K83" s="30" t="s">
        <v>364</v>
      </c>
    </row>
    <row r="84" spans="1:11" ht="189.6" thickBot="1" x14ac:dyDescent="0.35">
      <c r="A84" s="45">
        <v>76</v>
      </c>
      <c r="B84" s="44" t="s">
        <v>32</v>
      </c>
      <c r="C84" s="31" t="s">
        <v>222</v>
      </c>
      <c r="D84" s="32" t="s">
        <v>105</v>
      </c>
      <c r="E84" s="33" t="s">
        <v>106</v>
      </c>
      <c r="F84" s="32" t="s">
        <v>7</v>
      </c>
      <c r="G84" s="16">
        <v>1141271</v>
      </c>
      <c r="H84" s="16">
        <v>1130571</v>
      </c>
      <c r="I84" s="16">
        <v>0</v>
      </c>
      <c r="J84" s="16">
        <v>1130571</v>
      </c>
      <c r="K84" s="34" t="s">
        <v>353</v>
      </c>
    </row>
    <row r="85" spans="1:11" ht="190.2" customHeight="1" x14ac:dyDescent="0.3">
      <c r="A85" s="45">
        <v>77</v>
      </c>
      <c r="B85" s="44" t="s">
        <v>49</v>
      </c>
      <c r="C85" s="35" t="s">
        <v>196</v>
      </c>
      <c r="D85" s="36" t="s">
        <v>50</v>
      </c>
      <c r="E85" s="37" t="s">
        <v>51</v>
      </c>
      <c r="F85" s="36" t="s">
        <v>7</v>
      </c>
      <c r="G85" s="17">
        <v>976781</v>
      </c>
      <c r="H85" s="17">
        <v>965774</v>
      </c>
      <c r="I85" s="17">
        <v>0</v>
      </c>
      <c r="J85" s="17">
        <v>965774</v>
      </c>
      <c r="K85" s="38" t="s">
        <v>354</v>
      </c>
    </row>
    <row r="86" spans="1:11" ht="365.4" x14ac:dyDescent="0.3">
      <c r="A86" s="3">
        <v>78</v>
      </c>
      <c r="B86" s="19" t="s">
        <v>13</v>
      </c>
      <c r="C86" s="47" t="s">
        <v>224</v>
      </c>
      <c r="D86" s="47" t="s">
        <v>109</v>
      </c>
      <c r="E86" s="9" t="s">
        <v>110</v>
      </c>
      <c r="F86" s="47" t="s">
        <v>7</v>
      </c>
      <c r="G86" s="13">
        <v>2766937</v>
      </c>
      <c r="H86" s="13">
        <v>2700000</v>
      </c>
      <c r="I86" s="13">
        <v>0</v>
      </c>
      <c r="J86" s="13">
        <v>2700000</v>
      </c>
      <c r="K86" s="30" t="s">
        <v>355</v>
      </c>
    </row>
    <row r="87" spans="1:11" ht="124.2" customHeight="1" x14ac:dyDescent="0.3">
      <c r="A87" s="45">
        <v>79</v>
      </c>
      <c r="B87" s="29" t="s">
        <v>13</v>
      </c>
      <c r="C87" s="47" t="s">
        <v>203</v>
      </c>
      <c r="D87" s="47" t="s">
        <v>69</v>
      </c>
      <c r="E87" s="9" t="s">
        <v>70</v>
      </c>
      <c r="F87" s="47" t="s">
        <v>7</v>
      </c>
      <c r="G87" s="13">
        <v>1900655</v>
      </c>
      <c r="H87" s="13">
        <v>1900000</v>
      </c>
      <c r="I87" s="13">
        <v>0</v>
      </c>
      <c r="J87" s="13">
        <v>1900000</v>
      </c>
      <c r="K87" s="30" t="s">
        <v>356</v>
      </c>
    </row>
    <row r="88" spans="1:11" ht="134.4" customHeight="1" x14ac:dyDescent="0.3">
      <c r="A88" s="60">
        <v>80</v>
      </c>
      <c r="B88" s="47" t="s">
        <v>13</v>
      </c>
      <c r="C88" s="47" t="s">
        <v>337</v>
      </c>
      <c r="D88" s="66" t="s">
        <v>165</v>
      </c>
      <c r="E88" s="66" t="s">
        <v>166</v>
      </c>
      <c r="F88" s="47" t="s">
        <v>7</v>
      </c>
      <c r="G88" s="8">
        <v>2223387</v>
      </c>
      <c r="H88" s="8">
        <v>2223000</v>
      </c>
      <c r="I88" s="8">
        <v>0</v>
      </c>
      <c r="J88" s="8">
        <v>2223000</v>
      </c>
      <c r="K88" s="9" t="s">
        <v>357</v>
      </c>
    </row>
    <row r="89" spans="1:11" ht="138.6" customHeight="1" x14ac:dyDescent="0.3">
      <c r="A89" s="61"/>
      <c r="B89" s="47" t="s">
        <v>13</v>
      </c>
      <c r="C89" s="47" t="s">
        <v>328</v>
      </c>
      <c r="D89" s="67"/>
      <c r="E89" s="67"/>
      <c r="F89" s="47" t="s">
        <v>325</v>
      </c>
      <c r="G89" s="8">
        <v>2359557</v>
      </c>
      <c r="H89" s="8">
        <v>2359000</v>
      </c>
      <c r="I89" s="8">
        <v>0</v>
      </c>
      <c r="J89" s="8">
        <v>2359000</v>
      </c>
      <c r="K89" s="9" t="s">
        <v>338</v>
      </c>
    </row>
    <row r="90" spans="1:11" ht="63" x14ac:dyDescent="0.3">
      <c r="A90" s="61"/>
      <c r="B90" s="47" t="s">
        <v>13</v>
      </c>
      <c r="C90" s="47" t="s">
        <v>329</v>
      </c>
      <c r="D90" s="67"/>
      <c r="E90" s="67"/>
      <c r="F90" s="47" t="s">
        <v>330</v>
      </c>
      <c r="G90" s="8">
        <v>2546607</v>
      </c>
      <c r="H90" s="8">
        <v>2535000</v>
      </c>
      <c r="I90" s="8">
        <v>0</v>
      </c>
      <c r="J90" s="8">
        <v>2535000</v>
      </c>
      <c r="K90" s="9" t="s">
        <v>331</v>
      </c>
    </row>
    <row r="91" spans="1:11" x14ac:dyDescent="0.3">
      <c r="A91" s="62"/>
      <c r="B91" s="47" t="s">
        <v>8</v>
      </c>
      <c r="C91" s="47" t="s">
        <v>8</v>
      </c>
      <c r="D91" s="67"/>
      <c r="E91" s="67"/>
      <c r="F91" s="47" t="s">
        <v>175</v>
      </c>
      <c r="G91" s="8">
        <v>7129551</v>
      </c>
      <c r="H91" s="8">
        <v>7117000</v>
      </c>
      <c r="I91" s="8">
        <v>0</v>
      </c>
      <c r="J91" s="8">
        <v>7117000</v>
      </c>
      <c r="K91" s="9" t="s">
        <v>8</v>
      </c>
    </row>
    <row r="92" spans="1:11" ht="303" customHeight="1" x14ac:dyDescent="0.3">
      <c r="A92" s="2">
        <v>81</v>
      </c>
      <c r="B92" s="29" t="s">
        <v>13</v>
      </c>
      <c r="C92" s="47" t="s">
        <v>195</v>
      </c>
      <c r="D92" s="47" t="s">
        <v>44</v>
      </c>
      <c r="E92" s="9" t="s">
        <v>45</v>
      </c>
      <c r="F92" s="47" t="s">
        <v>7</v>
      </c>
      <c r="G92" s="13">
        <v>2690887</v>
      </c>
      <c r="H92" s="13">
        <v>2500000</v>
      </c>
      <c r="I92" s="13">
        <v>0</v>
      </c>
      <c r="J92" s="13">
        <v>2500000</v>
      </c>
      <c r="K92" s="30" t="s">
        <v>359</v>
      </c>
    </row>
    <row r="93" spans="1:11" ht="255" customHeight="1" thickBot="1" x14ac:dyDescent="0.35">
      <c r="A93" s="2">
        <v>82</v>
      </c>
      <c r="B93" s="24" t="s">
        <v>32</v>
      </c>
      <c r="C93" s="25" t="s">
        <v>190</v>
      </c>
      <c r="D93" s="25" t="s">
        <v>33</v>
      </c>
      <c r="E93" s="26" t="s">
        <v>34</v>
      </c>
      <c r="F93" s="25" t="s">
        <v>7</v>
      </c>
      <c r="G93" s="16">
        <v>899951</v>
      </c>
      <c r="H93" s="27">
        <v>800000</v>
      </c>
      <c r="I93" s="27">
        <v>0</v>
      </c>
      <c r="J93" s="39">
        <v>800000</v>
      </c>
      <c r="K93" s="28" t="s">
        <v>358</v>
      </c>
    </row>
    <row r="94" spans="1:11" x14ac:dyDescent="0.3">
      <c r="A94" s="4"/>
      <c r="B94" s="40"/>
      <c r="C94" s="40"/>
      <c r="D94" s="40"/>
      <c r="E94" s="41"/>
      <c r="F94" s="40"/>
      <c r="G94" s="42"/>
      <c r="H94" s="42"/>
      <c r="I94" s="42"/>
      <c r="J94" s="42"/>
      <c r="K94" s="43"/>
    </row>
    <row r="95" spans="1:11" x14ac:dyDescent="0.3">
      <c r="A95" s="4"/>
      <c r="B95" s="40"/>
      <c r="C95" s="40"/>
      <c r="D95" s="40"/>
      <c r="E95" s="41"/>
      <c r="F95" s="40"/>
      <c r="G95" s="42"/>
      <c r="H95" s="42"/>
      <c r="I95" s="42"/>
      <c r="J95" s="42"/>
      <c r="K95" s="43"/>
    </row>
    <row r="96" spans="1:11" x14ac:dyDescent="0.3">
      <c r="J96" s="6"/>
    </row>
  </sheetData>
  <mergeCells count="21">
    <mergeCell ref="A1:K1"/>
    <mergeCell ref="G2:K2"/>
    <mergeCell ref="H3:J3"/>
    <mergeCell ref="G3:G4"/>
    <mergeCell ref="F3:F4"/>
    <mergeCell ref="E3:E4"/>
    <mergeCell ref="D3:D4"/>
    <mergeCell ref="C3:C4"/>
    <mergeCell ref="B3:B4"/>
    <mergeCell ref="K3:K4"/>
    <mergeCell ref="A3:A4"/>
    <mergeCell ref="A2:F2"/>
    <mergeCell ref="A5:A7"/>
    <mergeCell ref="E22:E24"/>
    <mergeCell ref="A22:A24"/>
    <mergeCell ref="A88:A91"/>
    <mergeCell ref="D5:D7"/>
    <mergeCell ref="E5:E7"/>
    <mergeCell ref="D22:D24"/>
    <mergeCell ref="D88:D91"/>
    <mergeCell ref="E88:E91"/>
  </mergeCells>
  <phoneticPr fontId="1" type="noConversion"/>
  <pageMargins left="0.7" right="0.7" top="0.75" bottom="0.75" header="0.3" footer="0.3"/>
  <pageSetup paperSize="9" scale="70" fitToHeight="0" orientation="landscape" r:id="rId1"/>
  <rowBreaks count="1" manualBreakCount="1">
    <brk id="9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BD55C-7794-4570-9718-885DD7AE71DE}">
  <dimension ref="A1:K8"/>
  <sheetViews>
    <sheetView tabSelected="1" workbookViewId="0">
      <selection activeCell="K5" sqref="K5"/>
    </sheetView>
  </sheetViews>
  <sheetFormatPr defaultRowHeight="15" x14ac:dyDescent="0.3"/>
  <cols>
    <col min="1" max="1" width="5.5" bestFit="1" customWidth="1"/>
    <col min="2" max="2" width="7.5" bestFit="1" customWidth="1"/>
    <col min="3" max="3" width="16.625" customWidth="1"/>
    <col min="4" max="4" width="18.5" customWidth="1"/>
    <col min="5" max="5" width="26.25" customWidth="1"/>
    <col min="6" max="6" width="7.125" customWidth="1"/>
    <col min="7" max="7" width="12.625" customWidth="1"/>
    <col min="8" max="8" width="11.25" customWidth="1"/>
    <col min="9" max="9" width="10.625" customWidth="1"/>
    <col min="10" max="10" width="13.375" customWidth="1"/>
    <col min="11" max="11" width="78.875" customWidth="1"/>
  </cols>
  <sheetData>
    <row r="1" spans="1:11" ht="38.4" customHeight="1" x14ac:dyDescent="0.3">
      <c r="A1" s="83" t="s">
        <v>322</v>
      </c>
      <c r="B1" s="69"/>
      <c r="C1" s="69"/>
      <c r="D1" s="69"/>
      <c r="E1" s="69"/>
      <c r="F1" s="69"/>
      <c r="G1" s="69"/>
      <c r="H1" s="69"/>
      <c r="I1" s="69"/>
      <c r="J1" s="69"/>
      <c r="K1" s="70"/>
    </row>
    <row r="2" spans="1:11" x14ac:dyDescent="0.3">
      <c r="A2" s="84"/>
      <c r="B2" s="69"/>
      <c r="C2" s="69"/>
      <c r="D2" s="69"/>
      <c r="E2" s="69"/>
      <c r="F2" s="69"/>
      <c r="G2" s="71" t="s">
        <v>266</v>
      </c>
      <c r="H2" s="71"/>
      <c r="I2" s="71"/>
      <c r="J2" s="71"/>
      <c r="K2" s="72"/>
    </row>
    <row r="3" spans="1:11" x14ac:dyDescent="0.3">
      <c r="A3" s="85" t="s">
        <v>257</v>
      </c>
      <c r="B3" s="75" t="s">
        <v>0</v>
      </c>
      <c r="C3" s="70" t="s">
        <v>1</v>
      </c>
      <c r="D3" s="75" t="s">
        <v>2</v>
      </c>
      <c r="E3" s="75" t="s">
        <v>262</v>
      </c>
      <c r="F3" s="75" t="s">
        <v>3</v>
      </c>
      <c r="G3" s="75" t="s">
        <v>261</v>
      </c>
      <c r="H3" s="73" t="s">
        <v>263</v>
      </c>
      <c r="I3" s="74"/>
      <c r="J3" s="74"/>
      <c r="K3" s="78" t="s">
        <v>178</v>
      </c>
    </row>
    <row r="4" spans="1:11" x14ac:dyDescent="0.3">
      <c r="A4" s="80"/>
      <c r="B4" s="75"/>
      <c r="C4" s="70"/>
      <c r="D4" s="75"/>
      <c r="E4" s="75"/>
      <c r="F4" s="75"/>
      <c r="G4" s="75"/>
      <c r="H4" s="7" t="s">
        <v>176</v>
      </c>
      <c r="I4" s="52" t="s">
        <v>177</v>
      </c>
      <c r="J4" s="52" t="s">
        <v>264</v>
      </c>
      <c r="K4" s="77"/>
    </row>
    <row r="5" spans="1:11" ht="261.60000000000002" customHeight="1" x14ac:dyDescent="0.3">
      <c r="A5" s="2">
        <v>1</v>
      </c>
      <c r="B5" s="19" t="s">
        <v>49</v>
      </c>
      <c r="C5" s="20" t="s">
        <v>253</v>
      </c>
      <c r="D5" s="20" t="s">
        <v>169</v>
      </c>
      <c r="E5" s="20" t="s">
        <v>170</v>
      </c>
      <c r="F5" s="49" t="s">
        <v>7</v>
      </c>
      <c r="G5" s="56">
        <v>1420068</v>
      </c>
      <c r="H5" s="56">
        <f>1420068-30000</f>
        <v>1390068</v>
      </c>
      <c r="I5" s="56">
        <v>0</v>
      </c>
      <c r="J5" s="56">
        <f>1420068-30000</f>
        <v>1390068</v>
      </c>
      <c r="K5" s="53" t="s">
        <v>365</v>
      </c>
    </row>
    <row r="6" spans="1:11" ht="257.39999999999998" customHeight="1" x14ac:dyDescent="0.3">
      <c r="A6" s="50">
        <v>2</v>
      </c>
      <c r="B6" s="29" t="s">
        <v>49</v>
      </c>
      <c r="C6" s="51" t="s">
        <v>254</v>
      </c>
      <c r="D6" s="51" t="s">
        <v>169</v>
      </c>
      <c r="E6" s="51" t="s">
        <v>171</v>
      </c>
      <c r="F6" s="51" t="s">
        <v>7</v>
      </c>
      <c r="G6" s="8">
        <v>1424468</v>
      </c>
      <c r="H6" s="8">
        <v>1424468</v>
      </c>
      <c r="I6" s="8">
        <v>0</v>
      </c>
      <c r="J6" s="8">
        <v>1424468</v>
      </c>
      <c r="K6" s="54" t="s">
        <v>342</v>
      </c>
    </row>
    <row r="7" spans="1:11" ht="180" customHeight="1" thickBot="1" x14ac:dyDescent="0.35">
      <c r="A7" s="50">
        <v>3</v>
      </c>
      <c r="B7" s="24" t="s">
        <v>35</v>
      </c>
      <c r="C7" s="25" t="s">
        <v>255</v>
      </c>
      <c r="D7" s="25" t="s">
        <v>172</v>
      </c>
      <c r="E7" s="25" t="s">
        <v>173</v>
      </c>
      <c r="F7" s="25" t="s">
        <v>7</v>
      </c>
      <c r="G7" s="57">
        <v>445900</v>
      </c>
      <c r="H7" s="58">
        <v>445900</v>
      </c>
      <c r="I7" s="58">
        <v>0</v>
      </c>
      <c r="J7" s="58">
        <v>445900</v>
      </c>
      <c r="K7" s="55" t="s">
        <v>341</v>
      </c>
    </row>
    <row r="8" spans="1:11" ht="151.80000000000001" customHeight="1" x14ac:dyDescent="0.3">
      <c r="A8" s="2">
        <v>4</v>
      </c>
      <c r="B8" s="19" t="s">
        <v>35</v>
      </c>
      <c r="C8" s="20" t="s">
        <v>256</v>
      </c>
      <c r="D8" s="20" t="s">
        <v>172</v>
      </c>
      <c r="E8" s="20" t="s">
        <v>174</v>
      </c>
      <c r="F8" s="20" t="s">
        <v>7</v>
      </c>
      <c r="G8" s="59">
        <v>200000</v>
      </c>
      <c r="H8" s="56">
        <v>200000</v>
      </c>
      <c r="I8" s="56">
        <v>0</v>
      </c>
      <c r="J8" s="56">
        <v>200000</v>
      </c>
      <c r="K8" s="53" t="s">
        <v>340</v>
      </c>
    </row>
  </sheetData>
  <mergeCells count="12">
    <mergeCell ref="H3:J3"/>
    <mergeCell ref="K3:K4"/>
    <mergeCell ref="A1:K1"/>
    <mergeCell ref="A2:F2"/>
    <mergeCell ref="G2:K2"/>
    <mergeCell ref="A3:A4"/>
    <mergeCell ref="B3:B4"/>
    <mergeCell ref="C3:C4"/>
    <mergeCell ref="D3:D4"/>
    <mergeCell ref="E3:E4"/>
    <mergeCell ref="F3:F4"/>
    <mergeCell ref="G3:G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112年核定補助案件</vt:lpstr>
      <vt:lpstr>中長程計畫</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2022-08-17T07:04:58Z</dcterms:created>
  <dcterms:modified xsi:type="dcterms:W3CDTF">2022-09-29T05:50:17Z</dcterms:modified>
</cp:coreProperties>
</file>