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03-安置輔導科\00陳核公文區\1110627-彥蓁-112年社安網補助規定\1110729修\"/>
    </mc:Choice>
  </mc:AlternateContent>
  <xr:revisionPtr revIDLastSave="0" documentId="13_ncr:1_{D9056D50-C799-4F28-A44E-F0D4584144B4}" xr6:coauthVersionLast="36" xr6:coauthVersionMax="47" xr10:uidLastSave="{00000000-0000-0000-0000-000000000000}"/>
  <bookViews>
    <workbookView xWindow="0" yWindow="0" windowWidth="15360" windowHeight="8085" activeTab="4" xr2:uid="{00000000-000D-0000-FFFF-FFFF00000000}"/>
  </bookViews>
  <sheets>
    <sheet name="附表1-兒少安置現況" sheetId="5" r:id="rId1"/>
    <sheet name="附表2-轄內自立少年人數" sheetId="6" r:id="rId2"/>
    <sheet name="附表3-補助地方政府人事費" sheetId="1" r:id="rId3"/>
    <sheet name="附表4-補助地方政府業務費" sheetId="7" r:id="rId4"/>
    <sheet name="附表5-補助團體與機構業務費" sheetId="2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7" l="1"/>
  <c r="F10" i="7"/>
  <c r="F11" i="7"/>
  <c r="M36" i="2"/>
  <c r="M35" i="2"/>
  <c r="M34" i="2"/>
  <c r="N34" i="2" s="1"/>
  <c r="F36" i="2"/>
  <c r="F35" i="2"/>
  <c r="F34" i="2"/>
  <c r="G34" i="2" s="1"/>
  <c r="G9" i="7" l="1"/>
  <c r="F29" i="7"/>
  <c r="F28" i="7"/>
  <c r="F27" i="7"/>
  <c r="F26" i="7"/>
  <c r="F25" i="7"/>
  <c r="F24" i="7"/>
  <c r="F21" i="7"/>
  <c r="G21" i="7" s="1"/>
  <c r="F18" i="7"/>
  <c r="F17" i="7"/>
  <c r="F16" i="7"/>
  <c r="F15" i="7"/>
  <c r="F14" i="7"/>
  <c r="M11" i="2"/>
  <c r="M10" i="2"/>
  <c r="M9" i="2"/>
  <c r="F11" i="2"/>
  <c r="F10" i="2"/>
  <c r="F9" i="2"/>
  <c r="F6" i="7"/>
  <c r="F7" i="7"/>
  <c r="F5" i="7"/>
  <c r="G5" i="7" l="1"/>
  <c r="N9" i="2"/>
  <c r="G9" i="2"/>
  <c r="G14" i="7"/>
  <c r="G24" i="7"/>
  <c r="M40" i="2"/>
  <c r="M39" i="2"/>
  <c r="M38" i="2"/>
  <c r="M32" i="2"/>
  <c r="M31" i="2"/>
  <c r="M30" i="2"/>
  <c r="M28" i="2"/>
  <c r="M27" i="2"/>
  <c r="M26" i="2"/>
  <c r="F39" i="2"/>
  <c r="F40" i="2"/>
  <c r="F38" i="2"/>
  <c r="G38" i="2" s="1"/>
  <c r="F31" i="2"/>
  <c r="F32" i="2"/>
  <c r="F30" i="2"/>
  <c r="F27" i="2"/>
  <c r="F28" i="2"/>
  <c r="F26" i="2"/>
  <c r="G26" i="2" s="1"/>
  <c r="M7" i="2"/>
  <c r="M6" i="2"/>
  <c r="M5" i="2"/>
  <c r="F6" i="2"/>
  <c r="F7" i="2"/>
  <c r="F5" i="2"/>
  <c r="K29" i="1"/>
  <c r="L29" i="1"/>
  <c r="L31" i="1"/>
  <c r="K32" i="1"/>
  <c r="L32" i="1"/>
  <c r="K33" i="1"/>
  <c r="L33" i="1"/>
  <c r="E33" i="1"/>
  <c r="E32" i="1"/>
  <c r="E31" i="1"/>
  <c r="K31" i="1" s="1"/>
  <c r="E30" i="1"/>
  <c r="L30" i="1" s="1"/>
  <c r="E29" i="1"/>
  <c r="E28" i="1"/>
  <c r="K28" i="1" s="1"/>
  <c r="E27" i="1"/>
  <c r="K27" i="1" s="1"/>
  <c r="K21" i="1"/>
  <c r="L24" i="1"/>
  <c r="K25" i="1"/>
  <c r="E26" i="1"/>
  <c r="K26" i="1" s="1"/>
  <c r="E25" i="1"/>
  <c r="L25" i="1" s="1"/>
  <c r="E24" i="1"/>
  <c r="K24" i="1" s="1"/>
  <c r="E23" i="1"/>
  <c r="L23" i="1" s="1"/>
  <c r="E22" i="1"/>
  <c r="K22" i="1" s="1"/>
  <c r="E21" i="1"/>
  <c r="L21" i="1" s="1"/>
  <c r="G30" i="7" l="1"/>
  <c r="K30" i="1"/>
  <c r="L28" i="1"/>
  <c r="K23" i="1"/>
  <c r="L27" i="1"/>
  <c r="L26" i="1"/>
  <c r="L22" i="1"/>
  <c r="N26" i="2"/>
  <c r="N38" i="2"/>
  <c r="G30" i="2"/>
  <c r="N5" i="2"/>
  <c r="N30" i="2"/>
  <c r="L8" i="1"/>
  <c r="K8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D16" i="5"/>
  <c r="D12" i="5"/>
  <c r="E16" i="5"/>
  <c r="F16" i="5"/>
  <c r="F15" i="5"/>
  <c r="F14" i="5" s="1"/>
  <c r="E15" i="5"/>
  <c r="E14" i="5" s="1"/>
  <c r="E13" i="5"/>
  <c r="E11" i="5" s="1"/>
  <c r="F13" i="5"/>
  <c r="F12" i="5"/>
  <c r="F11" i="5" s="1"/>
  <c r="E12" i="5"/>
  <c r="F10" i="5"/>
  <c r="E10" i="5"/>
  <c r="D10" i="5" s="1"/>
  <c r="F9" i="5"/>
  <c r="F8" i="5" s="1"/>
  <c r="E9" i="5"/>
  <c r="D9" i="5" s="1"/>
  <c r="AI16" i="5"/>
  <c r="AI15" i="5"/>
  <c r="AK14" i="5"/>
  <c r="AJ14" i="5"/>
  <c r="AI14" i="5" s="1"/>
  <c r="AI13" i="5"/>
  <c r="AI12" i="5"/>
  <c r="AK11" i="5"/>
  <c r="AJ11" i="5"/>
  <c r="AI11" i="5" s="1"/>
  <c r="AI10" i="5"/>
  <c r="AI9" i="5"/>
  <c r="AK8" i="5"/>
  <c r="AJ8" i="5"/>
  <c r="AI8" i="5" s="1"/>
  <c r="AF16" i="5"/>
  <c r="AF15" i="5"/>
  <c r="AH14" i="5"/>
  <c r="AG14" i="5"/>
  <c r="AF14" i="5" s="1"/>
  <c r="AF13" i="5"/>
  <c r="AF12" i="5"/>
  <c r="AH11" i="5"/>
  <c r="AG11" i="5"/>
  <c r="AF11" i="5" s="1"/>
  <c r="AF10" i="5"/>
  <c r="AF9" i="5"/>
  <c r="AH8" i="5"/>
  <c r="AG8" i="5"/>
  <c r="AF8" i="5" s="1"/>
  <c r="AC16" i="5"/>
  <c r="AC15" i="5"/>
  <c r="AE14" i="5"/>
  <c r="AD14" i="5"/>
  <c r="AC14" i="5" s="1"/>
  <c r="AC13" i="5"/>
  <c r="AC12" i="5"/>
  <c r="AE11" i="5"/>
  <c r="AD11" i="5"/>
  <c r="AC11" i="5" s="1"/>
  <c r="AC10" i="5"/>
  <c r="AC9" i="5"/>
  <c r="AE8" i="5"/>
  <c r="AD8" i="5"/>
  <c r="AC8" i="5" s="1"/>
  <c r="Z16" i="5"/>
  <c r="Z15" i="5"/>
  <c r="AB14" i="5"/>
  <c r="AA14" i="5"/>
  <c r="Z14" i="5" s="1"/>
  <c r="Z13" i="5"/>
  <c r="Z12" i="5"/>
  <c r="AB11" i="5"/>
  <c r="AA11" i="5"/>
  <c r="Z11" i="5" s="1"/>
  <c r="Z10" i="5"/>
  <c r="Z9" i="5"/>
  <c r="AB8" i="5"/>
  <c r="AA8" i="5"/>
  <c r="Z8" i="5"/>
  <c r="U16" i="5"/>
  <c r="U15" i="5"/>
  <c r="W14" i="5"/>
  <c r="V14" i="5"/>
  <c r="U14" i="5" s="1"/>
  <c r="U13" i="5"/>
  <c r="U12" i="5"/>
  <c r="W11" i="5"/>
  <c r="V11" i="5"/>
  <c r="U11" i="5" s="1"/>
  <c r="U10" i="5"/>
  <c r="U9" i="5"/>
  <c r="W8" i="5"/>
  <c r="V8" i="5"/>
  <c r="U8" i="5"/>
  <c r="R16" i="5"/>
  <c r="R15" i="5"/>
  <c r="T14" i="5"/>
  <c r="S14" i="5"/>
  <c r="R14" i="5" s="1"/>
  <c r="R13" i="5"/>
  <c r="R12" i="5"/>
  <c r="T11" i="5"/>
  <c r="S11" i="5"/>
  <c r="R11" i="5" s="1"/>
  <c r="R10" i="5"/>
  <c r="R9" i="5"/>
  <c r="T8" i="5"/>
  <c r="S8" i="5"/>
  <c r="R8" i="5" s="1"/>
  <c r="N16" i="5"/>
  <c r="N15" i="5"/>
  <c r="P14" i="5"/>
  <c r="O14" i="5"/>
  <c r="N14" i="5" s="1"/>
  <c r="N13" i="5"/>
  <c r="N12" i="5"/>
  <c r="P11" i="5"/>
  <c r="O11" i="5"/>
  <c r="N11" i="5" s="1"/>
  <c r="N10" i="5"/>
  <c r="N9" i="5"/>
  <c r="P8" i="5"/>
  <c r="O8" i="5"/>
  <c r="N8" i="5" s="1"/>
  <c r="J16" i="5"/>
  <c r="J15" i="5"/>
  <c r="L14" i="5"/>
  <c r="K14" i="5"/>
  <c r="J14" i="5" s="1"/>
  <c r="J13" i="5"/>
  <c r="J12" i="5"/>
  <c r="L11" i="5"/>
  <c r="K11" i="5"/>
  <c r="J11" i="5" s="1"/>
  <c r="J10" i="5"/>
  <c r="J9" i="5"/>
  <c r="L8" i="5"/>
  <c r="K8" i="5"/>
  <c r="J8" i="5" s="1"/>
  <c r="I14" i="5"/>
  <c r="H14" i="5"/>
  <c r="G14" i="5" s="1"/>
  <c r="I11" i="5"/>
  <c r="H11" i="5"/>
  <c r="G11" i="5"/>
  <c r="G8" i="5"/>
  <c r="I8" i="5"/>
  <c r="H8" i="5"/>
  <c r="G16" i="5"/>
  <c r="G15" i="5"/>
  <c r="G13" i="5"/>
  <c r="G12" i="5"/>
  <c r="G10" i="5"/>
  <c r="G9" i="5"/>
  <c r="D11" i="5" l="1"/>
  <c r="D14" i="5"/>
  <c r="E8" i="5"/>
  <c r="D8" i="5" s="1"/>
  <c r="K11" i="1"/>
  <c r="L11" i="1"/>
  <c r="D13" i="5"/>
  <c r="K20" i="1"/>
  <c r="L20" i="1"/>
  <c r="D15" i="5"/>
  <c r="K14" i="1"/>
  <c r="L14" i="1"/>
  <c r="K15" i="1"/>
  <c r="L15" i="1"/>
  <c r="K9" i="1"/>
  <c r="L9" i="1"/>
  <c r="K17" i="1"/>
  <c r="L17" i="1"/>
  <c r="K19" i="1"/>
  <c r="L19" i="1"/>
  <c r="K12" i="1"/>
  <c r="L12" i="1"/>
  <c r="L13" i="1"/>
  <c r="K13" i="1"/>
  <c r="K16" i="1"/>
  <c r="L16" i="1"/>
  <c r="K10" i="1"/>
  <c r="L10" i="1"/>
  <c r="K18" i="1"/>
  <c r="L18" i="1"/>
  <c r="M23" i="2"/>
  <c r="M22" i="2"/>
  <c r="M21" i="2"/>
  <c r="M20" i="2"/>
  <c r="M19" i="2"/>
  <c r="M16" i="2"/>
  <c r="M15" i="2"/>
  <c r="M14" i="2"/>
  <c r="F20" i="2"/>
  <c r="F21" i="2"/>
  <c r="F22" i="2"/>
  <c r="F23" i="2"/>
  <c r="F19" i="2"/>
  <c r="F15" i="2"/>
  <c r="F16" i="2"/>
  <c r="F14" i="2"/>
  <c r="J8" i="1"/>
  <c r="N8" i="1" s="1"/>
  <c r="J19" i="1"/>
  <c r="N19" i="1" s="1"/>
  <c r="J20" i="1"/>
  <c r="N20" i="1" s="1"/>
  <c r="D34" i="1"/>
  <c r="J33" i="1"/>
  <c r="N33" i="1" s="1"/>
  <c r="J32" i="1"/>
  <c r="N32" i="1" s="1"/>
  <c r="J31" i="1"/>
  <c r="N31" i="1" s="1"/>
  <c r="J30" i="1"/>
  <c r="N30" i="1" s="1"/>
  <c r="J29" i="1"/>
  <c r="N29" i="1" s="1"/>
  <c r="J28" i="1"/>
  <c r="N28" i="1" s="1"/>
  <c r="J27" i="1"/>
  <c r="N27" i="1" s="1"/>
  <c r="J26" i="1"/>
  <c r="N26" i="1" s="1"/>
  <c r="J25" i="1"/>
  <c r="N25" i="1" s="1"/>
  <c r="J24" i="1"/>
  <c r="N24" i="1" s="1"/>
  <c r="J23" i="1"/>
  <c r="N23" i="1" s="1"/>
  <c r="J22" i="1"/>
  <c r="N22" i="1" s="1"/>
  <c r="J21" i="1"/>
  <c r="N21" i="1" s="1"/>
  <c r="J18" i="1"/>
  <c r="N18" i="1" s="1"/>
  <c r="J17" i="1"/>
  <c r="N17" i="1" s="1"/>
  <c r="J16" i="1"/>
  <c r="J15" i="1"/>
  <c r="J14" i="1"/>
  <c r="J13" i="1"/>
  <c r="J12" i="1"/>
  <c r="N12" i="1" s="1"/>
  <c r="J11" i="1"/>
  <c r="N11" i="1" s="1"/>
  <c r="J10" i="1"/>
  <c r="N10" i="1" s="1"/>
  <c r="J9" i="1"/>
  <c r="N9" i="1" s="1"/>
  <c r="N13" i="1" l="1"/>
  <c r="N14" i="1"/>
  <c r="N15" i="1"/>
  <c r="N34" i="1" s="1"/>
  <c r="N16" i="1"/>
  <c r="N14" i="2"/>
  <c r="N19" i="2"/>
  <c r="G14" i="2"/>
  <c r="G19" i="2"/>
  <c r="G5" i="2"/>
  <c r="N24" i="2" l="1"/>
  <c r="G24" i="2"/>
</calcChain>
</file>

<file path=xl/sharedStrings.xml><?xml version="1.0" encoding="utf-8"?>
<sst xmlns="http://schemas.openxmlformats.org/spreadsheetml/2006/main" count="305" uniqueCount="138">
  <si>
    <t>申請項目</t>
    <phoneticPr fontId="5" type="noConversion"/>
  </si>
  <si>
    <t>備註</t>
    <phoneticPr fontId="4" type="noConversion"/>
  </si>
  <si>
    <t>薪等</t>
    <phoneticPr fontId="5" type="noConversion"/>
  </si>
  <si>
    <t>薪點</t>
    <phoneticPr fontId="5" type="noConversion"/>
  </si>
  <si>
    <t>人數</t>
    <phoneticPr fontId="5" type="noConversion"/>
  </si>
  <si>
    <t>月薪</t>
    <phoneticPr fontId="5" type="noConversion"/>
  </si>
  <si>
    <t>政府負擔</t>
    <phoneticPr fontId="5" type="noConversion"/>
  </si>
  <si>
    <t>全年(12月)合計</t>
    <phoneticPr fontId="5" type="noConversion"/>
  </si>
  <si>
    <t>差旅費(0.5月)</t>
    <phoneticPr fontId="5" type="noConversion"/>
  </si>
  <si>
    <t>休假補助、慰勞假補助及未休假加班費等</t>
    <phoneticPr fontId="5" type="noConversion"/>
  </si>
  <si>
    <t>小計</t>
    <phoneticPr fontId="5" type="noConversion"/>
  </si>
  <si>
    <t>風險工作費</t>
    <phoneticPr fontId="4" type="noConversion"/>
  </si>
  <si>
    <t>勞保費</t>
    <phoneticPr fontId="5" type="noConversion"/>
  </si>
  <si>
    <t>健保費</t>
    <phoneticPr fontId="5" type="noConversion"/>
  </si>
  <si>
    <t xml:space="preserve"> 勞退金</t>
    <phoneticPr fontId="5" type="noConversion"/>
  </si>
  <si>
    <t>六等二</t>
    <phoneticPr fontId="5" type="noConversion"/>
  </si>
  <si>
    <t>六等三</t>
    <phoneticPr fontId="5" type="noConversion"/>
  </si>
  <si>
    <t>六等四</t>
    <phoneticPr fontId="5" type="noConversion"/>
  </si>
  <si>
    <t>六等五</t>
    <phoneticPr fontId="5" type="noConversion"/>
  </si>
  <si>
    <t>六等六</t>
    <phoneticPr fontId="5" type="noConversion"/>
  </si>
  <si>
    <t>六等七</t>
    <phoneticPr fontId="5" type="noConversion"/>
  </si>
  <si>
    <t>七等一</t>
    <phoneticPr fontId="5" type="noConversion"/>
  </si>
  <si>
    <t>七等二</t>
    <phoneticPr fontId="5" type="noConversion"/>
  </si>
  <si>
    <t>七等三</t>
    <phoneticPr fontId="5" type="noConversion"/>
  </si>
  <si>
    <t>七等四</t>
    <phoneticPr fontId="5" type="noConversion"/>
  </si>
  <si>
    <t>七等五</t>
    <phoneticPr fontId="5" type="noConversion"/>
  </si>
  <si>
    <t>七等六</t>
    <phoneticPr fontId="5" type="noConversion"/>
  </si>
  <si>
    <t>七等七</t>
    <phoneticPr fontId="5" type="noConversion"/>
  </si>
  <si>
    <t>八等一</t>
    <phoneticPr fontId="5" type="noConversion"/>
  </si>
  <si>
    <t>八等二</t>
    <phoneticPr fontId="5" type="noConversion"/>
  </si>
  <si>
    <t>八等三</t>
    <phoneticPr fontId="5" type="noConversion"/>
  </si>
  <si>
    <t>八等四</t>
    <phoneticPr fontId="5" type="noConversion"/>
  </si>
  <si>
    <t>八等五</t>
    <phoneticPr fontId="5" type="noConversion"/>
  </si>
  <si>
    <t>八等六</t>
    <phoneticPr fontId="5" type="noConversion"/>
  </si>
  <si>
    <t>八等七</t>
    <phoneticPr fontId="5" type="noConversion"/>
  </si>
  <si>
    <t>申請補助經費</t>
    <phoneticPr fontId="5" type="noConversion"/>
  </si>
  <si>
    <t>自籌經費</t>
    <phoneticPr fontId="5" type="noConversion"/>
  </si>
  <si>
    <t>項目</t>
  </si>
  <si>
    <t>項目</t>
    <phoneticPr fontId="4" type="noConversion"/>
  </si>
  <si>
    <t>聘用人力</t>
    <phoneticPr fontId="4" type="noConversion"/>
  </si>
  <si>
    <t>2.社工督導薪資</t>
    <phoneticPr fontId="5" type="noConversion"/>
  </si>
  <si>
    <t>申請項目</t>
    <phoneticPr fontId="4" type="noConversion"/>
  </si>
  <si>
    <t>人數</t>
    <phoneticPr fontId="4" type="noConversion"/>
  </si>
  <si>
    <t>金額</t>
    <phoneticPr fontId="4" type="noConversion"/>
  </si>
  <si>
    <t>小計</t>
    <phoneticPr fontId="4" type="noConversion"/>
  </si>
  <si>
    <t>總計</t>
    <phoneticPr fontId="4" type="noConversion"/>
  </si>
  <si>
    <t>專業服務費</t>
    <phoneticPr fontId="4" type="noConversion"/>
  </si>
  <si>
    <t>督導人員</t>
    <phoneticPr fontId="4" type="noConversion"/>
  </si>
  <si>
    <t>每月單價</t>
    <phoneticPr fontId="4" type="noConversion"/>
  </si>
  <si>
    <t>月數</t>
    <phoneticPr fontId="4" type="noConversion"/>
  </si>
  <si>
    <t>職稱</t>
    <phoneticPr fontId="4" type="noConversion"/>
  </si>
  <si>
    <t>社工人員</t>
    <phoneticPr fontId="4" type="noConversion"/>
  </si>
  <si>
    <t>保育/生輔員</t>
    <phoneticPr fontId="4" type="noConversion"/>
  </si>
  <si>
    <t>單位</t>
    <phoneticPr fontId="4" type="noConversion"/>
  </si>
  <si>
    <t>單價</t>
    <phoneticPr fontId="4" type="noConversion"/>
  </si>
  <si>
    <t>間接提供自立少年費用</t>
    <phoneticPr fontId="4" type="noConversion"/>
  </si>
  <si>
    <t>業務費（以下請敘明項目）</t>
    <phoneticPr fontId="4" type="noConversion"/>
  </si>
  <si>
    <t>直接提供自立少年費用（以下請敘明項目）</t>
    <phoneticPr fontId="4" type="noConversion"/>
  </si>
  <si>
    <t>專業服務費＋業務費總計</t>
    <phoneticPr fontId="4" type="noConversion"/>
  </si>
  <si>
    <t>直接+間接提供自立少年費用總計</t>
    <phoneticPr fontId="4" type="noConversion"/>
  </si>
  <si>
    <t>（表格不足請往右增列）</t>
    <phoneticPr fontId="4" type="noConversion"/>
  </si>
  <si>
    <t>申請團體/機構名稱</t>
    <phoneticPr fontId="4" type="noConversion"/>
  </si>
  <si>
    <t>ＯＯＯＯＯ</t>
    <phoneticPr fontId="4" type="noConversion"/>
  </si>
  <si>
    <t>申請之縣市政府</t>
    <phoneticPr fontId="5" type="noConversion"/>
  </si>
  <si>
    <t>ＯＯ市/縣政府</t>
    <phoneticPr fontId="5" type="noConversion"/>
  </si>
  <si>
    <t>年度：</t>
    <phoneticPr fontId="4" type="noConversion"/>
  </si>
  <si>
    <t>單位：所、床位、人</t>
  </si>
  <si>
    <t>縣市別</t>
  </si>
  <si>
    <t>總安置人數</t>
  </si>
  <si>
    <t>機構式照顧</t>
    <phoneticPr fontId="4" type="noConversion"/>
  </si>
  <si>
    <t>親屬安置</t>
  </si>
  <si>
    <t>寄養家庭</t>
  </si>
  <si>
    <t>團體家庭</t>
  </si>
  <si>
    <t>安置及教養機構</t>
  </si>
  <si>
    <t>身心障礙福利機構之住宿機構</t>
    <phoneticPr fontId="4" type="noConversion"/>
  </si>
  <si>
    <t>護理之家或長照機構</t>
    <phoneticPr fontId="4" type="noConversion"/>
  </si>
  <si>
    <t>其他機構式照顧</t>
    <phoneticPr fontId="4" type="noConversion"/>
  </si>
  <si>
    <t>本期底安置人數（人）</t>
  </si>
  <si>
    <t>寄養家庭戶數(戶)</t>
  </si>
  <si>
    <t>團體家庭數(個)</t>
    <phoneticPr fontId="4" type="noConversion"/>
  </si>
  <si>
    <t>所　　數(所)</t>
  </si>
  <si>
    <t>床位數</t>
  </si>
  <si>
    <t>男</t>
  </si>
  <si>
    <t>女</t>
  </si>
  <si>
    <t>計</t>
  </si>
  <si>
    <t>一般</t>
  </si>
  <si>
    <t>身心障礙</t>
  </si>
  <si>
    <t>人</t>
    <phoneticPr fontId="4" type="noConversion"/>
  </si>
  <si>
    <t>依兒少性剝削防制條例第23、30條安置</t>
    <phoneticPr fontId="4" type="noConversion"/>
  </si>
  <si>
    <t>其他（請敘明如：社區自立少年）</t>
    <phoneticPr fontId="4" type="noConversion"/>
  </si>
  <si>
    <t>家庭式照顧</t>
    <phoneticPr fontId="4" type="noConversion"/>
  </si>
  <si>
    <t>其他家庭式照顧</t>
    <phoneticPr fontId="4" type="noConversion"/>
  </si>
  <si>
    <t>年終獎金(1.5月)</t>
    <phoneticPr fontId="5" type="noConversion"/>
  </si>
  <si>
    <t>1.社會工作人員(師)薪資</t>
    <phoneticPr fontId="5" type="noConversion"/>
  </si>
  <si>
    <t xml:space="preserve">  （請填年度） 年</t>
    <phoneticPr fontId="4" type="noConversion"/>
  </si>
  <si>
    <t>居家托育資源</t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</si>
  <si>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(A)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</si>
  <si>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(B)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</si>
  <si>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(C)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</si>
  <si>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(D)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</si>
  <si>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(E)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</si>
  <si>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(F)</t>
    </r>
    <phoneticPr fontId="4" type="noConversion"/>
  </si>
  <si>
    <r>
      <t>計</t>
    </r>
    <r>
      <rPr>
        <sz val="12"/>
        <color rgb="FFC00000"/>
        <rFont val="標楷體"/>
        <family val="4"/>
        <charset val="136"/>
      </rPr>
      <t>(H)</t>
    </r>
    <phoneticPr fontId="4" type="noConversion"/>
  </si>
  <si>
    <r>
      <t xml:space="preserve">計
</t>
    </r>
    <r>
      <rPr>
        <sz val="12"/>
        <color rgb="FFC00000"/>
        <rFont val="標楷體"/>
        <family val="4"/>
        <charset val="136"/>
      </rPr>
      <t>(I)</t>
    </r>
    <phoneticPr fontId="4" type="noConversion"/>
  </si>
  <si>
    <r>
      <t xml:space="preserve">計
</t>
    </r>
    <r>
      <rPr>
        <sz val="12"/>
        <color rgb="FFC00000"/>
        <rFont val="標楷體"/>
        <family val="4"/>
        <charset val="136"/>
      </rPr>
      <t>(J)</t>
    </r>
    <phoneticPr fontId="4" type="noConversion"/>
  </si>
  <si>
    <r>
      <t xml:space="preserve">計
</t>
    </r>
    <r>
      <rPr>
        <sz val="12"/>
        <color rgb="FFC00000"/>
        <rFont val="標楷體"/>
        <family val="4"/>
        <charset val="136"/>
      </rPr>
      <t>(K)</t>
    </r>
    <phoneticPr fontId="4" type="noConversion"/>
  </si>
  <si>
    <t>依兒少法第59條保護安置</t>
    <phoneticPr fontId="4" type="noConversion"/>
  </si>
  <si>
    <t>依兒少法第62條委託安置</t>
    <phoneticPr fontId="4" type="noConversion"/>
  </si>
  <si>
    <t>依兒少法第68條司法安置</t>
    <phoneticPr fontId="4" type="noConversion"/>
  </si>
  <si>
    <t>安置情形</t>
    <phoneticPr fontId="4" type="noConversion"/>
  </si>
  <si>
    <t>主責個案安置於本轄</t>
    <phoneticPr fontId="4" type="noConversion"/>
  </si>
  <si>
    <r>
      <rPr>
        <b/>
        <sz val="12"/>
        <color rgb="FFC00000"/>
        <rFont val="標楷體"/>
        <family val="4"/>
        <charset val="136"/>
      </rPr>
      <t>非</t>
    </r>
    <r>
      <rPr>
        <sz val="12"/>
        <rFont val="標楷體"/>
        <family val="4"/>
        <charset val="136"/>
      </rPr>
      <t>主責個案安置於本轄</t>
    </r>
    <phoneticPr fontId="4" type="noConversion"/>
  </si>
  <si>
    <r>
      <t>主責個案安置於</t>
    </r>
    <r>
      <rPr>
        <b/>
        <sz val="12"/>
        <color rgb="FFC00000"/>
        <rFont val="標楷體"/>
        <family val="4"/>
        <charset val="136"/>
      </rPr>
      <t>外</t>
    </r>
    <r>
      <rPr>
        <sz val="12"/>
        <rFont val="標楷體"/>
        <family val="4"/>
        <charset val="136"/>
      </rPr>
      <t>轄</t>
    </r>
    <phoneticPr fontId="4" type="noConversion"/>
  </si>
  <si>
    <t>本期底安置人數（人）</t>
    <phoneticPr fontId="4" type="noConversion"/>
  </si>
  <si>
    <t>說明：請填白色欄位；灰色欄位已經設有公式，勿填。</t>
    <phoneticPr fontId="4" type="noConversion"/>
  </si>
  <si>
    <t>月支報酬
(薪點*135)</t>
    <phoneticPr fontId="4" type="noConversion"/>
  </si>
  <si>
    <t>一般性社工、一般風險，以薪點折合率135計算。112年申請補助人力：社工＿人、社工督導＿人</t>
    <phoneticPr fontId="5" type="noConversion"/>
  </si>
  <si>
    <t>說明：
1.請填「人數」的白色欄位；「全年(12月)合計」、「小計」等灰色欄位已經設有公式，勿填。
2.依據「小計」欄位的總金額，請依照財力分級填「申請補助經費」、「自籌經費」、「備註」等白色欄位。</t>
    <phoneticPr fontId="5" type="noConversion"/>
  </si>
  <si>
    <t>附表3：補助地方政府人事費</t>
    <phoneticPr fontId="5" type="noConversion"/>
  </si>
  <si>
    <t>數量</t>
    <phoneticPr fontId="4" type="noConversion"/>
  </si>
  <si>
    <t>月數</t>
    <phoneticPr fontId="4" type="noConversion"/>
  </si>
  <si>
    <t>ＯＯ市/縣政府</t>
  </si>
  <si>
    <t>項目一：
建立在地評估小組</t>
    <phoneticPr fontId="4" type="noConversion"/>
  </si>
  <si>
    <t>申請補助經費</t>
    <phoneticPr fontId="4" type="noConversion"/>
  </si>
  <si>
    <t>自籌經費</t>
    <phoneticPr fontId="4" type="noConversion"/>
  </si>
  <si>
    <t>項目二：
照顧分級補助</t>
    <phoneticPr fontId="4" type="noConversion"/>
  </si>
  <si>
    <t>附表4：補助地方政府業務費</t>
    <phoneticPr fontId="4" type="noConversion"/>
  </si>
  <si>
    <t>項目四：
居家安置照顧托育人員支持資源強化計畫</t>
    <phoneticPr fontId="4" type="noConversion"/>
  </si>
  <si>
    <t>項目八：
特殊需求或身心障礙兒少照顧支援計劃</t>
    <phoneticPr fontId="4" type="noConversion"/>
  </si>
  <si>
    <t>項目十一：
提升少年自立生活適應協助服務量能計畫</t>
    <phoneticPr fontId="4" type="noConversion"/>
  </si>
  <si>
    <t>項目五：
設置團體家庭</t>
    <phoneticPr fontId="4" type="noConversion"/>
  </si>
  <si>
    <t>項目七：
設施設備更新修繕費</t>
    <phoneticPr fontId="4" type="noConversion"/>
  </si>
  <si>
    <t>項目九：
短期治療型住宿服務模式試辦計畫</t>
    <phoneticPr fontId="4" type="noConversion"/>
  </si>
  <si>
    <t>項目十：
辦理安置少年自立培訓方案</t>
    <phoneticPr fontId="4" type="noConversion"/>
  </si>
  <si>
    <r>
      <t>附表1-</t>
    </r>
    <r>
      <rPr>
        <sz val="16"/>
        <color rgb="FFC00000"/>
        <rFont val="標楷體"/>
        <family val="4"/>
        <charset val="136"/>
      </rPr>
      <t>截至111年6月底</t>
    </r>
    <r>
      <rPr>
        <sz val="16"/>
        <rFont val="標楷體"/>
        <family val="4"/>
        <charset val="136"/>
      </rPr>
      <t>兒童及少年家外安置概況</t>
    </r>
    <phoneticPr fontId="4" type="noConversion"/>
  </si>
  <si>
    <r>
      <t>附表2-</t>
    </r>
    <r>
      <rPr>
        <sz val="16"/>
        <color rgb="FFC00000"/>
        <rFont val="標楷體"/>
        <family val="4"/>
        <charset val="136"/>
      </rPr>
      <t>截至111年6月底</t>
    </r>
    <r>
      <rPr>
        <sz val="16"/>
        <color theme="1"/>
        <rFont val="標楷體"/>
        <family val="4"/>
        <charset val="136"/>
      </rPr>
      <t>轄內自立少年人數（依安置機構來源區分）</t>
    </r>
    <phoneticPr fontId="4" type="noConversion"/>
  </si>
  <si>
    <t>附表5：補助團體與機構業務費</t>
    <phoneticPr fontId="4" type="noConversion"/>
  </si>
  <si>
    <t>項目三：
寄養家庭支持資源強化計畫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</si>
</sst>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0_);[Red]\(0\)"/>
    <numFmt numFmtId="178" formatCode="#,##0&quot; &quot;;[Red]&quot;(&quot;#,##0&quot;)&quot;"/>
  </numFmts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name val="新細明體"/>
      <family val="1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2"/>
      <color rgb="FFC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C00000"/>
      <name val="標楷體"/>
      <family val="4"/>
      <charset val="136"/>
    </font>
    <font>
      <b/>
      <sz val="16"/>
      <color rgb="FFC00000"/>
      <name val="標楷體"/>
      <family val="4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EBF1DE"/>
      </patternFill>
    </fill>
    <fill>
      <patternFill patternType="solid">
        <fgColor theme="9" tint="0.79998168889431442"/>
        <bgColor rgb="FFDAEEF3"/>
      </patternFill>
    </fill>
    <fill>
      <patternFill patternType="solid">
        <fgColor theme="8" tint="0.79998168889431442"/>
        <bgColor rgb="FFDAEEF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BF1DE"/>
      </patternFill>
    </fill>
    <fill>
      <patternFill patternType="solid">
        <fgColor theme="7" tint="0.79998168889431442"/>
        <bgColor rgb="FFDAEEF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EBF1DE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rgb="FFC00000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rgb="FFC00000"/>
      </bottom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1" fillId="0" borderId="0"/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</cellStyleXfs>
  <cellXfs count="169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3" xfId="1" applyNumberFormat="1" applyFont="1" applyBorder="1" applyAlignment="1">
      <alignment horizontal="center" vertical="top" wrapText="1"/>
    </xf>
    <xf numFmtId="38" fontId="3" fillId="0" borderId="3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top" wrapText="1"/>
    </xf>
    <xf numFmtId="38" fontId="6" fillId="0" borderId="3" xfId="1" applyNumberFormat="1" applyFont="1" applyBorder="1" applyAlignment="1">
      <alignment horizontal="center" vertical="top" wrapText="1"/>
    </xf>
    <xf numFmtId="38" fontId="6" fillId="2" borderId="3" xfId="1" applyNumberFormat="1" applyFont="1" applyFill="1" applyBorder="1" applyAlignment="1">
      <alignment horizontal="center" vertical="top" wrapText="1"/>
    </xf>
    <xf numFmtId="0" fontId="8" fillId="0" borderId="12" xfId="2" applyFont="1" applyBorder="1"/>
    <xf numFmtId="0" fontId="8" fillId="0" borderId="0" xfId="2" applyFont="1"/>
    <xf numFmtId="0" fontId="8" fillId="3" borderId="3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/>
    </xf>
    <xf numFmtId="0" fontId="9" fillId="0" borderId="3" xfId="0" applyFont="1" applyBorder="1">
      <alignment vertical="center"/>
    </xf>
    <xf numFmtId="0" fontId="9" fillId="0" borderId="0" xfId="0" applyFont="1">
      <alignment vertical="center"/>
    </xf>
    <xf numFmtId="176" fontId="3" fillId="0" borderId="3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176" fontId="9" fillId="2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Border="1">
      <alignment vertical="center"/>
    </xf>
    <xf numFmtId="0" fontId="9" fillId="0" borderId="0" xfId="0" applyFont="1" applyBorder="1" applyAlignment="1">
      <alignment horizontal="center" vertical="center" wrapText="1"/>
    </xf>
    <xf numFmtId="176" fontId="9" fillId="0" borderId="0" xfId="0" applyNumberFormat="1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2" borderId="3" xfId="0" applyFont="1" applyFill="1" applyBorder="1">
      <alignment vertical="center"/>
    </xf>
    <xf numFmtId="0" fontId="3" fillId="0" borderId="3" xfId="1" applyFont="1" applyBorder="1" applyAlignment="1">
      <alignment vertical="center"/>
    </xf>
    <xf numFmtId="0" fontId="8" fillId="0" borderId="0" xfId="2" applyFont="1" applyAlignment="1">
      <alignment horizontal="left"/>
    </xf>
    <xf numFmtId="0" fontId="1" fillId="0" borderId="0" xfId="0" applyFont="1">
      <alignment vertical="center"/>
    </xf>
    <xf numFmtId="0" fontId="11" fillId="0" borderId="3" xfId="2" applyFont="1" applyBorder="1"/>
    <xf numFmtId="177" fontId="8" fillId="0" borderId="3" xfId="4" applyNumberFormat="1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38" fontId="8" fillId="0" borderId="3" xfId="3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horizontal="right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 wrapText="1"/>
    </xf>
    <xf numFmtId="0" fontId="8" fillId="3" borderId="6" xfId="2" applyFont="1" applyFill="1" applyBorder="1" applyAlignment="1">
      <alignment horizontal="center" vertical="center" wrapText="1"/>
    </xf>
    <xf numFmtId="0" fontId="11" fillId="3" borderId="3" xfId="2" applyFont="1" applyFill="1" applyBorder="1"/>
    <xf numFmtId="0" fontId="11" fillId="3" borderId="6" xfId="2" applyFont="1" applyFill="1" applyBorder="1"/>
    <xf numFmtId="0" fontId="11" fillId="0" borderId="6" xfId="2" applyFont="1" applyBorder="1"/>
    <xf numFmtId="38" fontId="8" fillId="0" borderId="18" xfId="3" applyNumberFormat="1" applyFont="1" applyBorder="1" applyAlignment="1">
      <alignment horizontal="center" vertical="center" wrapText="1"/>
    </xf>
    <xf numFmtId="0" fontId="8" fillId="3" borderId="18" xfId="2" applyFont="1" applyFill="1" applyBorder="1" applyAlignment="1">
      <alignment horizontal="center" vertical="center"/>
    </xf>
    <xf numFmtId="0" fontId="11" fillId="3" borderId="18" xfId="2" applyFont="1" applyFill="1" applyBorder="1"/>
    <xf numFmtId="0" fontId="11" fillId="3" borderId="20" xfId="2" applyFont="1" applyFill="1" applyBorder="1"/>
    <xf numFmtId="0" fontId="11" fillId="0" borderId="22" xfId="2" applyFont="1" applyBorder="1"/>
    <xf numFmtId="0" fontId="11" fillId="3" borderId="22" xfId="2" applyFont="1" applyFill="1" applyBorder="1"/>
    <xf numFmtId="177" fontId="8" fillId="0" borderId="24" xfId="4" applyNumberFormat="1" applyFont="1" applyBorder="1" applyAlignment="1">
      <alignment horizontal="center" vertical="center" wrapText="1"/>
    </xf>
    <xf numFmtId="0" fontId="11" fillId="3" borderId="24" xfId="2" applyFont="1" applyFill="1" applyBorder="1"/>
    <xf numFmtId="0" fontId="11" fillId="0" borderId="24" xfId="2" applyFont="1" applyBorder="1"/>
    <xf numFmtId="0" fontId="11" fillId="0" borderId="26" xfId="2" applyFont="1" applyBorder="1"/>
    <xf numFmtId="0" fontId="8" fillId="3" borderId="18" xfId="2" applyFont="1" applyFill="1" applyBorder="1" applyAlignment="1">
      <alignment horizontal="center"/>
    </xf>
    <xf numFmtId="0" fontId="8" fillId="3" borderId="24" xfId="2" applyFont="1" applyFill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38" fontId="9" fillId="2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8" fontId="15" fillId="4" borderId="29" xfId="1" applyNumberFormat="1" applyFont="1" applyFill="1" applyBorder="1" applyAlignment="1" applyProtection="1">
      <alignment horizontal="center" vertical="center" wrapText="1"/>
    </xf>
    <xf numFmtId="178" fontId="15" fillId="4" borderId="29" xfId="0" applyNumberFormat="1" applyFont="1" applyFill="1" applyBorder="1" applyAlignment="1">
      <alignment horizontal="center" vertical="center"/>
    </xf>
    <xf numFmtId="178" fontId="15" fillId="5" borderId="29" xfId="1" applyNumberFormat="1" applyFont="1" applyFill="1" applyBorder="1" applyAlignment="1" applyProtection="1">
      <alignment horizontal="center" vertical="center" wrapText="1"/>
    </xf>
    <xf numFmtId="178" fontId="15" fillId="5" borderId="29" xfId="0" applyNumberFormat="1" applyFont="1" applyFill="1" applyBorder="1" applyAlignment="1">
      <alignment horizontal="center" vertical="center"/>
    </xf>
    <xf numFmtId="178" fontId="15" fillId="6" borderId="29" xfId="1" applyNumberFormat="1" applyFont="1" applyFill="1" applyBorder="1" applyAlignment="1" applyProtection="1">
      <alignment horizontal="center" vertical="center" wrapText="1"/>
    </xf>
    <xf numFmtId="178" fontId="15" fillId="6" borderId="29" xfId="0" applyNumberFormat="1" applyFont="1" applyFill="1" applyBorder="1" applyAlignment="1">
      <alignment horizontal="center" vertical="center"/>
    </xf>
    <xf numFmtId="178" fontId="15" fillId="7" borderId="29" xfId="1" applyNumberFormat="1" applyFont="1" applyFill="1" applyBorder="1" applyAlignment="1" applyProtection="1">
      <alignment horizontal="center" vertical="center" wrapText="1"/>
    </xf>
    <xf numFmtId="178" fontId="15" fillId="7" borderId="29" xfId="0" applyNumberFormat="1" applyFont="1" applyFill="1" applyBorder="1" applyAlignment="1">
      <alignment horizontal="center" vertical="center"/>
    </xf>
    <xf numFmtId="178" fontId="15" fillId="8" borderId="29" xfId="1" applyNumberFormat="1" applyFont="1" applyFill="1" applyBorder="1" applyAlignment="1" applyProtection="1">
      <alignment horizontal="center" vertical="center" wrapText="1"/>
    </xf>
    <xf numFmtId="178" fontId="15" fillId="9" borderId="29" xfId="1" applyNumberFormat="1" applyFont="1" applyFill="1" applyBorder="1" applyAlignment="1" applyProtection="1">
      <alignment horizontal="center" vertical="center" wrapText="1"/>
    </xf>
    <xf numFmtId="178" fontId="15" fillId="9" borderId="29" xfId="0" applyNumberFormat="1" applyFont="1" applyFill="1" applyBorder="1" applyAlignment="1">
      <alignment horizontal="center" vertical="center"/>
    </xf>
    <xf numFmtId="178" fontId="15" fillId="10" borderId="29" xfId="1" applyNumberFormat="1" applyFont="1" applyFill="1" applyBorder="1" applyAlignment="1" applyProtection="1">
      <alignment horizontal="center" vertical="center" wrapText="1"/>
    </xf>
    <xf numFmtId="178" fontId="15" fillId="10" borderId="29" xfId="0" applyNumberFormat="1" applyFont="1" applyFill="1" applyBorder="1" applyAlignment="1">
      <alignment horizontal="center" vertical="center"/>
    </xf>
    <xf numFmtId="178" fontId="15" fillId="11" borderId="29" xfId="1" applyNumberFormat="1" applyFont="1" applyFill="1" applyBorder="1" applyAlignment="1" applyProtection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38" fontId="3" fillId="3" borderId="3" xfId="1" applyNumberFormat="1" applyFont="1" applyFill="1" applyBorder="1" applyAlignment="1">
      <alignment horizontal="center" vertical="center" wrapText="1"/>
    </xf>
    <xf numFmtId="38" fontId="3" fillId="3" borderId="3" xfId="1" applyNumberFormat="1" applyFont="1" applyFill="1" applyBorder="1" applyAlignment="1">
      <alignment horizontal="center" vertical="top" wrapText="1"/>
    </xf>
    <xf numFmtId="38" fontId="3" fillId="3" borderId="3" xfId="1" applyNumberFormat="1" applyFont="1" applyFill="1" applyBorder="1" applyAlignment="1">
      <alignment horizontal="center" vertical="center"/>
    </xf>
    <xf numFmtId="38" fontId="6" fillId="3" borderId="3" xfId="1" applyNumberFormat="1" applyFont="1" applyFill="1" applyBorder="1" applyAlignment="1">
      <alignment horizontal="center" vertical="center"/>
    </xf>
    <xf numFmtId="0" fontId="14" fillId="0" borderId="0" xfId="2" applyFont="1" applyAlignment="1"/>
    <xf numFmtId="0" fontId="12" fillId="0" borderId="0" xfId="0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8" fillId="0" borderId="0" xfId="2" applyFont="1" applyAlignment="1">
      <alignment horizontal="right"/>
    </xf>
    <xf numFmtId="0" fontId="8" fillId="0" borderId="6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1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8" fillId="3" borderId="0" xfId="2" applyFont="1" applyFill="1" applyAlignment="1">
      <alignment horizontal="center" vertical="center"/>
    </xf>
    <xf numFmtId="0" fontId="8" fillId="3" borderId="14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0" fontId="8" fillId="3" borderId="12" xfId="2" applyFont="1" applyFill="1" applyBorder="1" applyAlignment="1">
      <alignment horizontal="center" vertical="center"/>
    </xf>
    <xf numFmtId="0" fontId="8" fillId="3" borderId="15" xfId="2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38" fontId="8" fillId="0" borderId="17" xfId="3" applyNumberFormat="1" applyFont="1" applyBorder="1" applyAlignment="1">
      <alignment horizontal="center" vertical="center" wrapText="1"/>
    </xf>
    <xf numFmtId="38" fontId="8" fillId="0" borderId="21" xfId="3" applyNumberFormat="1" applyFont="1" applyBorder="1" applyAlignment="1">
      <alignment horizontal="center" vertical="center" wrapText="1"/>
    </xf>
    <xf numFmtId="38" fontId="8" fillId="0" borderId="23" xfId="3" applyNumberFormat="1" applyFont="1" applyBorder="1" applyAlignment="1">
      <alignment horizontal="center" vertical="center" wrapText="1"/>
    </xf>
    <xf numFmtId="0" fontId="11" fillId="0" borderId="19" xfId="2" applyFont="1" applyBorder="1" applyAlignment="1">
      <alignment horizontal="center"/>
    </xf>
    <xf numFmtId="0" fontId="11" fillId="0" borderId="10" xfId="2" applyFont="1" applyBorder="1" applyAlignment="1">
      <alignment horizontal="center"/>
    </xf>
    <xf numFmtId="0" fontId="11" fillId="0" borderId="25" xfId="2" applyFont="1" applyBorder="1" applyAlignment="1">
      <alignment horizontal="center"/>
    </xf>
    <xf numFmtId="0" fontId="11" fillId="0" borderId="2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8" fillId="0" borderId="19" xfId="2" applyFont="1" applyBorder="1" applyAlignment="1">
      <alignment horizontal="center" vertical="center" wrapText="1"/>
    </xf>
    <xf numFmtId="0" fontId="8" fillId="0" borderId="25" xfId="2" applyFont="1" applyBorder="1" applyAlignment="1">
      <alignment horizontal="center" vertical="center" wrapText="1"/>
    </xf>
    <xf numFmtId="3" fontId="11" fillId="0" borderId="27" xfId="5" applyNumberFormat="1" applyFont="1" applyBorder="1" applyAlignment="1">
      <alignment horizontal="center" vertical="center" wrapText="1"/>
    </xf>
    <xf numFmtId="3" fontId="11" fillId="0" borderId="16" xfId="5" applyNumberFormat="1" applyFont="1" applyBorder="1" applyAlignment="1">
      <alignment horizontal="center" vertical="center" wrapText="1"/>
    </xf>
    <xf numFmtId="3" fontId="11" fillId="0" borderId="28" xfId="5" applyNumberFormat="1" applyFont="1" applyBorder="1" applyAlignment="1">
      <alignment horizontal="center" vertical="center" wrapText="1"/>
    </xf>
    <xf numFmtId="3" fontId="11" fillId="0" borderId="27" xfId="2" applyNumberFormat="1" applyFont="1" applyBorder="1" applyAlignment="1">
      <alignment horizontal="center" vertical="center" wrapText="1"/>
    </xf>
    <xf numFmtId="3" fontId="11" fillId="0" borderId="16" xfId="2" applyNumberFormat="1" applyFont="1" applyBorder="1" applyAlignment="1">
      <alignment horizontal="center" vertical="center" wrapText="1"/>
    </xf>
    <xf numFmtId="3" fontId="11" fillId="0" borderId="28" xfId="2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7" fillId="0" borderId="12" xfId="1" applyFont="1" applyBorder="1" applyAlignment="1">
      <alignment horizontal="left" vertical="center" wrapText="1"/>
    </xf>
    <xf numFmtId="0" fontId="17" fillId="0" borderId="12" xfId="1" applyFont="1" applyBorder="1" applyAlignment="1">
      <alignment horizontal="left" vertical="center"/>
    </xf>
    <xf numFmtId="0" fontId="16" fillId="0" borderId="3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16" fillId="0" borderId="3" xfId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left" vertical="center"/>
    </xf>
    <xf numFmtId="38" fontId="3" fillId="0" borderId="3" xfId="1" applyNumberFormat="1" applyFont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38" fontId="9" fillId="2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6">
    <cellStyle name="一般" xfId="0" builtinId="0"/>
    <cellStyle name="一般 2" xfId="1" xr:uid="{00000000-0005-0000-0000-000001000000}"/>
    <cellStyle name="一般 8" xfId="2" xr:uid="{00000000-0005-0000-0000-000002000000}"/>
    <cellStyle name="一般_1832-01-03-2.兒童及少年福利服務" xfId="3" xr:uid="{00000000-0005-0000-0000-000003000000}"/>
    <cellStyle name="千分位 2" xfId="4" xr:uid="{00000000-0005-0000-0000-000005000000}"/>
    <cellStyle name="千分位 2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6"/>
  <sheetViews>
    <sheetView zoomScale="80" zoomScaleNormal="80" workbookViewId="0">
      <selection sqref="A1:AE1"/>
    </sheetView>
  </sheetViews>
  <sheetFormatPr defaultColWidth="8.875" defaultRowHeight="16.5" x14ac:dyDescent="0.25"/>
  <cols>
    <col min="1" max="1" width="12.875" customWidth="1"/>
    <col min="2" max="2" width="14" customWidth="1"/>
    <col min="3" max="3" width="13.125" customWidth="1"/>
    <col min="29" max="29" width="9.125" customWidth="1"/>
  </cols>
  <sheetData>
    <row r="1" spans="1:37" ht="32.25" customHeight="1" x14ac:dyDescent="0.25">
      <c r="A1" s="83" t="s">
        <v>134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</row>
    <row r="2" spans="1:37" ht="32.25" customHeight="1" x14ac:dyDescent="0.25">
      <c r="A2" s="77" t="s">
        <v>114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8"/>
      <c r="AG2" s="28"/>
      <c r="AH2" s="28"/>
      <c r="AI2" s="28"/>
      <c r="AJ2" s="28"/>
      <c r="AK2" s="28"/>
    </row>
    <row r="3" spans="1:37" ht="30" customHeight="1" x14ac:dyDescent="0.25">
      <c r="A3" s="7" t="s">
        <v>65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7"/>
      <c r="O3" s="7"/>
      <c r="P3" s="7"/>
      <c r="Q3" s="7"/>
      <c r="R3" s="7"/>
      <c r="S3" s="7"/>
      <c r="T3" s="7"/>
      <c r="U3" s="7"/>
      <c r="V3" s="7"/>
      <c r="W3" s="7"/>
      <c r="X3" s="8"/>
      <c r="Y3" s="8"/>
      <c r="Z3" s="8"/>
      <c r="AA3" s="8"/>
      <c r="AB3" s="8"/>
      <c r="AC3" s="8"/>
      <c r="AD3" s="8"/>
      <c r="AE3" s="8"/>
      <c r="AF3" s="28"/>
      <c r="AG3" s="28"/>
      <c r="AH3" s="28"/>
      <c r="AI3" s="84" t="s">
        <v>66</v>
      </c>
      <c r="AJ3" s="84"/>
      <c r="AK3" s="84"/>
    </row>
    <row r="4" spans="1:37" ht="24.95" customHeight="1" x14ac:dyDescent="0.25">
      <c r="A4" s="85" t="s">
        <v>67</v>
      </c>
      <c r="B4" s="88" t="s">
        <v>37</v>
      </c>
      <c r="C4" s="89"/>
      <c r="D4" s="93" t="s">
        <v>68</v>
      </c>
      <c r="E4" s="94"/>
      <c r="F4" s="95"/>
      <c r="G4" s="102" t="s">
        <v>90</v>
      </c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 t="s">
        <v>69</v>
      </c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</row>
    <row r="5" spans="1:37" ht="42.75" customHeight="1" x14ac:dyDescent="0.25">
      <c r="A5" s="86"/>
      <c r="B5" s="90"/>
      <c r="C5" s="91"/>
      <c r="D5" s="96"/>
      <c r="E5" s="97"/>
      <c r="F5" s="98"/>
      <c r="G5" s="103" t="s">
        <v>70</v>
      </c>
      <c r="H5" s="104"/>
      <c r="I5" s="105"/>
      <c r="J5" s="103" t="s">
        <v>95</v>
      </c>
      <c r="K5" s="104"/>
      <c r="L5" s="105"/>
      <c r="M5" s="103" t="s">
        <v>71</v>
      </c>
      <c r="N5" s="104"/>
      <c r="O5" s="104"/>
      <c r="P5" s="105"/>
      <c r="Q5" s="103" t="s">
        <v>72</v>
      </c>
      <c r="R5" s="104"/>
      <c r="S5" s="104"/>
      <c r="T5" s="105"/>
      <c r="U5" s="103" t="s">
        <v>91</v>
      </c>
      <c r="V5" s="104"/>
      <c r="W5" s="104"/>
      <c r="X5" s="103" t="s">
        <v>73</v>
      </c>
      <c r="Y5" s="104"/>
      <c r="Z5" s="104"/>
      <c r="AA5" s="104"/>
      <c r="AB5" s="105"/>
      <c r="AC5" s="103" t="s">
        <v>74</v>
      </c>
      <c r="AD5" s="104"/>
      <c r="AE5" s="105"/>
      <c r="AF5" s="103" t="s">
        <v>75</v>
      </c>
      <c r="AG5" s="104"/>
      <c r="AH5" s="105"/>
      <c r="AI5" s="103" t="s">
        <v>76</v>
      </c>
      <c r="AJ5" s="104"/>
      <c r="AK5" s="105"/>
    </row>
    <row r="6" spans="1:37" ht="24.95" customHeight="1" x14ac:dyDescent="0.25">
      <c r="A6" s="86"/>
      <c r="B6" s="90"/>
      <c r="C6" s="91"/>
      <c r="D6" s="99"/>
      <c r="E6" s="100"/>
      <c r="F6" s="101"/>
      <c r="G6" s="103" t="s">
        <v>77</v>
      </c>
      <c r="H6" s="104"/>
      <c r="I6" s="105"/>
      <c r="J6" s="103" t="s">
        <v>77</v>
      </c>
      <c r="K6" s="104"/>
      <c r="L6" s="105"/>
      <c r="M6" s="106" t="s">
        <v>78</v>
      </c>
      <c r="N6" s="103" t="s">
        <v>77</v>
      </c>
      <c r="O6" s="104"/>
      <c r="P6" s="105"/>
      <c r="Q6" s="106" t="s">
        <v>79</v>
      </c>
      <c r="R6" s="103" t="s">
        <v>77</v>
      </c>
      <c r="S6" s="104"/>
      <c r="T6" s="105"/>
      <c r="U6" s="103" t="s">
        <v>77</v>
      </c>
      <c r="V6" s="104"/>
      <c r="W6" s="105"/>
      <c r="X6" s="106" t="s">
        <v>80</v>
      </c>
      <c r="Y6" s="106" t="s">
        <v>81</v>
      </c>
      <c r="Z6" s="103" t="s">
        <v>113</v>
      </c>
      <c r="AA6" s="104"/>
      <c r="AB6" s="105"/>
      <c r="AC6" s="103" t="s">
        <v>113</v>
      </c>
      <c r="AD6" s="104"/>
      <c r="AE6" s="105"/>
      <c r="AF6" s="103" t="s">
        <v>77</v>
      </c>
      <c r="AG6" s="104"/>
      <c r="AH6" s="105"/>
      <c r="AI6" s="103" t="s">
        <v>77</v>
      </c>
      <c r="AJ6" s="104"/>
      <c r="AK6" s="105"/>
    </row>
    <row r="7" spans="1:37" ht="41.25" customHeight="1" thickBot="1" x14ac:dyDescent="0.3">
      <c r="A7" s="87"/>
      <c r="B7" s="90"/>
      <c r="C7" s="92"/>
      <c r="D7" s="38" t="s">
        <v>96</v>
      </c>
      <c r="E7" s="38" t="s">
        <v>82</v>
      </c>
      <c r="F7" s="38" t="s">
        <v>83</v>
      </c>
      <c r="G7" s="31" t="s">
        <v>97</v>
      </c>
      <c r="H7" s="31" t="s">
        <v>82</v>
      </c>
      <c r="I7" s="31" t="s">
        <v>83</v>
      </c>
      <c r="J7" s="31" t="s">
        <v>98</v>
      </c>
      <c r="K7" s="31" t="s">
        <v>82</v>
      </c>
      <c r="L7" s="31" t="s">
        <v>83</v>
      </c>
      <c r="M7" s="107"/>
      <c r="N7" s="31" t="s">
        <v>99</v>
      </c>
      <c r="O7" s="31" t="s">
        <v>82</v>
      </c>
      <c r="P7" s="31" t="s">
        <v>83</v>
      </c>
      <c r="Q7" s="107"/>
      <c r="R7" s="31" t="s">
        <v>100</v>
      </c>
      <c r="S7" s="31" t="s">
        <v>82</v>
      </c>
      <c r="T7" s="31" t="s">
        <v>83</v>
      </c>
      <c r="U7" s="31" t="s">
        <v>101</v>
      </c>
      <c r="V7" s="31" t="s">
        <v>82</v>
      </c>
      <c r="W7" s="31" t="s">
        <v>83</v>
      </c>
      <c r="X7" s="107"/>
      <c r="Y7" s="107"/>
      <c r="Z7" s="31" t="s">
        <v>102</v>
      </c>
      <c r="AA7" s="31" t="s">
        <v>82</v>
      </c>
      <c r="AB7" s="31" t="s">
        <v>83</v>
      </c>
      <c r="AC7" s="31" t="s">
        <v>103</v>
      </c>
      <c r="AD7" s="31" t="s">
        <v>82</v>
      </c>
      <c r="AE7" s="31" t="s">
        <v>83</v>
      </c>
      <c r="AF7" s="31" t="s">
        <v>104</v>
      </c>
      <c r="AG7" s="31" t="s">
        <v>82</v>
      </c>
      <c r="AH7" s="31" t="s">
        <v>83</v>
      </c>
      <c r="AI7" s="31" t="s">
        <v>105</v>
      </c>
      <c r="AJ7" s="31" t="s">
        <v>82</v>
      </c>
      <c r="AK7" s="31" t="s">
        <v>83</v>
      </c>
    </row>
    <row r="8" spans="1:37" ht="19.5" customHeight="1" x14ac:dyDescent="0.25">
      <c r="A8" s="108" t="s">
        <v>109</v>
      </c>
      <c r="B8" s="109" t="s">
        <v>110</v>
      </c>
      <c r="C8" s="42" t="s">
        <v>84</v>
      </c>
      <c r="D8" s="43">
        <f t="shared" ref="D8:D16" si="0">E8+F8</f>
        <v>0</v>
      </c>
      <c r="E8" s="43">
        <f>E9+E10</f>
        <v>0</v>
      </c>
      <c r="F8" s="43">
        <f>F9+F10</f>
        <v>0</v>
      </c>
      <c r="G8" s="44">
        <f t="shared" ref="G8:G16" si="1">H8+I8</f>
        <v>0</v>
      </c>
      <c r="H8" s="44">
        <f>H9+H10</f>
        <v>0</v>
      </c>
      <c r="I8" s="44">
        <f>I9+I10</f>
        <v>0</v>
      </c>
      <c r="J8" s="44">
        <f t="shared" ref="J8:J16" si="2">K8+L8</f>
        <v>0</v>
      </c>
      <c r="K8" s="44">
        <f>K9+K10</f>
        <v>0</v>
      </c>
      <c r="L8" s="44">
        <f>L9+L10</f>
        <v>0</v>
      </c>
      <c r="M8" s="112"/>
      <c r="N8" s="44">
        <f t="shared" ref="N8:N16" si="3">O8+P8</f>
        <v>0</v>
      </c>
      <c r="O8" s="44">
        <f>O9+O10</f>
        <v>0</v>
      </c>
      <c r="P8" s="44">
        <f>P9+P10</f>
        <v>0</v>
      </c>
      <c r="Q8" s="112"/>
      <c r="R8" s="44">
        <f t="shared" ref="R8:R16" si="4">S8+T8</f>
        <v>0</v>
      </c>
      <c r="S8" s="44">
        <f>S9+S10</f>
        <v>0</v>
      </c>
      <c r="T8" s="44">
        <f>T9+T10</f>
        <v>0</v>
      </c>
      <c r="U8" s="44">
        <f t="shared" ref="U8:U16" si="5">V8+W8</f>
        <v>0</v>
      </c>
      <c r="V8" s="44">
        <f>V9+V10</f>
        <v>0</v>
      </c>
      <c r="W8" s="44">
        <f>W9+W10</f>
        <v>0</v>
      </c>
      <c r="X8" s="118"/>
      <c r="Y8" s="118"/>
      <c r="Z8" s="44">
        <f t="shared" ref="Z8:Z16" si="6">AA8+AB8</f>
        <v>0</v>
      </c>
      <c r="AA8" s="44">
        <f>AA9+AA10</f>
        <v>0</v>
      </c>
      <c r="AB8" s="44">
        <f>AB9+AB10</f>
        <v>0</v>
      </c>
      <c r="AC8" s="44">
        <f t="shared" ref="AC8:AC16" si="7">AD8+AE8</f>
        <v>0</v>
      </c>
      <c r="AD8" s="44">
        <f>AD9+AD10</f>
        <v>0</v>
      </c>
      <c r="AE8" s="44">
        <f>AE9+AE10</f>
        <v>0</v>
      </c>
      <c r="AF8" s="44">
        <f t="shared" ref="AF8:AF16" si="8">AG8+AH8</f>
        <v>0</v>
      </c>
      <c r="AG8" s="44">
        <f>AG9+AG10</f>
        <v>0</v>
      </c>
      <c r="AH8" s="44">
        <f>AH9+AH10</f>
        <v>0</v>
      </c>
      <c r="AI8" s="44">
        <f t="shared" ref="AI8:AI16" si="9">AJ8+AK8</f>
        <v>0</v>
      </c>
      <c r="AJ8" s="44">
        <f>AJ9+AJ10</f>
        <v>0</v>
      </c>
      <c r="AK8" s="45">
        <f>AK9+AK10</f>
        <v>0</v>
      </c>
    </row>
    <row r="9" spans="1:37" ht="20.100000000000001" customHeight="1" x14ac:dyDescent="0.25">
      <c r="A9" s="108"/>
      <c r="B9" s="110"/>
      <c r="C9" s="30" t="s">
        <v>85</v>
      </c>
      <c r="D9" s="9">
        <f t="shared" si="0"/>
        <v>0</v>
      </c>
      <c r="E9" s="9">
        <f>H9+K9+O9+S9+V9+AA9+AD9+AG9+AJ9</f>
        <v>0</v>
      </c>
      <c r="F9" s="9">
        <f>I9+L9+P9+T9+W9+AB9+AE9+AH9+AK9</f>
        <v>0</v>
      </c>
      <c r="G9" s="39">
        <f t="shared" si="1"/>
        <v>0</v>
      </c>
      <c r="H9" s="29"/>
      <c r="I9" s="29"/>
      <c r="J9" s="39">
        <f t="shared" si="2"/>
        <v>0</v>
      </c>
      <c r="K9" s="29"/>
      <c r="L9" s="29"/>
      <c r="M9" s="113"/>
      <c r="N9" s="39">
        <f t="shared" si="3"/>
        <v>0</v>
      </c>
      <c r="O9" s="29"/>
      <c r="P9" s="29"/>
      <c r="Q9" s="113"/>
      <c r="R9" s="39">
        <f t="shared" si="4"/>
        <v>0</v>
      </c>
      <c r="S9" s="29"/>
      <c r="T9" s="29"/>
      <c r="U9" s="39">
        <f t="shared" si="5"/>
        <v>0</v>
      </c>
      <c r="V9" s="29"/>
      <c r="W9" s="29"/>
      <c r="X9" s="107"/>
      <c r="Y9" s="107"/>
      <c r="Z9" s="39">
        <f t="shared" si="6"/>
        <v>0</v>
      </c>
      <c r="AA9" s="29"/>
      <c r="AB9" s="29"/>
      <c r="AC9" s="39">
        <f t="shared" si="7"/>
        <v>0</v>
      </c>
      <c r="AD9" s="29"/>
      <c r="AE9" s="29"/>
      <c r="AF9" s="39">
        <f t="shared" si="8"/>
        <v>0</v>
      </c>
      <c r="AG9" s="29"/>
      <c r="AH9" s="29"/>
      <c r="AI9" s="39">
        <f t="shared" si="9"/>
        <v>0</v>
      </c>
      <c r="AJ9" s="29"/>
      <c r="AK9" s="46"/>
    </row>
    <row r="10" spans="1:37" ht="20.100000000000001" customHeight="1" x14ac:dyDescent="0.25">
      <c r="A10" s="108"/>
      <c r="B10" s="110"/>
      <c r="C10" s="30" t="s">
        <v>86</v>
      </c>
      <c r="D10" s="9">
        <f t="shared" si="0"/>
        <v>0</v>
      </c>
      <c r="E10" s="9">
        <f>H10+K10+O10+S10+V10+AA10+AD10+AG10+AJ10</f>
        <v>0</v>
      </c>
      <c r="F10" s="9">
        <f>I10+L10+P10+T10+W10+AB10+AE10+AH10+AK10</f>
        <v>0</v>
      </c>
      <c r="G10" s="39">
        <f t="shared" si="1"/>
        <v>0</v>
      </c>
      <c r="H10" s="29"/>
      <c r="I10" s="29"/>
      <c r="J10" s="40">
        <f t="shared" si="2"/>
        <v>0</v>
      </c>
      <c r="K10" s="41"/>
      <c r="L10" s="41"/>
      <c r="M10" s="113"/>
      <c r="N10" s="40">
        <f t="shared" si="3"/>
        <v>0</v>
      </c>
      <c r="O10" s="41"/>
      <c r="P10" s="41"/>
      <c r="Q10" s="113"/>
      <c r="R10" s="39">
        <f t="shared" si="4"/>
        <v>0</v>
      </c>
      <c r="S10" s="29"/>
      <c r="T10" s="29"/>
      <c r="U10" s="39">
        <f t="shared" si="5"/>
        <v>0</v>
      </c>
      <c r="V10" s="29"/>
      <c r="W10" s="29"/>
      <c r="X10" s="107"/>
      <c r="Y10" s="107"/>
      <c r="Z10" s="39">
        <f t="shared" si="6"/>
        <v>0</v>
      </c>
      <c r="AA10" s="29"/>
      <c r="AB10" s="29"/>
      <c r="AC10" s="39">
        <f t="shared" si="7"/>
        <v>0</v>
      </c>
      <c r="AD10" s="29"/>
      <c r="AE10" s="29"/>
      <c r="AF10" s="39">
        <f t="shared" si="8"/>
        <v>0</v>
      </c>
      <c r="AG10" s="29"/>
      <c r="AH10" s="29"/>
      <c r="AI10" s="39">
        <f t="shared" si="9"/>
        <v>0</v>
      </c>
      <c r="AJ10" s="29"/>
      <c r="AK10" s="46"/>
    </row>
    <row r="11" spans="1:37" ht="20.100000000000001" customHeight="1" x14ac:dyDescent="0.25">
      <c r="A11" s="108"/>
      <c r="B11" s="110" t="s">
        <v>111</v>
      </c>
      <c r="C11" s="32" t="s">
        <v>84</v>
      </c>
      <c r="D11" s="10">
        <f t="shared" si="0"/>
        <v>0</v>
      </c>
      <c r="E11" s="10">
        <f>E12+E13</f>
        <v>0</v>
      </c>
      <c r="F11" s="10">
        <f>F12+F13</f>
        <v>0</v>
      </c>
      <c r="G11" s="39">
        <f t="shared" si="1"/>
        <v>0</v>
      </c>
      <c r="H11" s="39">
        <f>H12+H13</f>
        <v>0</v>
      </c>
      <c r="I11" s="39">
        <f>I12+I13</f>
        <v>0</v>
      </c>
      <c r="J11" s="39">
        <f t="shared" si="2"/>
        <v>0</v>
      </c>
      <c r="K11" s="39">
        <f>K12+K13</f>
        <v>0</v>
      </c>
      <c r="L11" s="39">
        <f>L12+L13</f>
        <v>0</v>
      </c>
      <c r="M11" s="113"/>
      <c r="N11" s="39">
        <f t="shared" si="3"/>
        <v>0</v>
      </c>
      <c r="O11" s="39">
        <f>O12+O13</f>
        <v>0</v>
      </c>
      <c r="P11" s="39">
        <f>P12+P13</f>
        <v>0</v>
      </c>
      <c r="Q11" s="113"/>
      <c r="R11" s="39">
        <f t="shared" si="4"/>
        <v>0</v>
      </c>
      <c r="S11" s="39">
        <f>S12+S13</f>
        <v>0</v>
      </c>
      <c r="T11" s="39">
        <f>T12+T13</f>
        <v>0</v>
      </c>
      <c r="U11" s="39">
        <f t="shared" si="5"/>
        <v>0</v>
      </c>
      <c r="V11" s="39">
        <f>V12+V13</f>
        <v>0</v>
      </c>
      <c r="W11" s="39">
        <f>W12+W13</f>
        <v>0</v>
      </c>
      <c r="X11" s="107"/>
      <c r="Y11" s="107"/>
      <c r="Z11" s="39">
        <f t="shared" si="6"/>
        <v>0</v>
      </c>
      <c r="AA11" s="39">
        <f>AA12+AA13</f>
        <v>0</v>
      </c>
      <c r="AB11" s="39">
        <f>AB12+AB13</f>
        <v>0</v>
      </c>
      <c r="AC11" s="39">
        <f t="shared" si="7"/>
        <v>0</v>
      </c>
      <c r="AD11" s="39">
        <f>AD12+AD13</f>
        <v>0</v>
      </c>
      <c r="AE11" s="39">
        <f>AE12+AE13</f>
        <v>0</v>
      </c>
      <c r="AF11" s="39">
        <f t="shared" si="8"/>
        <v>0</v>
      </c>
      <c r="AG11" s="39">
        <f>AG12+AG13</f>
        <v>0</v>
      </c>
      <c r="AH11" s="39">
        <f>AH12+AH13</f>
        <v>0</v>
      </c>
      <c r="AI11" s="39">
        <f t="shared" si="9"/>
        <v>0</v>
      </c>
      <c r="AJ11" s="39">
        <f>AJ12+AJ13</f>
        <v>0</v>
      </c>
      <c r="AK11" s="47">
        <f>AK12+AK13</f>
        <v>0</v>
      </c>
    </row>
    <row r="12" spans="1:37" ht="20.100000000000001" customHeight="1" x14ac:dyDescent="0.25">
      <c r="A12" s="108"/>
      <c r="B12" s="110"/>
      <c r="C12" s="30" t="s">
        <v>85</v>
      </c>
      <c r="D12" s="9">
        <f t="shared" si="0"/>
        <v>0</v>
      </c>
      <c r="E12" s="9">
        <f>H12+K12+O12+S12+V12+AA12+AD12+AG12+AJ12</f>
        <v>0</v>
      </c>
      <c r="F12" s="9">
        <f>I12+L12+P12+T12+W12+AB12+AE12+AH12+AK12</f>
        <v>0</v>
      </c>
      <c r="G12" s="39">
        <f t="shared" si="1"/>
        <v>0</v>
      </c>
      <c r="H12" s="29"/>
      <c r="I12" s="29"/>
      <c r="J12" s="39">
        <f t="shared" si="2"/>
        <v>0</v>
      </c>
      <c r="K12" s="29"/>
      <c r="L12" s="29"/>
      <c r="M12" s="113"/>
      <c r="N12" s="39">
        <f t="shared" si="3"/>
        <v>0</v>
      </c>
      <c r="O12" s="29"/>
      <c r="P12" s="29"/>
      <c r="Q12" s="113"/>
      <c r="R12" s="39">
        <f t="shared" si="4"/>
        <v>0</v>
      </c>
      <c r="S12" s="29"/>
      <c r="T12" s="29"/>
      <c r="U12" s="39">
        <f t="shared" si="5"/>
        <v>0</v>
      </c>
      <c r="V12" s="29"/>
      <c r="W12" s="29"/>
      <c r="X12" s="107"/>
      <c r="Y12" s="107"/>
      <c r="Z12" s="39">
        <f t="shared" si="6"/>
        <v>0</v>
      </c>
      <c r="AA12" s="29"/>
      <c r="AB12" s="29"/>
      <c r="AC12" s="39">
        <f t="shared" si="7"/>
        <v>0</v>
      </c>
      <c r="AD12" s="29"/>
      <c r="AE12" s="29"/>
      <c r="AF12" s="39">
        <f t="shared" si="8"/>
        <v>0</v>
      </c>
      <c r="AG12" s="29"/>
      <c r="AH12" s="29"/>
      <c r="AI12" s="39">
        <f t="shared" si="9"/>
        <v>0</v>
      </c>
      <c r="AJ12" s="29"/>
      <c r="AK12" s="46"/>
    </row>
    <row r="13" spans="1:37" ht="20.100000000000001" customHeight="1" thickBot="1" x14ac:dyDescent="0.3">
      <c r="A13" s="108"/>
      <c r="B13" s="111"/>
      <c r="C13" s="48" t="s">
        <v>86</v>
      </c>
      <c r="D13" s="9">
        <f t="shared" si="0"/>
        <v>0</v>
      </c>
      <c r="E13" s="9">
        <f>H13+K13+O13+S13+V13+AA13+AD13+AG13+AJ13</f>
        <v>0</v>
      </c>
      <c r="F13" s="9">
        <f>I13+L13+P13+T13+W13+AB13+AE13+AH13+AK13</f>
        <v>0</v>
      </c>
      <c r="G13" s="49">
        <f t="shared" si="1"/>
        <v>0</v>
      </c>
      <c r="H13" s="50"/>
      <c r="I13" s="50"/>
      <c r="J13" s="49">
        <f t="shared" si="2"/>
        <v>0</v>
      </c>
      <c r="K13" s="50"/>
      <c r="L13" s="50"/>
      <c r="M13" s="114"/>
      <c r="N13" s="49">
        <f t="shared" si="3"/>
        <v>0</v>
      </c>
      <c r="O13" s="50"/>
      <c r="P13" s="50"/>
      <c r="Q13" s="114"/>
      <c r="R13" s="49">
        <f t="shared" si="4"/>
        <v>0</v>
      </c>
      <c r="S13" s="50"/>
      <c r="T13" s="50"/>
      <c r="U13" s="49">
        <f t="shared" si="5"/>
        <v>0</v>
      </c>
      <c r="V13" s="50"/>
      <c r="W13" s="50"/>
      <c r="X13" s="119"/>
      <c r="Y13" s="119"/>
      <c r="Z13" s="49">
        <f t="shared" si="6"/>
        <v>0</v>
      </c>
      <c r="AA13" s="50"/>
      <c r="AB13" s="50"/>
      <c r="AC13" s="49">
        <f t="shared" si="7"/>
        <v>0</v>
      </c>
      <c r="AD13" s="50"/>
      <c r="AE13" s="50"/>
      <c r="AF13" s="49">
        <f t="shared" si="8"/>
        <v>0</v>
      </c>
      <c r="AG13" s="50"/>
      <c r="AH13" s="50"/>
      <c r="AI13" s="49">
        <f t="shared" si="9"/>
        <v>0</v>
      </c>
      <c r="AJ13" s="50"/>
      <c r="AK13" s="51"/>
    </row>
    <row r="14" spans="1:37" ht="20.100000000000001" customHeight="1" x14ac:dyDescent="0.25">
      <c r="A14" s="108"/>
      <c r="B14" s="109" t="s">
        <v>112</v>
      </c>
      <c r="C14" s="42" t="s">
        <v>84</v>
      </c>
      <c r="D14" s="52">
        <f t="shared" si="0"/>
        <v>0</v>
      </c>
      <c r="E14" s="52">
        <f>E15+E16</f>
        <v>0</v>
      </c>
      <c r="F14" s="52">
        <f>F15+F16</f>
        <v>0</v>
      </c>
      <c r="G14" s="44">
        <f t="shared" si="1"/>
        <v>0</v>
      </c>
      <c r="H14" s="44">
        <f>H15+H16</f>
        <v>0</v>
      </c>
      <c r="I14" s="44">
        <f>I15+I16</f>
        <v>0</v>
      </c>
      <c r="J14" s="44">
        <f t="shared" si="2"/>
        <v>0</v>
      </c>
      <c r="K14" s="44">
        <f>K15+K16</f>
        <v>0</v>
      </c>
      <c r="L14" s="44">
        <f>L15+L16</f>
        <v>0</v>
      </c>
      <c r="M14" s="115"/>
      <c r="N14" s="44">
        <f t="shared" si="3"/>
        <v>0</v>
      </c>
      <c r="O14" s="44">
        <f>O15+O16</f>
        <v>0</v>
      </c>
      <c r="P14" s="44">
        <f>P15+P16</f>
        <v>0</v>
      </c>
      <c r="Q14" s="115"/>
      <c r="R14" s="44">
        <f t="shared" si="4"/>
        <v>0</v>
      </c>
      <c r="S14" s="44">
        <f>S15+S16</f>
        <v>0</v>
      </c>
      <c r="T14" s="44">
        <f>T15+T16</f>
        <v>0</v>
      </c>
      <c r="U14" s="44">
        <f t="shared" si="5"/>
        <v>0</v>
      </c>
      <c r="V14" s="44">
        <f>V15+V16</f>
        <v>0</v>
      </c>
      <c r="W14" s="44">
        <f>W15+W16</f>
        <v>0</v>
      </c>
      <c r="X14" s="120"/>
      <c r="Y14" s="123"/>
      <c r="Z14" s="44">
        <f t="shared" si="6"/>
        <v>0</v>
      </c>
      <c r="AA14" s="44">
        <f>AA15+AA16</f>
        <v>0</v>
      </c>
      <c r="AB14" s="44">
        <f>AB15+AB16</f>
        <v>0</v>
      </c>
      <c r="AC14" s="44">
        <f t="shared" si="7"/>
        <v>0</v>
      </c>
      <c r="AD14" s="44">
        <f>AD15+AD16</f>
        <v>0</v>
      </c>
      <c r="AE14" s="44">
        <f>AE15+AE16</f>
        <v>0</v>
      </c>
      <c r="AF14" s="44">
        <f t="shared" si="8"/>
        <v>0</v>
      </c>
      <c r="AG14" s="44">
        <f>AG15+AG16</f>
        <v>0</v>
      </c>
      <c r="AH14" s="44">
        <f>AH15+AH16</f>
        <v>0</v>
      </c>
      <c r="AI14" s="44">
        <f t="shared" si="9"/>
        <v>0</v>
      </c>
      <c r="AJ14" s="44">
        <f>AJ15+AJ16</f>
        <v>0</v>
      </c>
      <c r="AK14" s="45">
        <f>AK15+AK16</f>
        <v>0</v>
      </c>
    </row>
    <row r="15" spans="1:37" ht="20.100000000000001" customHeight="1" x14ac:dyDescent="0.25">
      <c r="A15" s="108"/>
      <c r="B15" s="110"/>
      <c r="C15" s="30" t="s">
        <v>85</v>
      </c>
      <c r="D15" s="9">
        <f t="shared" si="0"/>
        <v>0</v>
      </c>
      <c r="E15" s="9">
        <f>H15+K15+O15+S15+V15+AA15+AD15+AG15+AJ15</f>
        <v>0</v>
      </c>
      <c r="F15" s="9">
        <f>I15+L15+P15+T15+W15+AB15+AE15+AH15+AK15</f>
        <v>0</v>
      </c>
      <c r="G15" s="39">
        <f t="shared" si="1"/>
        <v>0</v>
      </c>
      <c r="H15" s="29"/>
      <c r="I15" s="29"/>
      <c r="J15" s="39">
        <f t="shared" si="2"/>
        <v>0</v>
      </c>
      <c r="K15" s="29"/>
      <c r="L15" s="29"/>
      <c r="M15" s="116"/>
      <c r="N15" s="39">
        <f t="shared" si="3"/>
        <v>0</v>
      </c>
      <c r="O15" s="29"/>
      <c r="P15" s="29"/>
      <c r="Q15" s="116"/>
      <c r="R15" s="39">
        <f t="shared" si="4"/>
        <v>0</v>
      </c>
      <c r="S15" s="29"/>
      <c r="T15" s="29"/>
      <c r="U15" s="39">
        <f t="shared" si="5"/>
        <v>0</v>
      </c>
      <c r="V15" s="29"/>
      <c r="W15" s="29"/>
      <c r="X15" s="121"/>
      <c r="Y15" s="124"/>
      <c r="Z15" s="39">
        <f t="shared" si="6"/>
        <v>0</v>
      </c>
      <c r="AA15" s="29"/>
      <c r="AB15" s="29"/>
      <c r="AC15" s="39">
        <f t="shared" si="7"/>
        <v>0</v>
      </c>
      <c r="AD15" s="29"/>
      <c r="AE15" s="29"/>
      <c r="AF15" s="39">
        <f t="shared" si="8"/>
        <v>0</v>
      </c>
      <c r="AG15" s="29"/>
      <c r="AH15" s="29"/>
      <c r="AI15" s="39">
        <f t="shared" si="9"/>
        <v>0</v>
      </c>
      <c r="AJ15" s="29"/>
      <c r="AK15" s="46"/>
    </row>
    <row r="16" spans="1:37" ht="20.100000000000001" customHeight="1" thickBot="1" x14ac:dyDescent="0.3">
      <c r="A16" s="108"/>
      <c r="B16" s="111"/>
      <c r="C16" s="48" t="s">
        <v>86</v>
      </c>
      <c r="D16" s="53">
        <f t="shared" si="0"/>
        <v>0</v>
      </c>
      <c r="E16" s="53">
        <f>H16+K16+O16+S16+V16+AA16+AD16+AG16+AJ16</f>
        <v>0</v>
      </c>
      <c r="F16" s="53">
        <f>I16+L16+P16+T16+W16+AB16+AE16+AH16+AK16</f>
        <v>0</v>
      </c>
      <c r="G16" s="49">
        <f t="shared" si="1"/>
        <v>0</v>
      </c>
      <c r="H16" s="50"/>
      <c r="I16" s="50"/>
      <c r="J16" s="49">
        <f t="shared" si="2"/>
        <v>0</v>
      </c>
      <c r="K16" s="50"/>
      <c r="L16" s="50"/>
      <c r="M16" s="117"/>
      <c r="N16" s="49">
        <f t="shared" si="3"/>
        <v>0</v>
      </c>
      <c r="O16" s="50"/>
      <c r="P16" s="50"/>
      <c r="Q16" s="117"/>
      <c r="R16" s="49">
        <f t="shared" si="4"/>
        <v>0</v>
      </c>
      <c r="S16" s="50"/>
      <c r="T16" s="50"/>
      <c r="U16" s="49">
        <f t="shared" si="5"/>
        <v>0</v>
      </c>
      <c r="V16" s="50"/>
      <c r="W16" s="50"/>
      <c r="X16" s="122"/>
      <c r="Y16" s="125"/>
      <c r="Z16" s="49">
        <f t="shared" si="6"/>
        <v>0</v>
      </c>
      <c r="AA16" s="50"/>
      <c r="AB16" s="50"/>
      <c r="AC16" s="49">
        <f t="shared" si="7"/>
        <v>0</v>
      </c>
      <c r="AD16" s="50"/>
      <c r="AE16" s="50"/>
      <c r="AF16" s="49">
        <f t="shared" si="8"/>
        <v>0</v>
      </c>
      <c r="AG16" s="50"/>
      <c r="AH16" s="50"/>
      <c r="AI16" s="49">
        <f t="shared" si="9"/>
        <v>0</v>
      </c>
      <c r="AJ16" s="50"/>
      <c r="AK16" s="51"/>
    </row>
  </sheetData>
  <mergeCells count="41">
    <mergeCell ref="X8:X13"/>
    <mergeCell ref="X14:X16"/>
    <mergeCell ref="Y8:Y13"/>
    <mergeCell ref="Y14:Y16"/>
    <mergeCell ref="AI5:AK5"/>
    <mergeCell ref="Y6:Y7"/>
    <mergeCell ref="Z6:AB6"/>
    <mergeCell ref="AC6:AE6"/>
    <mergeCell ref="AF6:AH6"/>
    <mergeCell ref="X5:AB5"/>
    <mergeCell ref="AF5:AH5"/>
    <mergeCell ref="A8:A16"/>
    <mergeCell ref="B8:B10"/>
    <mergeCell ref="B11:B13"/>
    <mergeCell ref="B14:B16"/>
    <mergeCell ref="U6:W6"/>
    <mergeCell ref="G6:I6"/>
    <mergeCell ref="J6:L6"/>
    <mergeCell ref="N6:P6"/>
    <mergeCell ref="M6:M7"/>
    <mergeCell ref="Q6:Q7"/>
    <mergeCell ref="M8:M13"/>
    <mergeCell ref="M14:M16"/>
    <mergeCell ref="Q8:Q13"/>
    <mergeCell ref="Q14:Q16"/>
    <mergeCell ref="A1:AE1"/>
    <mergeCell ref="AI3:AK3"/>
    <mergeCell ref="A4:A7"/>
    <mergeCell ref="B4:C7"/>
    <mergeCell ref="D4:F6"/>
    <mergeCell ref="G4:W4"/>
    <mergeCell ref="X4:AK4"/>
    <mergeCell ref="G5:I5"/>
    <mergeCell ref="J5:L5"/>
    <mergeCell ref="M5:P5"/>
    <mergeCell ref="R6:T6"/>
    <mergeCell ref="Q5:T5"/>
    <mergeCell ref="U5:W5"/>
    <mergeCell ref="AC5:AE5"/>
    <mergeCell ref="AI6:AK6"/>
    <mergeCell ref="X6:X7"/>
  </mergeCells>
  <phoneticPr fontId="4" type="noConversion"/>
  <pageMargins left="0.7" right="0.7" top="0.75" bottom="0.75" header="0.3" footer="0.3"/>
  <pageSetup paperSize="8" scale="56" fitToHeight="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activeCell="D3" sqref="D3"/>
    </sheetView>
  </sheetViews>
  <sheetFormatPr defaultColWidth="8.875" defaultRowHeight="16.5" x14ac:dyDescent="0.25"/>
  <cols>
    <col min="1" max="1" width="46" customWidth="1"/>
    <col min="2" max="2" width="34.25" customWidth="1"/>
  </cols>
  <sheetData>
    <row r="1" spans="1:2" ht="28.5" customHeight="1" x14ac:dyDescent="0.25">
      <c r="A1" s="126" t="s">
        <v>135</v>
      </c>
      <c r="B1" s="126"/>
    </row>
    <row r="2" spans="1:2" ht="24.95" customHeight="1" x14ac:dyDescent="0.25">
      <c r="A2" s="14"/>
      <c r="B2" s="14" t="s">
        <v>94</v>
      </c>
    </row>
    <row r="3" spans="1:2" ht="24.95" customHeight="1" x14ac:dyDescent="0.25">
      <c r="A3" s="16" t="s">
        <v>45</v>
      </c>
      <c r="B3" s="15" t="s">
        <v>87</v>
      </c>
    </row>
    <row r="4" spans="1:2" ht="24.95" customHeight="1" x14ac:dyDescent="0.25">
      <c r="A4" s="33" t="s">
        <v>106</v>
      </c>
      <c r="B4" s="34" t="s">
        <v>87</v>
      </c>
    </row>
    <row r="5" spans="1:2" ht="24.95" customHeight="1" x14ac:dyDescent="0.25">
      <c r="A5" s="33" t="s">
        <v>107</v>
      </c>
      <c r="B5" s="34" t="s">
        <v>87</v>
      </c>
    </row>
    <row r="6" spans="1:2" ht="24.95" customHeight="1" x14ac:dyDescent="0.25">
      <c r="A6" s="33" t="s">
        <v>108</v>
      </c>
      <c r="B6" s="34" t="s">
        <v>87</v>
      </c>
    </row>
    <row r="7" spans="1:2" ht="24.95" customHeight="1" x14ac:dyDescent="0.25">
      <c r="A7" s="33" t="s">
        <v>88</v>
      </c>
      <c r="B7" s="34" t="s">
        <v>87</v>
      </c>
    </row>
    <row r="8" spans="1:2" ht="24.95" customHeight="1" x14ac:dyDescent="0.25">
      <c r="A8" s="33" t="s">
        <v>89</v>
      </c>
      <c r="B8" s="34" t="s">
        <v>87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34"/>
  <sheetViews>
    <sheetView zoomScale="70" zoomScaleNormal="70" workbookViewId="0">
      <selection activeCell="O7" sqref="O7:O34"/>
    </sheetView>
  </sheetViews>
  <sheetFormatPr defaultColWidth="9" defaultRowHeight="21" x14ac:dyDescent="0.25"/>
  <cols>
    <col min="1" max="1" width="21.875" style="1" customWidth="1"/>
    <col min="2" max="2" width="10.625" style="1" customWidth="1"/>
    <col min="3" max="4" width="7.125" style="1" customWidth="1"/>
    <col min="5" max="5" width="15.625" style="1" bestFit="1" customWidth="1"/>
    <col min="6" max="7" width="11" style="1" customWidth="1"/>
    <col min="8" max="8" width="10.125" style="1" customWidth="1"/>
    <col min="9" max="9" width="12.875" style="1" bestFit="1" customWidth="1"/>
    <col min="10" max="10" width="17.375" style="1" customWidth="1"/>
    <col min="11" max="11" width="12.125" style="1" customWidth="1"/>
    <col min="12" max="12" width="12.625" style="1" customWidth="1"/>
    <col min="13" max="13" width="16" style="1" customWidth="1"/>
    <col min="14" max="14" width="23.875" style="1" customWidth="1"/>
    <col min="15" max="15" width="19.625" style="1" customWidth="1"/>
    <col min="16" max="16" width="19" style="1" customWidth="1"/>
    <col min="17" max="17" width="40.625" style="1" customWidth="1"/>
    <col min="18" max="16384" width="9" style="1"/>
  </cols>
  <sheetData>
    <row r="1" spans="1:17" ht="48.75" customHeight="1" x14ac:dyDescent="0.25">
      <c r="A1" s="133" t="s">
        <v>118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</row>
    <row r="2" spans="1:17" ht="84" customHeight="1" x14ac:dyDescent="0.25">
      <c r="A2" s="127" t="s">
        <v>117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ht="48" customHeight="1" x14ac:dyDescent="0.25">
      <c r="A3" s="26" t="s">
        <v>63</v>
      </c>
      <c r="B3" s="134" t="s">
        <v>64</v>
      </c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</row>
    <row r="4" spans="1:17" ht="26.25" customHeight="1" x14ac:dyDescent="0.25">
      <c r="A4" s="132" t="s">
        <v>39</v>
      </c>
      <c r="B4" s="132" t="s">
        <v>0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29" t="s">
        <v>35</v>
      </c>
      <c r="P4" s="129" t="s">
        <v>36</v>
      </c>
      <c r="Q4" s="130" t="s">
        <v>1</v>
      </c>
    </row>
    <row r="5" spans="1:17" ht="29.25" customHeight="1" x14ac:dyDescent="0.25">
      <c r="A5" s="132"/>
      <c r="B5" s="131" t="s">
        <v>2</v>
      </c>
      <c r="C5" s="131" t="s">
        <v>3</v>
      </c>
      <c r="D5" s="139" t="s">
        <v>4</v>
      </c>
      <c r="E5" s="131" t="s">
        <v>5</v>
      </c>
      <c r="F5" s="131"/>
      <c r="G5" s="131" t="s">
        <v>6</v>
      </c>
      <c r="H5" s="131"/>
      <c r="I5" s="131"/>
      <c r="J5" s="131" t="s">
        <v>7</v>
      </c>
      <c r="K5" s="131" t="s">
        <v>8</v>
      </c>
      <c r="L5" s="131" t="s">
        <v>92</v>
      </c>
      <c r="M5" s="131" t="s">
        <v>9</v>
      </c>
      <c r="N5" s="131" t="s">
        <v>10</v>
      </c>
      <c r="O5" s="129"/>
      <c r="P5" s="129"/>
      <c r="Q5" s="130"/>
    </row>
    <row r="6" spans="1:17" ht="69" customHeight="1" x14ac:dyDescent="0.25">
      <c r="A6" s="132"/>
      <c r="B6" s="131"/>
      <c r="C6" s="131"/>
      <c r="D6" s="139"/>
      <c r="E6" s="35" t="s">
        <v>115</v>
      </c>
      <c r="F6" s="35" t="s">
        <v>11</v>
      </c>
      <c r="G6" s="35" t="s">
        <v>12</v>
      </c>
      <c r="H6" s="35" t="s">
        <v>13</v>
      </c>
      <c r="I6" s="35" t="s">
        <v>14</v>
      </c>
      <c r="J6" s="131"/>
      <c r="K6" s="131"/>
      <c r="L6" s="131"/>
      <c r="M6" s="131"/>
      <c r="N6" s="131"/>
      <c r="O6" s="129"/>
      <c r="P6" s="129"/>
      <c r="Q6" s="130"/>
    </row>
    <row r="7" spans="1:17" ht="35.1" customHeight="1" x14ac:dyDescent="0.25">
      <c r="A7" s="137" t="s">
        <v>116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8"/>
      <c r="P7" s="138"/>
      <c r="Q7" s="135"/>
    </row>
    <row r="8" spans="1:17" ht="21.95" customHeight="1" x14ac:dyDescent="0.25">
      <c r="A8" s="136" t="s">
        <v>93</v>
      </c>
      <c r="B8" s="36" t="s">
        <v>15</v>
      </c>
      <c r="C8" s="13">
        <v>296</v>
      </c>
      <c r="D8" s="71"/>
      <c r="E8" s="57">
        <f t="shared" ref="E8:E33" si="0">ROUNDDOWN(C8*135,0)</f>
        <v>39960</v>
      </c>
      <c r="F8" s="57">
        <v>0</v>
      </c>
      <c r="G8" s="57">
        <v>3228</v>
      </c>
      <c r="H8" s="57">
        <v>1965</v>
      </c>
      <c r="I8" s="58">
        <v>2406</v>
      </c>
      <c r="J8" s="73">
        <f t="shared" ref="J8:J33" si="1">D8*(SUM(E8:I8))*12</f>
        <v>0</v>
      </c>
      <c r="K8" s="57">
        <f>ROUND(E8*0.5,0)</f>
        <v>19980</v>
      </c>
      <c r="L8" s="57">
        <f>ROUND(E8*1.5,0)</f>
        <v>59940</v>
      </c>
      <c r="M8" s="57">
        <v>11200</v>
      </c>
      <c r="N8" s="75">
        <f>J8+D8*(SUM(K8:M8))</f>
        <v>0</v>
      </c>
      <c r="O8" s="138"/>
      <c r="P8" s="138"/>
      <c r="Q8" s="135"/>
    </row>
    <row r="9" spans="1:17" ht="21.95" customHeight="1" x14ac:dyDescent="0.25">
      <c r="A9" s="136"/>
      <c r="B9" s="37" t="s">
        <v>16</v>
      </c>
      <c r="C9" s="37">
        <v>312</v>
      </c>
      <c r="D9" s="72"/>
      <c r="E9" s="57">
        <f t="shared" si="0"/>
        <v>42120</v>
      </c>
      <c r="F9" s="57">
        <v>0</v>
      </c>
      <c r="G9" s="57">
        <v>3534</v>
      </c>
      <c r="H9" s="57">
        <v>2152</v>
      </c>
      <c r="I9" s="58">
        <v>2520</v>
      </c>
      <c r="J9" s="74">
        <f t="shared" si="1"/>
        <v>0</v>
      </c>
      <c r="K9" s="57">
        <f t="shared" ref="K9:K13" si="2">ROUND(E9*0.5,0)</f>
        <v>21060</v>
      </c>
      <c r="L9" s="57">
        <f t="shared" ref="L9:L13" si="3">ROUND(E9*1.5,0)</f>
        <v>63180</v>
      </c>
      <c r="M9" s="57">
        <v>11200</v>
      </c>
      <c r="N9" s="75">
        <f>J9+D9*(SUM(K9:M9))</f>
        <v>0</v>
      </c>
      <c r="O9" s="138"/>
      <c r="P9" s="138"/>
      <c r="Q9" s="135"/>
    </row>
    <row r="10" spans="1:17" x14ac:dyDescent="0.25">
      <c r="A10" s="136"/>
      <c r="B10" s="37" t="s">
        <v>17</v>
      </c>
      <c r="C10" s="37">
        <v>328</v>
      </c>
      <c r="D10" s="72"/>
      <c r="E10" s="59">
        <f t="shared" si="0"/>
        <v>44280</v>
      </c>
      <c r="F10" s="59">
        <v>0</v>
      </c>
      <c r="G10" s="59">
        <v>3687</v>
      </c>
      <c r="H10" s="59">
        <v>2245</v>
      </c>
      <c r="I10" s="60">
        <v>2634</v>
      </c>
      <c r="J10" s="74">
        <f t="shared" si="1"/>
        <v>0</v>
      </c>
      <c r="K10" s="57">
        <f t="shared" si="2"/>
        <v>22140</v>
      </c>
      <c r="L10" s="57">
        <f t="shared" si="3"/>
        <v>66420</v>
      </c>
      <c r="M10" s="59">
        <v>22600</v>
      </c>
      <c r="N10" s="75">
        <f t="shared" ref="N10:N20" si="4">J10+D10*(SUM(K10:M10))</f>
        <v>0</v>
      </c>
      <c r="O10" s="138"/>
      <c r="P10" s="138"/>
      <c r="Q10" s="135"/>
    </row>
    <row r="11" spans="1:17" x14ac:dyDescent="0.25">
      <c r="A11" s="136"/>
      <c r="B11" s="37" t="s">
        <v>18</v>
      </c>
      <c r="C11" s="37">
        <v>344</v>
      </c>
      <c r="D11" s="72"/>
      <c r="E11" s="59">
        <f t="shared" si="0"/>
        <v>46440</v>
      </c>
      <c r="F11" s="59">
        <v>0</v>
      </c>
      <c r="G11" s="59">
        <v>3687</v>
      </c>
      <c r="H11" s="59">
        <v>2362</v>
      </c>
      <c r="I11" s="60">
        <v>2748</v>
      </c>
      <c r="J11" s="74">
        <f t="shared" si="1"/>
        <v>0</v>
      </c>
      <c r="K11" s="57">
        <f t="shared" si="2"/>
        <v>23220</v>
      </c>
      <c r="L11" s="57">
        <f t="shared" si="3"/>
        <v>69660</v>
      </c>
      <c r="M11" s="59">
        <v>22600</v>
      </c>
      <c r="N11" s="75">
        <f t="shared" si="4"/>
        <v>0</v>
      </c>
      <c r="O11" s="138"/>
      <c r="P11" s="138"/>
      <c r="Q11" s="135"/>
    </row>
    <row r="12" spans="1:17" x14ac:dyDescent="0.25">
      <c r="A12" s="136"/>
      <c r="B12" s="37" t="s">
        <v>19</v>
      </c>
      <c r="C12" s="37">
        <v>360</v>
      </c>
      <c r="D12" s="72"/>
      <c r="E12" s="59">
        <f t="shared" si="0"/>
        <v>48600</v>
      </c>
      <c r="F12" s="59">
        <v>0</v>
      </c>
      <c r="G12" s="59">
        <v>3687</v>
      </c>
      <c r="H12" s="59">
        <v>2480</v>
      </c>
      <c r="I12" s="60">
        <v>2892</v>
      </c>
      <c r="J12" s="74">
        <f t="shared" si="1"/>
        <v>0</v>
      </c>
      <c r="K12" s="57">
        <f t="shared" si="2"/>
        <v>24300</v>
      </c>
      <c r="L12" s="57">
        <f t="shared" si="3"/>
        <v>72900</v>
      </c>
      <c r="M12" s="59">
        <v>22600</v>
      </c>
      <c r="N12" s="75">
        <f t="shared" si="4"/>
        <v>0</v>
      </c>
      <c r="O12" s="138"/>
      <c r="P12" s="138"/>
      <c r="Q12" s="135"/>
    </row>
    <row r="13" spans="1:17" x14ac:dyDescent="0.25">
      <c r="A13" s="136"/>
      <c r="B13" s="37" t="s">
        <v>20</v>
      </c>
      <c r="C13" s="37">
        <v>376</v>
      </c>
      <c r="D13" s="72"/>
      <c r="E13" s="59">
        <f t="shared" si="0"/>
        <v>50760</v>
      </c>
      <c r="F13" s="59">
        <v>0</v>
      </c>
      <c r="G13" s="59">
        <v>3687</v>
      </c>
      <c r="H13" s="59">
        <v>2598</v>
      </c>
      <c r="I13" s="60">
        <v>3036</v>
      </c>
      <c r="J13" s="74">
        <f t="shared" si="1"/>
        <v>0</v>
      </c>
      <c r="K13" s="57">
        <f t="shared" si="2"/>
        <v>25380</v>
      </c>
      <c r="L13" s="57">
        <f t="shared" si="3"/>
        <v>76140</v>
      </c>
      <c r="M13" s="59">
        <v>22600</v>
      </c>
      <c r="N13" s="75">
        <f t="shared" si="4"/>
        <v>0</v>
      </c>
      <c r="O13" s="138"/>
      <c r="P13" s="138"/>
      <c r="Q13" s="135"/>
    </row>
    <row r="14" spans="1:17" x14ac:dyDescent="0.25">
      <c r="A14" s="136"/>
      <c r="B14" s="37" t="s">
        <v>21</v>
      </c>
      <c r="C14" s="37">
        <v>328</v>
      </c>
      <c r="D14" s="72"/>
      <c r="E14" s="61">
        <f t="shared" si="0"/>
        <v>44280</v>
      </c>
      <c r="F14" s="61">
        <v>0</v>
      </c>
      <c r="G14" s="61">
        <v>3687</v>
      </c>
      <c r="H14" s="61">
        <v>2245</v>
      </c>
      <c r="I14" s="62">
        <v>2634</v>
      </c>
      <c r="J14" s="74">
        <f t="shared" ref="J14" si="5">D14*(SUM(E14:I14))*12</f>
        <v>0</v>
      </c>
      <c r="K14" s="65">
        <f t="shared" ref="K14:K20" si="6">ROUND(E14*0.5,0)</f>
        <v>22140</v>
      </c>
      <c r="L14" s="65">
        <f t="shared" ref="L14:L20" si="7">ROUND(E14*1.5,0)</f>
        <v>66420</v>
      </c>
      <c r="M14" s="61">
        <v>22600</v>
      </c>
      <c r="N14" s="75">
        <f t="shared" si="4"/>
        <v>0</v>
      </c>
      <c r="O14" s="138"/>
      <c r="P14" s="138"/>
      <c r="Q14" s="135"/>
    </row>
    <row r="15" spans="1:17" x14ac:dyDescent="0.25">
      <c r="A15" s="136"/>
      <c r="B15" s="37" t="s">
        <v>22</v>
      </c>
      <c r="C15" s="37">
        <v>344</v>
      </c>
      <c r="D15" s="72"/>
      <c r="E15" s="61">
        <f t="shared" si="0"/>
        <v>46440</v>
      </c>
      <c r="F15" s="61">
        <v>0</v>
      </c>
      <c r="G15" s="61">
        <v>3687</v>
      </c>
      <c r="H15" s="61">
        <v>2362</v>
      </c>
      <c r="I15" s="62">
        <v>2748</v>
      </c>
      <c r="J15" s="74">
        <f t="shared" si="1"/>
        <v>0</v>
      </c>
      <c r="K15" s="65">
        <f t="shared" si="6"/>
        <v>23220</v>
      </c>
      <c r="L15" s="65">
        <f t="shared" si="7"/>
        <v>69660</v>
      </c>
      <c r="M15" s="61">
        <v>22600</v>
      </c>
      <c r="N15" s="75">
        <f t="shared" si="4"/>
        <v>0</v>
      </c>
      <c r="O15" s="138"/>
      <c r="P15" s="138"/>
      <c r="Q15" s="135"/>
    </row>
    <row r="16" spans="1:17" x14ac:dyDescent="0.25">
      <c r="A16" s="136"/>
      <c r="B16" s="37" t="s">
        <v>23</v>
      </c>
      <c r="C16" s="37">
        <v>360</v>
      </c>
      <c r="D16" s="72"/>
      <c r="E16" s="61">
        <f t="shared" si="0"/>
        <v>48600</v>
      </c>
      <c r="F16" s="61">
        <v>0</v>
      </c>
      <c r="G16" s="61">
        <v>3687</v>
      </c>
      <c r="H16" s="61">
        <v>2480</v>
      </c>
      <c r="I16" s="62">
        <v>2892</v>
      </c>
      <c r="J16" s="74">
        <f t="shared" si="1"/>
        <v>0</v>
      </c>
      <c r="K16" s="65">
        <f t="shared" si="6"/>
        <v>24300</v>
      </c>
      <c r="L16" s="65">
        <f t="shared" si="7"/>
        <v>72900</v>
      </c>
      <c r="M16" s="61">
        <v>22600</v>
      </c>
      <c r="N16" s="75">
        <f t="shared" si="4"/>
        <v>0</v>
      </c>
      <c r="O16" s="138"/>
      <c r="P16" s="138"/>
      <c r="Q16" s="135"/>
    </row>
    <row r="17" spans="1:17" x14ac:dyDescent="0.25">
      <c r="A17" s="136"/>
      <c r="B17" s="37" t="s">
        <v>24</v>
      </c>
      <c r="C17" s="37">
        <v>376</v>
      </c>
      <c r="D17" s="72"/>
      <c r="E17" s="61">
        <f t="shared" si="0"/>
        <v>50760</v>
      </c>
      <c r="F17" s="61">
        <v>0</v>
      </c>
      <c r="G17" s="61">
        <v>3687</v>
      </c>
      <c r="H17" s="61">
        <v>2598</v>
      </c>
      <c r="I17" s="62">
        <v>3036</v>
      </c>
      <c r="J17" s="74">
        <f t="shared" si="1"/>
        <v>0</v>
      </c>
      <c r="K17" s="65">
        <f t="shared" si="6"/>
        <v>25380</v>
      </c>
      <c r="L17" s="65">
        <f t="shared" si="7"/>
        <v>76140</v>
      </c>
      <c r="M17" s="61">
        <v>22600</v>
      </c>
      <c r="N17" s="75">
        <f t="shared" si="4"/>
        <v>0</v>
      </c>
      <c r="O17" s="138"/>
      <c r="P17" s="138"/>
      <c r="Q17" s="135"/>
    </row>
    <row r="18" spans="1:17" ht="21.95" customHeight="1" x14ac:dyDescent="0.25">
      <c r="A18" s="136"/>
      <c r="B18" s="37" t="s">
        <v>25</v>
      </c>
      <c r="C18" s="37">
        <v>392</v>
      </c>
      <c r="D18" s="72"/>
      <c r="E18" s="63">
        <f t="shared" si="0"/>
        <v>52920</v>
      </c>
      <c r="F18" s="63">
        <v>0</v>
      </c>
      <c r="G18" s="63">
        <v>3687</v>
      </c>
      <c r="H18" s="63">
        <v>2598</v>
      </c>
      <c r="I18" s="64">
        <v>3180</v>
      </c>
      <c r="J18" s="74">
        <f t="shared" si="1"/>
        <v>0</v>
      </c>
      <c r="K18" s="65">
        <f t="shared" si="6"/>
        <v>26460</v>
      </c>
      <c r="L18" s="65">
        <f t="shared" si="7"/>
        <v>79380</v>
      </c>
      <c r="M18" s="63">
        <v>28000</v>
      </c>
      <c r="N18" s="75">
        <f t="shared" si="4"/>
        <v>0</v>
      </c>
      <c r="O18" s="138"/>
      <c r="P18" s="138"/>
      <c r="Q18" s="135"/>
    </row>
    <row r="19" spans="1:17" x14ac:dyDescent="0.25">
      <c r="A19" s="136"/>
      <c r="B19" s="37" t="s">
        <v>26</v>
      </c>
      <c r="C19" s="37">
        <v>408</v>
      </c>
      <c r="D19" s="72"/>
      <c r="E19" s="63">
        <f t="shared" si="0"/>
        <v>55080</v>
      </c>
      <c r="F19" s="63">
        <v>0</v>
      </c>
      <c r="G19" s="63">
        <v>3687</v>
      </c>
      <c r="H19" s="63">
        <v>2715</v>
      </c>
      <c r="I19" s="64">
        <v>3180</v>
      </c>
      <c r="J19" s="74">
        <f t="shared" si="1"/>
        <v>0</v>
      </c>
      <c r="K19" s="65">
        <f t="shared" si="6"/>
        <v>27540</v>
      </c>
      <c r="L19" s="65">
        <f t="shared" si="7"/>
        <v>82620</v>
      </c>
      <c r="M19" s="63">
        <v>28000</v>
      </c>
      <c r="N19" s="75">
        <f t="shared" si="4"/>
        <v>0</v>
      </c>
      <c r="O19" s="138"/>
      <c r="P19" s="138"/>
      <c r="Q19" s="135"/>
    </row>
    <row r="20" spans="1:17" x14ac:dyDescent="0.25">
      <c r="A20" s="136"/>
      <c r="B20" s="37" t="s">
        <v>27</v>
      </c>
      <c r="C20" s="37">
        <v>424</v>
      </c>
      <c r="D20" s="72"/>
      <c r="E20" s="63">
        <f t="shared" si="0"/>
        <v>57240</v>
      </c>
      <c r="F20" s="63">
        <v>0</v>
      </c>
      <c r="G20" s="63">
        <v>3687</v>
      </c>
      <c r="H20" s="63">
        <v>2833</v>
      </c>
      <c r="I20" s="64">
        <v>3324</v>
      </c>
      <c r="J20" s="74">
        <f t="shared" si="1"/>
        <v>0</v>
      </c>
      <c r="K20" s="65">
        <f t="shared" si="6"/>
        <v>28620</v>
      </c>
      <c r="L20" s="65">
        <f t="shared" si="7"/>
        <v>85860</v>
      </c>
      <c r="M20" s="63">
        <v>28000</v>
      </c>
      <c r="N20" s="75">
        <f t="shared" si="4"/>
        <v>0</v>
      </c>
      <c r="O20" s="138"/>
      <c r="P20" s="138"/>
      <c r="Q20" s="135"/>
    </row>
    <row r="21" spans="1:17" x14ac:dyDescent="0.25">
      <c r="A21" s="136" t="s">
        <v>40</v>
      </c>
      <c r="B21" s="37" t="s">
        <v>22</v>
      </c>
      <c r="C21" s="37">
        <v>344</v>
      </c>
      <c r="D21" s="72"/>
      <c r="E21" s="61">
        <f t="shared" si="0"/>
        <v>46440</v>
      </c>
      <c r="F21" s="61">
        <v>0</v>
      </c>
      <c r="G21" s="61">
        <v>3687</v>
      </c>
      <c r="H21" s="61">
        <v>2362</v>
      </c>
      <c r="I21" s="62">
        <v>2748</v>
      </c>
      <c r="J21" s="74">
        <f t="shared" si="1"/>
        <v>0</v>
      </c>
      <c r="K21" s="65">
        <f t="shared" ref="K21:K26" si="8">ROUND(E21*0.5,0)</f>
        <v>23220</v>
      </c>
      <c r="L21" s="65">
        <f t="shared" ref="L21:L26" si="9">ROUND(E21*1.5,0)</f>
        <v>69660</v>
      </c>
      <c r="M21" s="61">
        <v>22600</v>
      </c>
      <c r="N21" s="75">
        <f t="shared" ref="N21:N33" si="10">J21+D21*(SUM(K21:M21))</f>
        <v>0</v>
      </c>
      <c r="O21" s="138"/>
      <c r="P21" s="138"/>
      <c r="Q21" s="135"/>
    </row>
    <row r="22" spans="1:17" x14ac:dyDescent="0.25">
      <c r="A22" s="136"/>
      <c r="B22" s="37" t="s">
        <v>23</v>
      </c>
      <c r="C22" s="37">
        <v>360</v>
      </c>
      <c r="D22" s="72"/>
      <c r="E22" s="61">
        <f t="shared" si="0"/>
        <v>48600</v>
      </c>
      <c r="F22" s="61">
        <v>0</v>
      </c>
      <c r="G22" s="61">
        <v>3687</v>
      </c>
      <c r="H22" s="61">
        <v>2480</v>
      </c>
      <c r="I22" s="62">
        <v>2892</v>
      </c>
      <c r="J22" s="74">
        <f t="shared" si="1"/>
        <v>0</v>
      </c>
      <c r="K22" s="65">
        <f t="shared" si="8"/>
        <v>24300</v>
      </c>
      <c r="L22" s="65">
        <f t="shared" si="9"/>
        <v>72900</v>
      </c>
      <c r="M22" s="61">
        <v>22600</v>
      </c>
      <c r="N22" s="75">
        <f t="shared" si="10"/>
        <v>0</v>
      </c>
      <c r="O22" s="138"/>
      <c r="P22" s="138"/>
      <c r="Q22" s="135"/>
    </row>
    <row r="23" spans="1:17" x14ac:dyDescent="0.25">
      <c r="A23" s="136"/>
      <c r="B23" s="37" t="s">
        <v>24</v>
      </c>
      <c r="C23" s="37">
        <v>376</v>
      </c>
      <c r="D23" s="72"/>
      <c r="E23" s="61">
        <f t="shared" si="0"/>
        <v>50760</v>
      </c>
      <c r="F23" s="61">
        <v>0</v>
      </c>
      <c r="G23" s="61">
        <v>3687</v>
      </c>
      <c r="H23" s="61">
        <v>2598</v>
      </c>
      <c r="I23" s="62">
        <v>3036</v>
      </c>
      <c r="J23" s="74">
        <f t="shared" si="1"/>
        <v>0</v>
      </c>
      <c r="K23" s="65">
        <f t="shared" si="8"/>
        <v>25380</v>
      </c>
      <c r="L23" s="65">
        <f t="shared" si="9"/>
        <v>76140</v>
      </c>
      <c r="M23" s="61">
        <v>22600</v>
      </c>
      <c r="N23" s="75">
        <f t="shared" si="10"/>
        <v>0</v>
      </c>
      <c r="O23" s="138"/>
      <c r="P23" s="138"/>
      <c r="Q23" s="135"/>
    </row>
    <row r="24" spans="1:17" x14ac:dyDescent="0.25">
      <c r="A24" s="136"/>
      <c r="B24" s="37" t="s">
        <v>25</v>
      </c>
      <c r="C24" s="37">
        <v>392</v>
      </c>
      <c r="D24" s="72"/>
      <c r="E24" s="63">
        <f t="shared" si="0"/>
        <v>52920</v>
      </c>
      <c r="F24" s="63">
        <v>0</v>
      </c>
      <c r="G24" s="63">
        <v>3687</v>
      </c>
      <c r="H24" s="63">
        <v>2598</v>
      </c>
      <c r="I24" s="64">
        <v>3180</v>
      </c>
      <c r="J24" s="74">
        <f t="shared" si="1"/>
        <v>0</v>
      </c>
      <c r="K24" s="65">
        <f t="shared" si="8"/>
        <v>26460</v>
      </c>
      <c r="L24" s="65">
        <f t="shared" si="9"/>
        <v>79380</v>
      </c>
      <c r="M24" s="63">
        <v>28000</v>
      </c>
      <c r="N24" s="75">
        <f t="shared" si="10"/>
        <v>0</v>
      </c>
      <c r="O24" s="138"/>
      <c r="P24" s="138"/>
      <c r="Q24" s="135"/>
    </row>
    <row r="25" spans="1:17" x14ac:dyDescent="0.25">
      <c r="A25" s="136"/>
      <c r="B25" s="37" t="s">
        <v>26</v>
      </c>
      <c r="C25" s="37">
        <v>408</v>
      </c>
      <c r="D25" s="72"/>
      <c r="E25" s="63">
        <f t="shared" si="0"/>
        <v>55080</v>
      </c>
      <c r="F25" s="63">
        <v>0</v>
      </c>
      <c r="G25" s="63">
        <v>3687</v>
      </c>
      <c r="H25" s="63">
        <v>2715</v>
      </c>
      <c r="I25" s="64">
        <v>3180</v>
      </c>
      <c r="J25" s="74">
        <f t="shared" si="1"/>
        <v>0</v>
      </c>
      <c r="K25" s="65">
        <f t="shared" si="8"/>
        <v>27540</v>
      </c>
      <c r="L25" s="65">
        <f t="shared" si="9"/>
        <v>82620</v>
      </c>
      <c r="M25" s="63">
        <v>28000</v>
      </c>
      <c r="N25" s="75">
        <f t="shared" si="10"/>
        <v>0</v>
      </c>
      <c r="O25" s="138"/>
      <c r="P25" s="138"/>
      <c r="Q25" s="135"/>
    </row>
    <row r="26" spans="1:17" x14ac:dyDescent="0.25">
      <c r="A26" s="136"/>
      <c r="B26" s="37" t="s">
        <v>27</v>
      </c>
      <c r="C26" s="37">
        <v>424</v>
      </c>
      <c r="D26" s="72"/>
      <c r="E26" s="63">
        <f t="shared" si="0"/>
        <v>57240</v>
      </c>
      <c r="F26" s="63">
        <v>0</v>
      </c>
      <c r="G26" s="63">
        <v>3687</v>
      </c>
      <c r="H26" s="63">
        <v>2833</v>
      </c>
      <c r="I26" s="64">
        <v>3324</v>
      </c>
      <c r="J26" s="74">
        <f t="shared" si="1"/>
        <v>0</v>
      </c>
      <c r="K26" s="65">
        <f t="shared" si="8"/>
        <v>28620</v>
      </c>
      <c r="L26" s="65">
        <f t="shared" si="9"/>
        <v>85860</v>
      </c>
      <c r="M26" s="63">
        <v>28000</v>
      </c>
      <c r="N26" s="75">
        <f t="shared" si="10"/>
        <v>0</v>
      </c>
      <c r="O26" s="138"/>
      <c r="P26" s="138"/>
      <c r="Q26" s="135"/>
    </row>
    <row r="27" spans="1:17" x14ac:dyDescent="0.25">
      <c r="A27" s="136"/>
      <c r="B27" s="37" t="s">
        <v>28</v>
      </c>
      <c r="C27" s="37">
        <v>376</v>
      </c>
      <c r="D27" s="72"/>
      <c r="E27" s="66">
        <f t="shared" si="0"/>
        <v>50760</v>
      </c>
      <c r="F27" s="66">
        <v>0</v>
      </c>
      <c r="G27" s="66">
        <v>3687</v>
      </c>
      <c r="H27" s="66">
        <v>2598</v>
      </c>
      <c r="I27" s="67">
        <v>3036</v>
      </c>
      <c r="J27" s="74">
        <f t="shared" si="1"/>
        <v>0</v>
      </c>
      <c r="K27" s="70">
        <f t="shared" ref="K27:K33" si="11">ROUND(E27*0.5,0)</f>
        <v>25380</v>
      </c>
      <c r="L27" s="70">
        <f t="shared" ref="L27:L33" si="12">ROUND(E27*1.5,0)</f>
        <v>76140</v>
      </c>
      <c r="M27" s="66">
        <v>22600</v>
      </c>
      <c r="N27" s="75">
        <f t="shared" si="10"/>
        <v>0</v>
      </c>
      <c r="O27" s="138"/>
      <c r="P27" s="138"/>
      <c r="Q27" s="135"/>
    </row>
    <row r="28" spans="1:17" x14ac:dyDescent="0.25">
      <c r="A28" s="136"/>
      <c r="B28" s="37" t="s">
        <v>29</v>
      </c>
      <c r="C28" s="37">
        <v>392</v>
      </c>
      <c r="D28" s="72"/>
      <c r="E28" s="68">
        <f t="shared" si="0"/>
        <v>52920</v>
      </c>
      <c r="F28" s="68">
        <v>0</v>
      </c>
      <c r="G28" s="68">
        <v>3687</v>
      </c>
      <c r="H28" s="68">
        <v>2598</v>
      </c>
      <c r="I28" s="69">
        <v>3180</v>
      </c>
      <c r="J28" s="74">
        <f t="shared" si="1"/>
        <v>0</v>
      </c>
      <c r="K28" s="70">
        <f t="shared" si="11"/>
        <v>26460</v>
      </c>
      <c r="L28" s="70">
        <f t="shared" si="12"/>
        <v>79380</v>
      </c>
      <c r="M28" s="68">
        <v>28000</v>
      </c>
      <c r="N28" s="75">
        <f t="shared" si="10"/>
        <v>0</v>
      </c>
      <c r="O28" s="138"/>
      <c r="P28" s="138"/>
      <c r="Q28" s="135"/>
    </row>
    <row r="29" spans="1:17" x14ac:dyDescent="0.25">
      <c r="A29" s="136"/>
      <c r="B29" s="37" t="s">
        <v>30</v>
      </c>
      <c r="C29" s="37">
        <v>408</v>
      </c>
      <c r="D29" s="72"/>
      <c r="E29" s="68">
        <f t="shared" si="0"/>
        <v>55080</v>
      </c>
      <c r="F29" s="68">
        <v>0</v>
      </c>
      <c r="G29" s="68">
        <v>3687</v>
      </c>
      <c r="H29" s="68">
        <v>2715</v>
      </c>
      <c r="I29" s="69">
        <v>3180</v>
      </c>
      <c r="J29" s="74">
        <f t="shared" si="1"/>
        <v>0</v>
      </c>
      <c r="K29" s="70">
        <f t="shared" si="11"/>
        <v>27540</v>
      </c>
      <c r="L29" s="70">
        <f t="shared" si="12"/>
        <v>82620</v>
      </c>
      <c r="M29" s="68">
        <v>28000</v>
      </c>
      <c r="N29" s="75">
        <f t="shared" si="10"/>
        <v>0</v>
      </c>
      <c r="O29" s="138"/>
      <c r="P29" s="138"/>
      <c r="Q29" s="135"/>
    </row>
    <row r="30" spans="1:17" x14ac:dyDescent="0.25">
      <c r="A30" s="136"/>
      <c r="B30" s="37" t="s">
        <v>31</v>
      </c>
      <c r="C30" s="37">
        <v>424</v>
      </c>
      <c r="D30" s="72"/>
      <c r="E30" s="68">
        <f t="shared" si="0"/>
        <v>57240</v>
      </c>
      <c r="F30" s="68">
        <v>0</v>
      </c>
      <c r="G30" s="68">
        <v>3687</v>
      </c>
      <c r="H30" s="68">
        <v>2833</v>
      </c>
      <c r="I30" s="69">
        <v>3324</v>
      </c>
      <c r="J30" s="74">
        <f t="shared" si="1"/>
        <v>0</v>
      </c>
      <c r="K30" s="70">
        <f t="shared" si="11"/>
        <v>28620</v>
      </c>
      <c r="L30" s="70">
        <f t="shared" si="12"/>
        <v>85860</v>
      </c>
      <c r="M30" s="68">
        <v>28000</v>
      </c>
      <c r="N30" s="75">
        <f t="shared" si="10"/>
        <v>0</v>
      </c>
      <c r="O30" s="138"/>
      <c r="P30" s="138"/>
      <c r="Q30" s="135"/>
    </row>
    <row r="31" spans="1:17" x14ac:dyDescent="0.25">
      <c r="A31" s="136"/>
      <c r="B31" s="37" t="s">
        <v>32</v>
      </c>
      <c r="C31" s="37">
        <v>440</v>
      </c>
      <c r="D31" s="72"/>
      <c r="E31" s="68">
        <f t="shared" si="0"/>
        <v>59400</v>
      </c>
      <c r="F31" s="68">
        <v>0</v>
      </c>
      <c r="G31" s="68">
        <v>3687</v>
      </c>
      <c r="H31" s="68">
        <v>2980</v>
      </c>
      <c r="I31" s="69">
        <v>3468</v>
      </c>
      <c r="J31" s="74">
        <f t="shared" si="1"/>
        <v>0</v>
      </c>
      <c r="K31" s="70">
        <f t="shared" si="11"/>
        <v>29700</v>
      </c>
      <c r="L31" s="70">
        <f t="shared" si="12"/>
        <v>89100</v>
      </c>
      <c r="M31" s="68">
        <v>28000</v>
      </c>
      <c r="N31" s="75">
        <f t="shared" si="10"/>
        <v>0</v>
      </c>
      <c r="O31" s="138"/>
      <c r="P31" s="138"/>
      <c r="Q31" s="135"/>
    </row>
    <row r="32" spans="1:17" x14ac:dyDescent="0.25">
      <c r="A32" s="136"/>
      <c r="B32" s="37" t="s">
        <v>33</v>
      </c>
      <c r="C32" s="37">
        <v>456</v>
      </c>
      <c r="D32" s="72"/>
      <c r="E32" s="68">
        <f t="shared" si="0"/>
        <v>61560</v>
      </c>
      <c r="F32" s="68">
        <v>0</v>
      </c>
      <c r="G32" s="68">
        <v>3687</v>
      </c>
      <c r="H32" s="68">
        <v>3127</v>
      </c>
      <c r="I32" s="69">
        <v>3648</v>
      </c>
      <c r="J32" s="74">
        <f t="shared" si="1"/>
        <v>0</v>
      </c>
      <c r="K32" s="70">
        <f t="shared" si="11"/>
        <v>30780</v>
      </c>
      <c r="L32" s="70">
        <f t="shared" si="12"/>
        <v>92340</v>
      </c>
      <c r="M32" s="68">
        <v>28000</v>
      </c>
      <c r="N32" s="75">
        <f t="shared" si="10"/>
        <v>0</v>
      </c>
      <c r="O32" s="138"/>
      <c r="P32" s="138"/>
      <c r="Q32" s="135"/>
    </row>
    <row r="33" spans="1:17" x14ac:dyDescent="0.25">
      <c r="A33" s="136"/>
      <c r="B33" s="37" t="s">
        <v>34</v>
      </c>
      <c r="C33" s="37">
        <v>472</v>
      </c>
      <c r="D33" s="72"/>
      <c r="E33" s="68">
        <f t="shared" si="0"/>
        <v>63720</v>
      </c>
      <c r="F33" s="68">
        <v>0</v>
      </c>
      <c r="G33" s="68">
        <v>3687</v>
      </c>
      <c r="H33" s="68">
        <v>3127</v>
      </c>
      <c r="I33" s="69">
        <v>3828</v>
      </c>
      <c r="J33" s="74">
        <f t="shared" si="1"/>
        <v>0</v>
      </c>
      <c r="K33" s="70">
        <f t="shared" si="11"/>
        <v>31860</v>
      </c>
      <c r="L33" s="70">
        <f t="shared" si="12"/>
        <v>95580</v>
      </c>
      <c r="M33" s="68">
        <v>28000</v>
      </c>
      <c r="N33" s="75">
        <f t="shared" si="10"/>
        <v>0</v>
      </c>
      <c r="O33" s="138"/>
      <c r="P33" s="138"/>
      <c r="Q33" s="135"/>
    </row>
    <row r="34" spans="1:17" x14ac:dyDescent="0.25">
      <c r="A34" s="4" t="s">
        <v>10</v>
      </c>
      <c r="B34" s="37"/>
      <c r="C34" s="37"/>
      <c r="D34" s="6">
        <f>SUM(D9:D33)</f>
        <v>0</v>
      </c>
      <c r="E34" s="5"/>
      <c r="F34" s="2"/>
      <c r="G34" s="2"/>
      <c r="H34" s="2"/>
      <c r="I34" s="2"/>
      <c r="J34" s="2"/>
      <c r="K34" s="2"/>
      <c r="L34" s="3"/>
      <c r="M34" s="3"/>
      <c r="N34" s="76">
        <f>SUM(N9:N33)</f>
        <v>0</v>
      </c>
      <c r="O34" s="138"/>
      <c r="P34" s="138"/>
      <c r="Q34" s="135"/>
    </row>
  </sheetData>
  <mergeCells count="24">
    <mergeCell ref="A1:Q1"/>
    <mergeCell ref="B3:Q3"/>
    <mergeCell ref="Q7:Q34"/>
    <mergeCell ref="A8:A20"/>
    <mergeCell ref="A21:A33"/>
    <mergeCell ref="A7:N7"/>
    <mergeCell ref="O7:O34"/>
    <mergeCell ref="P7:P34"/>
    <mergeCell ref="K5:K6"/>
    <mergeCell ref="L5:L6"/>
    <mergeCell ref="M5:M6"/>
    <mergeCell ref="N5:N6"/>
    <mergeCell ref="B5:B6"/>
    <mergeCell ref="C5:C6"/>
    <mergeCell ref="D5:D6"/>
    <mergeCell ref="E5:F5"/>
    <mergeCell ref="A2:Q2"/>
    <mergeCell ref="P4:P6"/>
    <mergeCell ref="Q4:Q6"/>
    <mergeCell ref="G5:I5"/>
    <mergeCell ref="J5:J6"/>
    <mergeCell ref="A4:A6"/>
    <mergeCell ref="B4:N4"/>
    <mergeCell ref="O4:O6"/>
  </mergeCells>
  <phoneticPr fontId="5" type="noConversion"/>
  <pageMargins left="0.7" right="0.7" top="0.75" bottom="0.75" header="0.3" footer="0.3"/>
  <pageSetup paperSize="8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417D-729D-410A-893E-C23B48A5EA2E}">
  <sheetPr>
    <pageSetUpPr fitToPage="1"/>
  </sheetPr>
  <dimension ref="A1:I30"/>
  <sheetViews>
    <sheetView workbookViewId="0">
      <selection activeCell="H14" sqref="H14:H30"/>
    </sheetView>
  </sheetViews>
  <sheetFormatPr defaultColWidth="8.875" defaultRowHeight="16.5" x14ac:dyDescent="0.25"/>
  <cols>
    <col min="1" max="1" width="18.625" customWidth="1"/>
    <col min="2" max="2" width="16.375" customWidth="1"/>
    <col min="3" max="3" width="11.5" customWidth="1"/>
    <col min="6" max="6" width="12.5" customWidth="1"/>
    <col min="7" max="7" width="11.625" customWidth="1"/>
    <col min="8" max="8" width="13.875" customWidth="1"/>
    <col min="9" max="9" width="11.5" customWidth="1"/>
  </cols>
  <sheetData>
    <row r="1" spans="1:9" ht="30" customHeight="1" x14ac:dyDescent="0.25">
      <c r="A1" s="78" t="s">
        <v>126</v>
      </c>
      <c r="B1" s="78"/>
      <c r="C1" s="78"/>
      <c r="D1" s="78"/>
      <c r="E1" s="78"/>
      <c r="F1" s="78"/>
      <c r="G1" s="78"/>
    </row>
    <row r="2" spans="1:9" ht="27.75" customHeight="1" x14ac:dyDescent="0.25">
      <c r="A2" s="79" t="s">
        <v>63</v>
      </c>
      <c r="B2" s="140" t="s">
        <v>121</v>
      </c>
      <c r="C2" s="141"/>
      <c r="D2" s="141"/>
      <c r="E2" s="141"/>
      <c r="F2" s="141"/>
      <c r="G2" s="141"/>
      <c r="H2" s="141"/>
      <c r="I2" s="142"/>
    </row>
    <row r="3" spans="1:9" ht="21" customHeight="1" x14ac:dyDescent="0.25">
      <c r="A3" s="146" t="s">
        <v>41</v>
      </c>
      <c r="B3" s="146"/>
      <c r="C3" s="146"/>
      <c r="D3" s="146"/>
      <c r="E3" s="146"/>
      <c r="F3" s="148" t="s">
        <v>43</v>
      </c>
      <c r="G3" s="163"/>
      <c r="H3" s="163"/>
      <c r="I3" s="149"/>
    </row>
    <row r="4" spans="1:9" x14ac:dyDescent="0.25">
      <c r="A4" s="147" t="s">
        <v>122</v>
      </c>
      <c r="B4" s="56" t="s">
        <v>38</v>
      </c>
      <c r="C4" s="56" t="s">
        <v>54</v>
      </c>
      <c r="D4" s="146" t="s">
        <v>119</v>
      </c>
      <c r="E4" s="146"/>
      <c r="F4" s="56" t="s">
        <v>44</v>
      </c>
      <c r="G4" s="56" t="s">
        <v>45</v>
      </c>
      <c r="H4" s="80" t="s">
        <v>123</v>
      </c>
      <c r="I4" s="80" t="s">
        <v>124</v>
      </c>
    </row>
    <row r="5" spans="1:9" x14ac:dyDescent="0.25">
      <c r="A5" s="147"/>
      <c r="B5" s="54"/>
      <c r="C5" s="54"/>
      <c r="D5" s="146"/>
      <c r="E5" s="146"/>
      <c r="F5" s="54">
        <f>C5*D5</f>
        <v>0</v>
      </c>
      <c r="G5" s="153">
        <f>SUM(F5:F7)</f>
        <v>0</v>
      </c>
      <c r="H5" s="143"/>
      <c r="I5" s="143"/>
    </row>
    <row r="6" spans="1:9" x14ac:dyDescent="0.25">
      <c r="A6" s="147"/>
      <c r="B6" s="54"/>
      <c r="C6" s="54"/>
      <c r="D6" s="146"/>
      <c r="E6" s="146"/>
      <c r="F6" s="54">
        <f t="shared" ref="F6:F7" si="0">C6*D6</f>
        <v>0</v>
      </c>
      <c r="G6" s="153"/>
      <c r="H6" s="144"/>
      <c r="I6" s="144"/>
    </row>
    <row r="7" spans="1:9" x14ac:dyDescent="0.25">
      <c r="A7" s="147"/>
      <c r="B7" s="54"/>
      <c r="C7" s="54"/>
      <c r="D7" s="146"/>
      <c r="E7" s="146"/>
      <c r="F7" s="54">
        <f t="shared" si="0"/>
        <v>0</v>
      </c>
      <c r="G7" s="153"/>
      <c r="H7" s="145"/>
      <c r="I7" s="145"/>
    </row>
    <row r="8" spans="1:9" ht="16.5" customHeight="1" x14ac:dyDescent="0.25">
      <c r="A8" s="147" t="s">
        <v>127</v>
      </c>
      <c r="B8" s="56" t="s">
        <v>38</v>
      </c>
      <c r="C8" s="56" t="s">
        <v>54</v>
      </c>
      <c r="D8" s="148" t="s">
        <v>119</v>
      </c>
      <c r="E8" s="149"/>
      <c r="F8" s="56" t="s">
        <v>44</v>
      </c>
      <c r="G8" s="56" t="s">
        <v>45</v>
      </c>
      <c r="H8" s="80" t="s">
        <v>123</v>
      </c>
      <c r="I8" s="80" t="s">
        <v>124</v>
      </c>
    </row>
    <row r="9" spans="1:9" x14ac:dyDescent="0.25">
      <c r="A9" s="147"/>
      <c r="B9" s="54"/>
      <c r="C9" s="54"/>
      <c r="D9" s="148"/>
      <c r="E9" s="149"/>
      <c r="F9" s="54">
        <f>C9*D9</f>
        <v>0</v>
      </c>
      <c r="G9" s="150">
        <f>SUM(F9:F11)</f>
        <v>0</v>
      </c>
      <c r="H9" s="143"/>
      <c r="I9" s="143"/>
    </row>
    <row r="10" spans="1:9" x14ac:dyDescent="0.25">
      <c r="A10" s="147"/>
      <c r="B10" s="54"/>
      <c r="C10" s="54"/>
      <c r="D10" s="148"/>
      <c r="E10" s="149"/>
      <c r="F10" s="54">
        <f t="shared" ref="F10:F11" si="1">C10*D10</f>
        <v>0</v>
      </c>
      <c r="G10" s="151"/>
      <c r="H10" s="144"/>
      <c r="I10" s="144"/>
    </row>
    <row r="11" spans="1:9" x14ac:dyDescent="0.25">
      <c r="A11" s="147"/>
      <c r="B11" s="54"/>
      <c r="C11" s="54"/>
      <c r="D11" s="148"/>
      <c r="E11" s="149"/>
      <c r="F11" s="54">
        <f t="shared" si="1"/>
        <v>0</v>
      </c>
      <c r="G11" s="152"/>
      <c r="H11" s="145"/>
      <c r="I11" s="145"/>
    </row>
    <row r="12" spans="1:9" ht="16.5" customHeight="1" x14ac:dyDescent="0.25">
      <c r="A12" s="156" t="s">
        <v>129</v>
      </c>
      <c r="B12" s="159" t="s">
        <v>57</v>
      </c>
      <c r="C12" s="159"/>
      <c r="D12" s="159"/>
      <c r="E12" s="159"/>
      <c r="F12" s="159"/>
      <c r="G12" s="159"/>
      <c r="H12" s="162" t="s">
        <v>123</v>
      </c>
      <c r="I12" s="162" t="s">
        <v>124</v>
      </c>
    </row>
    <row r="13" spans="1:9" x14ac:dyDescent="0.25">
      <c r="A13" s="157"/>
      <c r="B13" s="56" t="s">
        <v>38</v>
      </c>
      <c r="C13" s="56" t="s">
        <v>53</v>
      </c>
      <c r="D13" s="148" t="s">
        <v>54</v>
      </c>
      <c r="E13" s="149"/>
      <c r="F13" s="56" t="s">
        <v>44</v>
      </c>
      <c r="G13" s="56" t="s">
        <v>45</v>
      </c>
      <c r="H13" s="162"/>
      <c r="I13" s="162"/>
    </row>
    <row r="14" spans="1:9" x14ac:dyDescent="0.25">
      <c r="A14" s="157"/>
      <c r="B14" s="11"/>
      <c r="C14" s="54"/>
      <c r="D14" s="154"/>
      <c r="E14" s="155"/>
      <c r="F14" s="54">
        <f>C14*D14</f>
        <v>0</v>
      </c>
      <c r="G14" s="153">
        <f>SUM(F14:F18)</f>
        <v>0</v>
      </c>
      <c r="H14" s="164"/>
      <c r="I14" s="164"/>
    </row>
    <row r="15" spans="1:9" x14ac:dyDescent="0.25">
      <c r="A15" s="157"/>
      <c r="B15" s="11"/>
      <c r="C15" s="54"/>
      <c r="D15" s="154"/>
      <c r="E15" s="155"/>
      <c r="F15" s="54">
        <f t="shared" ref="F15:F18" si="2">C15*D15</f>
        <v>0</v>
      </c>
      <c r="G15" s="153"/>
      <c r="H15" s="164"/>
      <c r="I15" s="164"/>
    </row>
    <row r="16" spans="1:9" x14ac:dyDescent="0.25">
      <c r="A16" s="157"/>
      <c r="B16" s="11"/>
      <c r="C16" s="54"/>
      <c r="D16" s="154"/>
      <c r="E16" s="155"/>
      <c r="F16" s="54">
        <f t="shared" si="2"/>
        <v>0</v>
      </c>
      <c r="G16" s="153"/>
      <c r="H16" s="164"/>
      <c r="I16" s="164"/>
    </row>
    <row r="17" spans="1:9" x14ac:dyDescent="0.25">
      <c r="A17" s="157"/>
      <c r="B17" s="11"/>
      <c r="C17" s="54"/>
      <c r="D17" s="154"/>
      <c r="E17" s="155"/>
      <c r="F17" s="54">
        <f t="shared" si="2"/>
        <v>0</v>
      </c>
      <c r="G17" s="153"/>
      <c r="H17" s="164"/>
      <c r="I17" s="164"/>
    </row>
    <row r="18" spans="1:9" x14ac:dyDescent="0.25">
      <c r="A18" s="157"/>
      <c r="B18" s="11"/>
      <c r="C18" s="19"/>
      <c r="D18" s="154"/>
      <c r="E18" s="155"/>
      <c r="F18" s="54">
        <f t="shared" si="2"/>
        <v>0</v>
      </c>
      <c r="G18" s="153"/>
      <c r="H18" s="164"/>
      <c r="I18" s="164"/>
    </row>
    <row r="19" spans="1:9" x14ac:dyDescent="0.25">
      <c r="A19" s="157"/>
      <c r="B19" s="25" t="s">
        <v>55</v>
      </c>
      <c r="C19" s="25"/>
      <c r="D19" s="25"/>
      <c r="E19" s="25"/>
      <c r="F19" s="25"/>
      <c r="G19" s="25"/>
      <c r="H19" s="164"/>
      <c r="I19" s="164"/>
    </row>
    <row r="20" spans="1:9" x14ac:dyDescent="0.25">
      <c r="A20" s="157"/>
      <c r="B20" s="11" t="s">
        <v>46</v>
      </c>
      <c r="C20" s="56" t="s">
        <v>42</v>
      </c>
      <c r="D20" s="56" t="s">
        <v>48</v>
      </c>
      <c r="E20" s="56" t="s">
        <v>49</v>
      </c>
      <c r="F20" s="56" t="s">
        <v>44</v>
      </c>
      <c r="G20" s="56" t="s">
        <v>45</v>
      </c>
      <c r="H20" s="164"/>
      <c r="I20" s="164"/>
    </row>
    <row r="21" spans="1:9" x14ac:dyDescent="0.25">
      <c r="A21" s="157"/>
      <c r="B21" s="11" t="s">
        <v>51</v>
      </c>
      <c r="C21" s="54"/>
      <c r="D21" s="54"/>
      <c r="E21" s="54"/>
      <c r="F21" s="54">
        <f>C21*D21*E21</f>
        <v>0</v>
      </c>
      <c r="G21" s="54">
        <f>SUM(F21)</f>
        <v>0</v>
      </c>
      <c r="H21" s="164"/>
      <c r="I21" s="164"/>
    </row>
    <row r="22" spans="1:9" x14ac:dyDescent="0.25">
      <c r="A22" s="157"/>
      <c r="B22" s="160" t="s">
        <v>56</v>
      </c>
      <c r="C22" s="160"/>
      <c r="D22" s="160"/>
      <c r="E22" s="160"/>
      <c r="F22" s="160"/>
      <c r="G22" s="160"/>
      <c r="H22" s="164"/>
      <c r="I22" s="164"/>
    </row>
    <row r="23" spans="1:9" x14ac:dyDescent="0.25">
      <c r="A23" s="157"/>
      <c r="B23" s="56" t="s">
        <v>38</v>
      </c>
      <c r="C23" s="56" t="s">
        <v>53</v>
      </c>
      <c r="D23" s="148" t="s">
        <v>54</v>
      </c>
      <c r="E23" s="149"/>
      <c r="F23" s="56" t="s">
        <v>44</v>
      </c>
      <c r="G23" s="56" t="s">
        <v>45</v>
      </c>
      <c r="H23" s="164"/>
      <c r="I23" s="164"/>
    </row>
    <row r="24" spans="1:9" x14ac:dyDescent="0.25">
      <c r="A24" s="157"/>
      <c r="B24" s="11"/>
      <c r="C24" s="54"/>
      <c r="D24" s="154"/>
      <c r="E24" s="155"/>
      <c r="F24" s="54">
        <f>C24*D24</f>
        <v>0</v>
      </c>
      <c r="G24" s="153">
        <f>SUM(F24:F28)</f>
        <v>0</v>
      </c>
      <c r="H24" s="164"/>
      <c r="I24" s="164"/>
    </row>
    <row r="25" spans="1:9" x14ac:dyDescent="0.25">
      <c r="A25" s="157"/>
      <c r="B25" s="11"/>
      <c r="C25" s="54"/>
      <c r="D25" s="154"/>
      <c r="E25" s="155"/>
      <c r="F25" s="54">
        <f t="shared" ref="F25:F29" si="3">C25*D25</f>
        <v>0</v>
      </c>
      <c r="G25" s="153"/>
      <c r="H25" s="164"/>
      <c r="I25" s="164"/>
    </row>
    <row r="26" spans="1:9" x14ac:dyDescent="0.25">
      <c r="A26" s="157"/>
      <c r="B26" s="11"/>
      <c r="C26" s="54"/>
      <c r="D26" s="154"/>
      <c r="E26" s="155"/>
      <c r="F26" s="54">
        <f t="shared" si="3"/>
        <v>0</v>
      </c>
      <c r="G26" s="153"/>
      <c r="H26" s="164"/>
      <c r="I26" s="164"/>
    </row>
    <row r="27" spans="1:9" x14ac:dyDescent="0.25">
      <c r="A27" s="157"/>
      <c r="B27" s="11"/>
      <c r="C27" s="54"/>
      <c r="D27" s="154"/>
      <c r="E27" s="155"/>
      <c r="F27" s="54">
        <f t="shared" si="3"/>
        <v>0</v>
      </c>
      <c r="G27" s="153"/>
      <c r="H27" s="164"/>
      <c r="I27" s="164"/>
    </row>
    <row r="28" spans="1:9" x14ac:dyDescent="0.25">
      <c r="A28" s="157"/>
      <c r="B28" s="11"/>
      <c r="C28" s="54"/>
      <c r="D28" s="154"/>
      <c r="E28" s="155"/>
      <c r="F28" s="54">
        <f t="shared" si="3"/>
        <v>0</v>
      </c>
      <c r="G28" s="153"/>
      <c r="H28" s="164"/>
      <c r="I28" s="164"/>
    </row>
    <row r="29" spans="1:9" x14ac:dyDescent="0.25">
      <c r="A29" s="157"/>
      <c r="B29" s="11"/>
      <c r="C29" s="11"/>
      <c r="D29" s="148"/>
      <c r="E29" s="149"/>
      <c r="F29" s="54">
        <f t="shared" si="3"/>
        <v>0</v>
      </c>
      <c r="G29" s="153"/>
      <c r="H29" s="164"/>
      <c r="I29" s="164"/>
    </row>
    <row r="30" spans="1:9" x14ac:dyDescent="0.25">
      <c r="A30" s="158"/>
      <c r="B30" s="161" t="s">
        <v>59</v>
      </c>
      <c r="C30" s="161"/>
      <c r="D30" s="161"/>
      <c r="E30" s="161"/>
      <c r="F30" s="161"/>
      <c r="G30" s="55">
        <f>G14+G21+G24</f>
        <v>0</v>
      </c>
      <c r="H30" s="164"/>
      <c r="I30" s="164"/>
    </row>
  </sheetData>
  <mergeCells count="42">
    <mergeCell ref="F3:I3"/>
    <mergeCell ref="I12:I13"/>
    <mergeCell ref="H14:H30"/>
    <mergeCell ref="I14:I30"/>
    <mergeCell ref="D13:E13"/>
    <mergeCell ref="D14:E14"/>
    <mergeCell ref="D15:E15"/>
    <mergeCell ref="D16:E16"/>
    <mergeCell ref="D17:E17"/>
    <mergeCell ref="D18:E18"/>
    <mergeCell ref="D23:E23"/>
    <mergeCell ref="G24:G29"/>
    <mergeCell ref="D25:E25"/>
    <mergeCell ref="D26:E26"/>
    <mergeCell ref="D27:E27"/>
    <mergeCell ref="I9:I11"/>
    <mergeCell ref="H9:H11"/>
    <mergeCell ref="A12:A30"/>
    <mergeCell ref="B12:G12"/>
    <mergeCell ref="G14:G18"/>
    <mergeCell ref="B22:G22"/>
    <mergeCell ref="B30:F30"/>
    <mergeCell ref="H12:H13"/>
    <mergeCell ref="D24:E24"/>
    <mergeCell ref="D28:E28"/>
    <mergeCell ref="D29:E29"/>
    <mergeCell ref="B2:I2"/>
    <mergeCell ref="I5:I7"/>
    <mergeCell ref="A3:E3"/>
    <mergeCell ref="H5:H7"/>
    <mergeCell ref="A8:A11"/>
    <mergeCell ref="D8:E8"/>
    <mergeCell ref="D9:E9"/>
    <mergeCell ref="G9:G11"/>
    <mergeCell ref="D10:E10"/>
    <mergeCell ref="D11:E11"/>
    <mergeCell ref="A4:A7"/>
    <mergeCell ref="D4:E4"/>
    <mergeCell ref="D5:E5"/>
    <mergeCell ref="G5:G7"/>
    <mergeCell ref="D6:E6"/>
    <mergeCell ref="D7:E7"/>
  </mergeCells>
  <phoneticPr fontId="4" type="noConversion"/>
  <pageMargins left="0.7" right="0.7" top="0.75" bottom="0.75" header="0.3" footer="0.3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1"/>
  <sheetViews>
    <sheetView tabSelected="1" workbookViewId="0">
      <selection activeCell="G1" sqref="G1:O1048576"/>
    </sheetView>
  </sheetViews>
  <sheetFormatPr defaultColWidth="11" defaultRowHeight="16.5" x14ac:dyDescent="0.25"/>
  <cols>
    <col min="1" max="1" width="21" style="12" customWidth="1"/>
    <col min="2" max="2" width="13.125" style="12" customWidth="1"/>
    <col min="3" max="3" width="13" style="12" customWidth="1"/>
    <col min="4" max="7" width="11" style="12"/>
    <col min="8" max="8" width="20.625" style="12" customWidth="1"/>
    <col min="9" max="9" width="15.375" style="12" customWidth="1"/>
    <col min="10" max="14" width="11" style="12" customWidth="1"/>
    <col min="15" max="16384" width="11" style="12"/>
  </cols>
  <sheetData>
    <row r="1" spans="1:15" ht="32.25" customHeight="1" x14ac:dyDescent="0.25">
      <c r="A1" s="78" t="s">
        <v>136</v>
      </c>
      <c r="B1" s="17"/>
      <c r="C1" s="17"/>
      <c r="D1" s="17"/>
      <c r="E1" s="17"/>
      <c r="F1" s="17"/>
      <c r="G1" s="17"/>
    </row>
    <row r="2" spans="1:15" ht="27.95" customHeight="1" x14ac:dyDescent="0.25">
      <c r="A2" s="11" t="s">
        <v>61</v>
      </c>
      <c r="B2" s="160" t="s">
        <v>62</v>
      </c>
      <c r="C2" s="160"/>
      <c r="D2" s="160"/>
      <c r="E2" s="160"/>
      <c r="F2" s="160"/>
      <c r="G2" s="160"/>
      <c r="H2" s="11" t="s">
        <v>61</v>
      </c>
      <c r="I2" s="160" t="s">
        <v>62</v>
      </c>
      <c r="J2" s="160"/>
      <c r="K2" s="160"/>
      <c r="L2" s="160"/>
      <c r="M2" s="160"/>
      <c r="N2" s="160"/>
      <c r="O2" s="12" t="s">
        <v>60</v>
      </c>
    </row>
    <row r="3" spans="1:15" ht="24" customHeight="1" x14ac:dyDescent="0.25">
      <c r="A3" s="146" t="s">
        <v>41</v>
      </c>
      <c r="B3" s="146"/>
      <c r="C3" s="146"/>
      <c r="D3" s="146"/>
      <c r="E3" s="146"/>
      <c r="F3" s="146" t="s">
        <v>43</v>
      </c>
      <c r="G3" s="146"/>
      <c r="H3" s="146" t="s">
        <v>41</v>
      </c>
      <c r="I3" s="146"/>
      <c r="J3" s="146"/>
      <c r="K3" s="146"/>
      <c r="L3" s="146"/>
      <c r="M3" s="146" t="s">
        <v>43</v>
      </c>
      <c r="N3" s="146"/>
    </row>
    <row r="4" spans="1:15" ht="32.1" customHeight="1" x14ac:dyDescent="0.25">
      <c r="A4" s="147" t="s">
        <v>125</v>
      </c>
      <c r="B4" s="81" t="s">
        <v>42</v>
      </c>
      <c r="C4" s="81" t="s">
        <v>54</v>
      </c>
      <c r="D4" s="148" t="s">
        <v>120</v>
      </c>
      <c r="E4" s="149"/>
      <c r="F4" s="81" t="s">
        <v>44</v>
      </c>
      <c r="G4" s="81" t="s">
        <v>45</v>
      </c>
      <c r="H4" s="147" t="s">
        <v>125</v>
      </c>
      <c r="I4" s="81" t="s">
        <v>42</v>
      </c>
      <c r="J4" s="81" t="s">
        <v>54</v>
      </c>
      <c r="K4" s="148" t="s">
        <v>120</v>
      </c>
      <c r="L4" s="149"/>
      <c r="M4" s="81" t="s">
        <v>44</v>
      </c>
      <c r="N4" s="81" t="s">
        <v>45</v>
      </c>
    </row>
    <row r="5" spans="1:15" ht="23.1" customHeight="1" x14ac:dyDescent="0.25">
      <c r="A5" s="147"/>
      <c r="B5" s="82"/>
      <c r="C5" s="82">
        <v>2000</v>
      </c>
      <c r="D5" s="148">
        <v>12</v>
      </c>
      <c r="E5" s="149"/>
      <c r="F5" s="82">
        <f>B5*C5*D5</f>
        <v>0</v>
      </c>
      <c r="G5" s="153">
        <f>SUM(F5:F7)</f>
        <v>0</v>
      </c>
      <c r="H5" s="147"/>
      <c r="I5" s="82"/>
      <c r="J5" s="82">
        <v>2000</v>
      </c>
      <c r="K5" s="148">
        <v>12</v>
      </c>
      <c r="L5" s="149"/>
      <c r="M5" s="82">
        <f>I5*J5*K5</f>
        <v>0</v>
      </c>
      <c r="N5" s="153">
        <f>SUM(M5:M7)</f>
        <v>0</v>
      </c>
    </row>
    <row r="6" spans="1:15" ht="18.95" customHeight="1" x14ac:dyDescent="0.25">
      <c r="A6" s="147"/>
      <c r="B6" s="82"/>
      <c r="C6" s="82">
        <v>4000</v>
      </c>
      <c r="D6" s="148">
        <v>12</v>
      </c>
      <c r="E6" s="149"/>
      <c r="F6" s="82">
        <f t="shared" ref="F6:F7" si="0">B6*C6*D6</f>
        <v>0</v>
      </c>
      <c r="G6" s="153"/>
      <c r="H6" s="147"/>
      <c r="I6" s="82"/>
      <c r="J6" s="82">
        <v>4000</v>
      </c>
      <c r="K6" s="148">
        <v>12</v>
      </c>
      <c r="L6" s="149"/>
      <c r="M6" s="82">
        <f t="shared" ref="M6:M7" si="1">I6*J6*K6</f>
        <v>0</v>
      </c>
      <c r="N6" s="153"/>
    </row>
    <row r="7" spans="1:15" ht="21" customHeight="1" x14ac:dyDescent="0.25">
      <c r="A7" s="147"/>
      <c r="B7" s="82"/>
      <c r="C7" s="82">
        <v>6000</v>
      </c>
      <c r="D7" s="148">
        <v>12</v>
      </c>
      <c r="E7" s="149"/>
      <c r="F7" s="82">
        <f t="shared" si="0"/>
        <v>0</v>
      </c>
      <c r="G7" s="153"/>
      <c r="H7" s="147"/>
      <c r="I7" s="82"/>
      <c r="J7" s="82">
        <v>6000</v>
      </c>
      <c r="K7" s="148">
        <v>12</v>
      </c>
      <c r="L7" s="149"/>
      <c r="M7" s="82">
        <f t="shared" si="1"/>
        <v>0</v>
      </c>
      <c r="N7" s="153"/>
    </row>
    <row r="8" spans="1:15" ht="21" customHeight="1" x14ac:dyDescent="0.25">
      <c r="A8" s="147" t="s">
        <v>137</v>
      </c>
      <c r="B8" s="81" t="s">
        <v>38</v>
      </c>
      <c r="C8" s="81" t="s">
        <v>54</v>
      </c>
      <c r="D8" s="146" t="s">
        <v>119</v>
      </c>
      <c r="E8" s="146"/>
      <c r="F8" s="81" t="s">
        <v>44</v>
      </c>
      <c r="G8" s="81" t="s">
        <v>45</v>
      </c>
      <c r="H8" s="147" t="s">
        <v>137</v>
      </c>
      <c r="I8" s="81" t="s">
        <v>38</v>
      </c>
      <c r="J8" s="81" t="s">
        <v>54</v>
      </c>
      <c r="K8" s="146" t="s">
        <v>119</v>
      </c>
      <c r="L8" s="146"/>
      <c r="M8" s="81" t="s">
        <v>44</v>
      </c>
      <c r="N8" s="81" t="s">
        <v>45</v>
      </c>
    </row>
    <row r="9" spans="1:15" ht="21" customHeight="1" x14ac:dyDescent="0.25">
      <c r="A9" s="147"/>
      <c r="B9" s="82"/>
      <c r="C9" s="82"/>
      <c r="D9" s="146"/>
      <c r="E9" s="146"/>
      <c r="F9" s="82">
        <f>C9*D9</f>
        <v>0</v>
      </c>
      <c r="G9" s="153">
        <f>SUM(F9:F11)</f>
        <v>0</v>
      </c>
      <c r="H9" s="147"/>
      <c r="I9" s="82"/>
      <c r="J9" s="82"/>
      <c r="K9" s="148"/>
      <c r="L9" s="149"/>
      <c r="M9" s="82">
        <f>J9*K9</f>
        <v>0</v>
      </c>
      <c r="N9" s="153">
        <f>SUM(M9:M11)</f>
        <v>0</v>
      </c>
    </row>
    <row r="10" spans="1:15" ht="21" customHeight="1" x14ac:dyDescent="0.25">
      <c r="A10" s="147"/>
      <c r="B10" s="82"/>
      <c r="C10" s="82"/>
      <c r="D10" s="146"/>
      <c r="E10" s="146"/>
      <c r="F10" s="82">
        <f t="shared" ref="F10:F11" si="2">C10*D10</f>
        <v>0</v>
      </c>
      <c r="G10" s="153"/>
      <c r="H10" s="147"/>
      <c r="I10" s="82"/>
      <c r="J10" s="82"/>
      <c r="K10" s="148"/>
      <c r="L10" s="149"/>
      <c r="M10" s="82">
        <f t="shared" ref="M10:M11" si="3">J10*K10</f>
        <v>0</v>
      </c>
      <c r="N10" s="153"/>
    </row>
    <row r="11" spans="1:15" ht="21" customHeight="1" x14ac:dyDescent="0.25">
      <c r="A11" s="147"/>
      <c r="B11" s="82"/>
      <c r="C11" s="82"/>
      <c r="D11" s="146"/>
      <c r="E11" s="146"/>
      <c r="F11" s="82">
        <f t="shared" si="2"/>
        <v>0</v>
      </c>
      <c r="G11" s="153"/>
      <c r="H11" s="147"/>
      <c r="I11" s="82"/>
      <c r="J11" s="82"/>
      <c r="K11" s="148"/>
      <c r="L11" s="149"/>
      <c r="M11" s="82">
        <f t="shared" si="3"/>
        <v>0</v>
      </c>
      <c r="N11" s="153"/>
    </row>
    <row r="12" spans="1:15" ht="20.100000000000001" customHeight="1" x14ac:dyDescent="0.25">
      <c r="A12" s="147" t="s">
        <v>130</v>
      </c>
      <c r="B12" s="159" t="s">
        <v>46</v>
      </c>
      <c r="C12" s="159"/>
      <c r="D12" s="159"/>
      <c r="E12" s="159"/>
      <c r="F12" s="159"/>
      <c r="G12" s="159"/>
      <c r="H12" s="147" t="s">
        <v>130</v>
      </c>
      <c r="I12" s="159" t="s">
        <v>46</v>
      </c>
      <c r="J12" s="159"/>
      <c r="K12" s="159"/>
      <c r="L12" s="159"/>
      <c r="M12" s="159"/>
      <c r="N12" s="159"/>
    </row>
    <row r="13" spans="1:15" ht="20.100000000000001" customHeight="1" x14ac:dyDescent="0.25">
      <c r="A13" s="147"/>
      <c r="B13" s="11" t="s">
        <v>50</v>
      </c>
      <c r="C13" s="81" t="s">
        <v>42</v>
      </c>
      <c r="D13" s="81" t="s">
        <v>48</v>
      </c>
      <c r="E13" s="81" t="s">
        <v>49</v>
      </c>
      <c r="F13" s="81" t="s">
        <v>44</v>
      </c>
      <c r="G13" s="81" t="s">
        <v>45</v>
      </c>
      <c r="H13" s="147"/>
      <c r="I13" s="11" t="s">
        <v>50</v>
      </c>
      <c r="J13" s="81" t="s">
        <v>42</v>
      </c>
      <c r="K13" s="81" t="s">
        <v>48</v>
      </c>
      <c r="L13" s="81" t="s">
        <v>49</v>
      </c>
      <c r="M13" s="81" t="s">
        <v>44</v>
      </c>
      <c r="N13" s="81" t="s">
        <v>45</v>
      </c>
    </row>
    <row r="14" spans="1:15" ht="18.95" customHeight="1" x14ac:dyDescent="0.25">
      <c r="A14" s="147"/>
      <c r="B14" s="11" t="s">
        <v>47</v>
      </c>
      <c r="C14" s="82"/>
      <c r="D14" s="82"/>
      <c r="E14" s="82"/>
      <c r="F14" s="82">
        <f>C14*D14*E14</f>
        <v>0</v>
      </c>
      <c r="G14" s="153">
        <f>SUM(F14:F16)</f>
        <v>0</v>
      </c>
      <c r="H14" s="147"/>
      <c r="I14" s="11" t="s">
        <v>47</v>
      </c>
      <c r="J14" s="82"/>
      <c r="K14" s="82"/>
      <c r="L14" s="82"/>
      <c r="M14" s="82">
        <f>J14*K14*L14</f>
        <v>0</v>
      </c>
      <c r="N14" s="153">
        <f>SUM(M14:M16)</f>
        <v>0</v>
      </c>
    </row>
    <row r="15" spans="1:15" ht="23.1" customHeight="1" x14ac:dyDescent="0.25">
      <c r="A15" s="147"/>
      <c r="B15" s="11" t="s">
        <v>51</v>
      </c>
      <c r="C15" s="82"/>
      <c r="D15" s="82"/>
      <c r="E15" s="82"/>
      <c r="F15" s="82">
        <f t="shared" ref="F15:F16" si="4">C15*D15*E15</f>
        <v>0</v>
      </c>
      <c r="G15" s="153"/>
      <c r="H15" s="147"/>
      <c r="I15" s="11" t="s">
        <v>51</v>
      </c>
      <c r="J15" s="82"/>
      <c r="K15" s="82"/>
      <c r="L15" s="82"/>
      <c r="M15" s="82">
        <f t="shared" ref="M15:M16" si="5">J15*K15*L15</f>
        <v>0</v>
      </c>
      <c r="N15" s="153"/>
    </row>
    <row r="16" spans="1:15" ht="18.95" customHeight="1" x14ac:dyDescent="0.25">
      <c r="A16" s="147"/>
      <c r="B16" s="11" t="s">
        <v>52</v>
      </c>
      <c r="C16" s="82"/>
      <c r="D16" s="82"/>
      <c r="E16" s="82"/>
      <c r="F16" s="82">
        <f t="shared" si="4"/>
        <v>0</v>
      </c>
      <c r="G16" s="153"/>
      <c r="H16" s="147"/>
      <c r="I16" s="11" t="s">
        <v>52</v>
      </c>
      <c r="J16" s="82"/>
      <c r="K16" s="82"/>
      <c r="L16" s="82"/>
      <c r="M16" s="82">
        <f t="shared" si="5"/>
        <v>0</v>
      </c>
      <c r="N16" s="153"/>
    </row>
    <row r="17" spans="1:14" ht="21.95" customHeight="1" x14ac:dyDescent="0.25">
      <c r="A17" s="147"/>
      <c r="B17" s="159" t="s">
        <v>56</v>
      </c>
      <c r="C17" s="159"/>
      <c r="D17" s="159"/>
      <c r="E17" s="159"/>
      <c r="F17" s="159"/>
      <c r="G17" s="159"/>
      <c r="H17" s="147"/>
      <c r="I17" s="159" t="s">
        <v>56</v>
      </c>
      <c r="J17" s="159"/>
      <c r="K17" s="159"/>
      <c r="L17" s="159"/>
      <c r="M17" s="159"/>
      <c r="N17" s="159"/>
    </row>
    <row r="18" spans="1:14" x14ac:dyDescent="0.25">
      <c r="A18" s="147"/>
      <c r="B18" s="81" t="s">
        <v>38</v>
      </c>
      <c r="C18" s="81" t="s">
        <v>54</v>
      </c>
      <c r="D18" s="148" t="s">
        <v>119</v>
      </c>
      <c r="E18" s="149"/>
      <c r="F18" s="81" t="s">
        <v>44</v>
      </c>
      <c r="G18" s="81" t="s">
        <v>45</v>
      </c>
      <c r="H18" s="147"/>
      <c r="I18" s="81" t="s">
        <v>38</v>
      </c>
      <c r="J18" s="81" t="s">
        <v>54</v>
      </c>
      <c r="K18" s="148" t="s">
        <v>119</v>
      </c>
      <c r="L18" s="149"/>
      <c r="M18" s="81" t="s">
        <v>44</v>
      </c>
      <c r="N18" s="81" t="s">
        <v>45</v>
      </c>
    </row>
    <row r="19" spans="1:14" x14ac:dyDescent="0.25">
      <c r="A19" s="147"/>
      <c r="B19" s="11"/>
      <c r="C19" s="82"/>
      <c r="D19" s="154"/>
      <c r="E19" s="155"/>
      <c r="F19" s="82">
        <f>C19*D19</f>
        <v>0</v>
      </c>
      <c r="G19" s="153">
        <f>SUM(F19:F23)</f>
        <v>0</v>
      </c>
      <c r="H19" s="147"/>
      <c r="I19" s="11"/>
      <c r="J19" s="82"/>
      <c r="K19" s="154"/>
      <c r="L19" s="155"/>
      <c r="M19" s="82">
        <f>J19*K19</f>
        <v>0</v>
      </c>
      <c r="N19" s="153">
        <f>SUM(M19:M23)</f>
        <v>0</v>
      </c>
    </row>
    <row r="20" spans="1:14" x14ac:dyDescent="0.25">
      <c r="A20" s="147"/>
      <c r="B20" s="11"/>
      <c r="C20" s="82"/>
      <c r="D20" s="154"/>
      <c r="E20" s="155"/>
      <c r="F20" s="82">
        <f t="shared" ref="F20:F23" si="6">C20*D20</f>
        <v>0</v>
      </c>
      <c r="G20" s="153"/>
      <c r="H20" s="147"/>
      <c r="I20" s="11"/>
      <c r="J20" s="82"/>
      <c r="K20" s="154"/>
      <c r="L20" s="155"/>
      <c r="M20" s="82">
        <f t="shared" ref="M20:M23" si="7">J20*K20</f>
        <v>0</v>
      </c>
      <c r="N20" s="153"/>
    </row>
    <row r="21" spans="1:14" x14ac:dyDescent="0.25">
      <c r="A21" s="147"/>
      <c r="B21" s="11"/>
      <c r="C21" s="82"/>
      <c r="D21" s="154"/>
      <c r="E21" s="155"/>
      <c r="F21" s="82">
        <f t="shared" si="6"/>
        <v>0</v>
      </c>
      <c r="G21" s="153"/>
      <c r="H21" s="147"/>
      <c r="I21" s="11"/>
      <c r="J21" s="82"/>
      <c r="K21" s="154"/>
      <c r="L21" s="155"/>
      <c r="M21" s="82">
        <f t="shared" si="7"/>
        <v>0</v>
      </c>
      <c r="N21" s="153"/>
    </row>
    <row r="22" spans="1:14" x14ac:dyDescent="0.25">
      <c r="A22" s="147"/>
      <c r="B22" s="11"/>
      <c r="C22" s="82"/>
      <c r="D22" s="154"/>
      <c r="E22" s="155"/>
      <c r="F22" s="82">
        <f t="shared" si="6"/>
        <v>0</v>
      </c>
      <c r="G22" s="153"/>
      <c r="H22" s="147"/>
      <c r="I22" s="11"/>
      <c r="J22" s="82"/>
      <c r="K22" s="154"/>
      <c r="L22" s="155"/>
      <c r="M22" s="82">
        <f t="shared" si="7"/>
        <v>0</v>
      </c>
      <c r="N22" s="153"/>
    </row>
    <row r="23" spans="1:14" x14ac:dyDescent="0.25">
      <c r="A23" s="147"/>
      <c r="B23" s="11"/>
      <c r="C23" s="82"/>
      <c r="D23" s="154"/>
      <c r="E23" s="155"/>
      <c r="F23" s="82">
        <f t="shared" si="6"/>
        <v>0</v>
      </c>
      <c r="G23" s="153"/>
      <c r="H23" s="147"/>
      <c r="I23" s="11"/>
      <c r="J23" s="82"/>
      <c r="K23" s="154"/>
      <c r="L23" s="155"/>
      <c r="M23" s="82">
        <f t="shared" si="7"/>
        <v>0</v>
      </c>
      <c r="N23" s="153"/>
    </row>
    <row r="24" spans="1:14" ht="21.95" customHeight="1" x14ac:dyDescent="0.25">
      <c r="A24" s="147"/>
      <c r="B24" s="168" t="s">
        <v>58</v>
      </c>
      <c r="C24" s="168"/>
      <c r="D24" s="168"/>
      <c r="E24" s="168"/>
      <c r="F24" s="168"/>
      <c r="G24" s="18">
        <f>G14+G19</f>
        <v>0</v>
      </c>
      <c r="H24" s="147"/>
      <c r="I24" s="168" t="s">
        <v>58</v>
      </c>
      <c r="J24" s="168"/>
      <c r="K24" s="168"/>
      <c r="L24" s="168"/>
      <c r="M24" s="168"/>
      <c r="N24" s="18">
        <f>N14+N19</f>
        <v>0</v>
      </c>
    </row>
    <row r="25" spans="1:14" ht="33" customHeight="1" x14ac:dyDescent="0.25">
      <c r="A25" s="147" t="s">
        <v>131</v>
      </c>
      <c r="B25" s="81" t="s">
        <v>38</v>
      </c>
      <c r="C25" s="81" t="s">
        <v>54</v>
      </c>
      <c r="D25" s="148" t="s">
        <v>119</v>
      </c>
      <c r="E25" s="149"/>
      <c r="F25" s="81" t="s">
        <v>44</v>
      </c>
      <c r="G25" s="81" t="s">
        <v>45</v>
      </c>
      <c r="H25" s="147" t="s">
        <v>131</v>
      </c>
      <c r="I25" s="81" t="s">
        <v>38</v>
      </c>
      <c r="J25" s="81" t="s">
        <v>54</v>
      </c>
      <c r="K25" s="148" t="s">
        <v>119</v>
      </c>
      <c r="L25" s="149"/>
      <c r="M25" s="81" t="s">
        <v>44</v>
      </c>
      <c r="N25" s="81" t="s">
        <v>45</v>
      </c>
    </row>
    <row r="26" spans="1:14" ht="20.25" customHeight="1" x14ac:dyDescent="0.25">
      <c r="A26" s="147"/>
      <c r="B26" s="81"/>
      <c r="C26" s="81"/>
      <c r="D26" s="154"/>
      <c r="E26" s="155"/>
      <c r="F26" s="81">
        <f>C26*D26</f>
        <v>0</v>
      </c>
      <c r="G26" s="165">
        <f>SUM(F26:F28)</f>
        <v>0</v>
      </c>
      <c r="H26" s="147"/>
      <c r="I26" s="81"/>
      <c r="J26" s="81"/>
      <c r="K26" s="154"/>
      <c r="L26" s="155"/>
      <c r="M26" s="81">
        <f>J26*K26</f>
        <v>0</v>
      </c>
      <c r="N26" s="165">
        <f>SUM(M26:M28)</f>
        <v>0</v>
      </c>
    </row>
    <row r="27" spans="1:14" ht="20.25" customHeight="1" x14ac:dyDescent="0.25">
      <c r="A27" s="147"/>
      <c r="B27" s="81"/>
      <c r="C27" s="81"/>
      <c r="D27" s="154"/>
      <c r="E27" s="155"/>
      <c r="F27" s="81">
        <f t="shared" ref="F27:F28" si="8">C27*D27</f>
        <v>0</v>
      </c>
      <c r="G27" s="166"/>
      <c r="H27" s="147"/>
      <c r="I27" s="81"/>
      <c r="J27" s="81"/>
      <c r="K27" s="154"/>
      <c r="L27" s="155"/>
      <c r="M27" s="81">
        <f t="shared" ref="M27:M28" si="9">J27*K27</f>
        <v>0</v>
      </c>
      <c r="N27" s="166"/>
    </row>
    <row r="28" spans="1:14" ht="18" customHeight="1" x14ac:dyDescent="0.25">
      <c r="A28" s="147"/>
      <c r="B28" s="19"/>
      <c r="C28" s="82"/>
      <c r="D28" s="154"/>
      <c r="E28" s="155"/>
      <c r="F28" s="81">
        <f t="shared" si="8"/>
        <v>0</v>
      </c>
      <c r="G28" s="167"/>
      <c r="H28" s="147"/>
      <c r="I28" s="19"/>
      <c r="J28" s="82"/>
      <c r="K28" s="154"/>
      <c r="L28" s="155"/>
      <c r="M28" s="81">
        <f t="shared" si="9"/>
        <v>0</v>
      </c>
      <c r="N28" s="167"/>
    </row>
    <row r="29" spans="1:14" ht="36.950000000000003" customHeight="1" x14ac:dyDescent="0.25">
      <c r="A29" s="147" t="s">
        <v>128</v>
      </c>
      <c r="B29" s="81" t="s">
        <v>38</v>
      </c>
      <c r="C29" s="81" t="s">
        <v>54</v>
      </c>
      <c r="D29" s="148" t="s">
        <v>119</v>
      </c>
      <c r="E29" s="149"/>
      <c r="F29" s="81" t="s">
        <v>44</v>
      </c>
      <c r="G29" s="81" t="s">
        <v>45</v>
      </c>
      <c r="H29" s="147" t="s">
        <v>128</v>
      </c>
      <c r="I29" s="81" t="s">
        <v>38</v>
      </c>
      <c r="J29" s="81" t="s">
        <v>54</v>
      </c>
      <c r="K29" s="148" t="s">
        <v>119</v>
      </c>
      <c r="L29" s="149"/>
      <c r="M29" s="81" t="s">
        <v>44</v>
      </c>
      <c r="N29" s="81" t="s">
        <v>45</v>
      </c>
    </row>
    <row r="30" spans="1:14" ht="23.25" customHeight="1" x14ac:dyDescent="0.25">
      <c r="A30" s="147"/>
      <c r="B30" s="81"/>
      <c r="C30" s="81"/>
      <c r="D30" s="154"/>
      <c r="E30" s="155"/>
      <c r="F30" s="81">
        <f>C30*D30</f>
        <v>0</v>
      </c>
      <c r="G30" s="165">
        <f>SUM(F30:F32)</f>
        <v>0</v>
      </c>
      <c r="H30" s="147"/>
      <c r="I30" s="81"/>
      <c r="J30" s="81"/>
      <c r="K30" s="154"/>
      <c r="L30" s="155"/>
      <c r="M30" s="81">
        <f>J30*K30</f>
        <v>0</v>
      </c>
      <c r="N30" s="165">
        <f>SUM(M30:M32)</f>
        <v>0</v>
      </c>
    </row>
    <row r="31" spans="1:14" ht="22.5" customHeight="1" x14ac:dyDescent="0.25">
      <c r="A31" s="147"/>
      <c r="B31" s="81"/>
      <c r="C31" s="81"/>
      <c r="D31" s="154"/>
      <c r="E31" s="155"/>
      <c r="F31" s="81">
        <f t="shared" ref="F31:F32" si="10">C31*D31</f>
        <v>0</v>
      </c>
      <c r="G31" s="166"/>
      <c r="H31" s="147"/>
      <c r="I31" s="81"/>
      <c r="J31" s="81"/>
      <c r="K31" s="154"/>
      <c r="L31" s="155"/>
      <c r="M31" s="81">
        <f t="shared" ref="M31:M32" si="11">J31*K31</f>
        <v>0</v>
      </c>
      <c r="N31" s="166"/>
    </row>
    <row r="32" spans="1:14" ht="18.75" customHeight="1" x14ac:dyDescent="0.25">
      <c r="A32" s="147"/>
      <c r="B32" s="19"/>
      <c r="C32" s="82"/>
      <c r="D32" s="154"/>
      <c r="E32" s="155"/>
      <c r="F32" s="81">
        <f t="shared" si="10"/>
        <v>0</v>
      </c>
      <c r="G32" s="167"/>
      <c r="H32" s="147"/>
      <c r="I32" s="19"/>
      <c r="J32" s="82"/>
      <c r="K32" s="154"/>
      <c r="L32" s="155"/>
      <c r="M32" s="81">
        <f t="shared" si="11"/>
        <v>0</v>
      </c>
      <c r="N32" s="167"/>
    </row>
    <row r="33" spans="1:14" ht="30" customHeight="1" x14ac:dyDescent="0.25">
      <c r="A33" s="156" t="s">
        <v>132</v>
      </c>
      <c r="B33" s="81" t="s">
        <v>38</v>
      </c>
      <c r="C33" s="81" t="s">
        <v>54</v>
      </c>
      <c r="D33" s="148" t="s">
        <v>119</v>
      </c>
      <c r="E33" s="149"/>
      <c r="F33" s="81" t="s">
        <v>44</v>
      </c>
      <c r="G33" s="81" t="s">
        <v>45</v>
      </c>
      <c r="H33" s="156" t="s">
        <v>132</v>
      </c>
      <c r="I33" s="81" t="s">
        <v>38</v>
      </c>
      <c r="J33" s="81" t="s">
        <v>54</v>
      </c>
      <c r="K33" s="148" t="s">
        <v>119</v>
      </c>
      <c r="L33" s="149"/>
      <c r="M33" s="81" t="s">
        <v>44</v>
      </c>
      <c r="N33" s="81" t="s">
        <v>45</v>
      </c>
    </row>
    <row r="34" spans="1:14" ht="21.75" customHeight="1" x14ac:dyDescent="0.25">
      <c r="A34" s="157"/>
      <c r="B34" s="19"/>
      <c r="C34" s="82"/>
      <c r="D34" s="154"/>
      <c r="E34" s="155"/>
      <c r="F34" s="81">
        <f>C34*D34</f>
        <v>0</v>
      </c>
      <c r="G34" s="165">
        <f>SUM(F34:F36)</f>
        <v>0</v>
      </c>
      <c r="H34" s="157"/>
      <c r="I34" s="19"/>
      <c r="J34" s="82"/>
      <c r="K34" s="154"/>
      <c r="L34" s="155"/>
      <c r="M34" s="81">
        <f>J34*K34</f>
        <v>0</v>
      </c>
      <c r="N34" s="165">
        <f>SUM(M34:M36)</f>
        <v>0</v>
      </c>
    </row>
    <row r="35" spans="1:14" ht="23.25" customHeight="1" x14ac:dyDescent="0.25">
      <c r="A35" s="157"/>
      <c r="B35" s="19"/>
      <c r="C35" s="82"/>
      <c r="D35" s="154"/>
      <c r="E35" s="155"/>
      <c r="F35" s="81">
        <f t="shared" ref="F35:F36" si="12">C35*D35</f>
        <v>0</v>
      </c>
      <c r="G35" s="166"/>
      <c r="H35" s="157"/>
      <c r="I35" s="19"/>
      <c r="J35" s="82"/>
      <c r="K35" s="154"/>
      <c r="L35" s="155"/>
      <c r="M35" s="81">
        <f t="shared" ref="M35:M36" si="13">J35*K35</f>
        <v>0</v>
      </c>
      <c r="N35" s="166"/>
    </row>
    <row r="36" spans="1:14" ht="23.25" customHeight="1" x14ac:dyDescent="0.25">
      <c r="A36" s="158"/>
      <c r="B36" s="19"/>
      <c r="C36" s="82"/>
      <c r="D36" s="154"/>
      <c r="E36" s="155"/>
      <c r="F36" s="81">
        <f t="shared" si="12"/>
        <v>0</v>
      </c>
      <c r="G36" s="167"/>
      <c r="H36" s="158"/>
      <c r="I36" s="19"/>
      <c r="J36" s="82"/>
      <c r="K36" s="154"/>
      <c r="L36" s="155"/>
      <c r="M36" s="81">
        <f t="shared" si="13"/>
        <v>0</v>
      </c>
      <c r="N36" s="167"/>
    </row>
    <row r="37" spans="1:14" ht="33.950000000000003" customHeight="1" x14ac:dyDescent="0.25">
      <c r="A37" s="147" t="s">
        <v>133</v>
      </c>
      <c r="B37" s="81" t="s">
        <v>38</v>
      </c>
      <c r="C37" s="81" t="s">
        <v>54</v>
      </c>
      <c r="D37" s="148" t="s">
        <v>119</v>
      </c>
      <c r="E37" s="149"/>
      <c r="F37" s="81" t="s">
        <v>44</v>
      </c>
      <c r="G37" s="81" t="s">
        <v>45</v>
      </c>
      <c r="H37" s="147" t="s">
        <v>133</v>
      </c>
      <c r="I37" s="81" t="s">
        <v>38</v>
      </c>
      <c r="J37" s="81" t="s">
        <v>54</v>
      </c>
      <c r="K37" s="148" t="s">
        <v>119</v>
      </c>
      <c r="L37" s="149"/>
      <c r="M37" s="81" t="s">
        <v>44</v>
      </c>
      <c r="N37" s="81" t="s">
        <v>45</v>
      </c>
    </row>
    <row r="38" spans="1:14" ht="21" customHeight="1" x14ac:dyDescent="0.25">
      <c r="A38" s="147"/>
      <c r="B38" s="81"/>
      <c r="C38" s="81"/>
      <c r="D38" s="154"/>
      <c r="E38" s="155"/>
      <c r="F38" s="81">
        <f>C38*D38</f>
        <v>0</v>
      </c>
      <c r="G38" s="165">
        <f>SUM(F38:F40)</f>
        <v>0</v>
      </c>
      <c r="H38" s="147"/>
      <c r="I38" s="81"/>
      <c r="J38" s="81"/>
      <c r="K38" s="154"/>
      <c r="L38" s="155"/>
      <c r="M38" s="81">
        <f>J38*K38</f>
        <v>0</v>
      </c>
      <c r="N38" s="165">
        <f>SUM(M38:M40)</f>
        <v>0</v>
      </c>
    </row>
    <row r="39" spans="1:14" ht="20.25" customHeight="1" x14ac:dyDescent="0.25">
      <c r="A39" s="147"/>
      <c r="B39" s="81"/>
      <c r="C39" s="81"/>
      <c r="D39" s="154"/>
      <c r="E39" s="155"/>
      <c r="F39" s="81">
        <f t="shared" ref="F39:F40" si="14">C39*D39</f>
        <v>0</v>
      </c>
      <c r="G39" s="166"/>
      <c r="H39" s="147"/>
      <c r="I39" s="81"/>
      <c r="J39" s="81"/>
      <c r="K39" s="154"/>
      <c r="L39" s="155"/>
      <c r="M39" s="81">
        <f t="shared" ref="M39:M40" si="15">J39*K39</f>
        <v>0</v>
      </c>
      <c r="N39" s="166"/>
    </row>
    <row r="40" spans="1:14" ht="21.75" customHeight="1" x14ac:dyDescent="0.25">
      <c r="A40" s="147"/>
      <c r="B40" s="19"/>
      <c r="C40" s="82"/>
      <c r="D40" s="154"/>
      <c r="E40" s="155"/>
      <c r="F40" s="81">
        <f t="shared" si="14"/>
        <v>0</v>
      </c>
      <c r="G40" s="167"/>
      <c r="H40" s="147"/>
      <c r="I40" s="19"/>
      <c r="J40" s="82"/>
      <c r="K40" s="154"/>
      <c r="L40" s="155"/>
      <c r="M40" s="81">
        <f t="shared" si="15"/>
        <v>0</v>
      </c>
      <c r="N40" s="167"/>
    </row>
    <row r="41" spans="1:14" s="24" customFormat="1" ht="24.75" customHeight="1" x14ac:dyDescent="0.25">
      <c r="A41" s="20"/>
      <c r="B41" s="21"/>
      <c r="C41" s="21"/>
      <c r="D41" s="22"/>
      <c r="E41" s="22"/>
      <c r="F41" s="23"/>
      <c r="G41" s="23"/>
      <c r="H41" s="20"/>
      <c r="I41" s="21"/>
      <c r="J41" s="21"/>
      <c r="K41" s="22"/>
      <c r="L41" s="22"/>
      <c r="M41" s="23"/>
      <c r="N41" s="23"/>
    </row>
  </sheetData>
  <mergeCells count="102">
    <mergeCell ref="D37:E37"/>
    <mergeCell ref="D38:E38"/>
    <mergeCell ref="D39:E39"/>
    <mergeCell ref="D40:E40"/>
    <mergeCell ref="K37:L37"/>
    <mergeCell ref="K38:L38"/>
    <mergeCell ref="K39:L39"/>
    <mergeCell ref="K40:L40"/>
    <mergeCell ref="H37:H40"/>
    <mergeCell ref="A25:A28"/>
    <mergeCell ref="N5:N7"/>
    <mergeCell ref="B2:G2"/>
    <mergeCell ref="F3:G3"/>
    <mergeCell ref="A3:E3"/>
    <mergeCell ref="A4:A7"/>
    <mergeCell ref="G5:G7"/>
    <mergeCell ref="D4:E4"/>
    <mergeCell ref="D5:E5"/>
    <mergeCell ref="D6:E6"/>
    <mergeCell ref="D7:E7"/>
    <mergeCell ref="K4:L4"/>
    <mergeCell ref="A8:A11"/>
    <mergeCell ref="D8:E8"/>
    <mergeCell ref="D9:E9"/>
    <mergeCell ref="G9:G11"/>
    <mergeCell ref="D10:E10"/>
    <mergeCell ref="D11:E11"/>
    <mergeCell ref="K10:L10"/>
    <mergeCell ref="K11:L11"/>
    <mergeCell ref="D25:E25"/>
    <mergeCell ref="K25:L25"/>
    <mergeCell ref="H25:H28"/>
    <mergeCell ref="D20:E20"/>
    <mergeCell ref="D31:E31"/>
    <mergeCell ref="D32:E32"/>
    <mergeCell ref="D35:E35"/>
    <mergeCell ref="D36:E36"/>
    <mergeCell ref="G34:G36"/>
    <mergeCell ref="I2:N2"/>
    <mergeCell ref="H3:L3"/>
    <mergeCell ref="M3:N3"/>
    <mergeCell ref="H4:H7"/>
    <mergeCell ref="D21:E21"/>
    <mergeCell ref="D22:E22"/>
    <mergeCell ref="D23:E23"/>
    <mergeCell ref="D26:E26"/>
    <mergeCell ref="K29:L29"/>
    <mergeCell ref="H29:H32"/>
    <mergeCell ref="G26:G28"/>
    <mergeCell ref="H12:H24"/>
    <mergeCell ref="I12:N12"/>
    <mergeCell ref="N14:N16"/>
    <mergeCell ref="I17:N17"/>
    <mergeCell ref="N19:N23"/>
    <mergeCell ref="I24:M24"/>
    <mergeCell ref="N30:N32"/>
    <mergeCell ref="H33:H36"/>
    <mergeCell ref="H8:H11"/>
    <mergeCell ref="K20:L20"/>
    <mergeCell ref="K21:L21"/>
    <mergeCell ref="K22:L22"/>
    <mergeCell ref="K23:L23"/>
    <mergeCell ref="A29:A32"/>
    <mergeCell ref="A37:A40"/>
    <mergeCell ref="B12:G12"/>
    <mergeCell ref="G14:G16"/>
    <mergeCell ref="B17:G17"/>
    <mergeCell ref="G19:G23"/>
    <mergeCell ref="A12:A24"/>
    <mergeCell ref="B24:F24"/>
    <mergeCell ref="G30:G32"/>
    <mergeCell ref="G38:G40"/>
    <mergeCell ref="D27:E27"/>
    <mergeCell ref="D28:E28"/>
    <mergeCell ref="D29:E29"/>
    <mergeCell ref="A33:A36"/>
    <mergeCell ref="D33:E33"/>
    <mergeCell ref="D34:E34"/>
    <mergeCell ref="D18:E18"/>
    <mergeCell ref="D19:E19"/>
    <mergeCell ref="D30:E30"/>
    <mergeCell ref="N38:N40"/>
    <mergeCell ref="K26:L26"/>
    <mergeCell ref="K27:L27"/>
    <mergeCell ref="K28:L28"/>
    <mergeCell ref="N34:N36"/>
    <mergeCell ref="K5:L5"/>
    <mergeCell ref="K6:L6"/>
    <mergeCell ref="K7:L7"/>
    <mergeCell ref="K30:L30"/>
    <mergeCell ref="K31:L31"/>
    <mergeCell ref="K32:L32"/>
    <mergeCell ref="K8:L8"/>
    <mergeCell ref="K9:L9"/>
    <mergeCell ref="N26:N28"/>
    <mergeCell ref="N9:N11"/>
    <mergeCell ref="K18:L18"/>
    <mergeCell ref="K19:L19"/>
    <mergeCell ref="K33:L33"/>
    <mergeCell ref="K34:L34"/>
    <mergeCell ref="K35:L35"/>
    <mergeCell ref="K36:L36"/>
  </mergeCells>
  <phoneticPr fontId="4" type="noConversion"/>
  <pageMargins left="0.7" right="0.7" top="0.75" bottom="0.75" header="0.3" footer="0.3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附表1-兒少安置現況</vt:lpstr>
      <vt:lpstr>附表2-轄內自立少年人數</vt:lpstr>
      <vt:lpstr>附表3-補助地方政府人事費</vt:lpstr>
      <vt:lpstr>附表4-補助地方政府業務費</vt:lpstr>
      <vt:lpstr>附表5-補助團體與機構業務費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陳彥蓁</cp:lastModifiedBy>
  <cp:lastPrinted>2022-08-01T06:29:11Z</cp:lastPrinted>
  <dcterms:created xsi:type="dcterms:W3CDTF">2021-09-12T01:13:27Z</dcterms:created>
  <dcterms:modified xsi:type="dcterms:W3CDTF">2022-08-01T06:43:02Z</dcterms:modified>
</cp:coreProperties>
</file>