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415" windowWidth="11970" windowHeight="3315" activeTab="1"/>
  </bookViews>
  <sheets>
    <sheet name="sheet1" sheetId="2" r:id="rId1"/>
    <sheet name="33" sheetId="1" r:id="rId2"/>
  </sheets>
  <calcPr calcId="125725"/>
</workbook>
</file>

<file path=xl/calcChain.xml><?xml version="1.0" encoding="utf-8"?>
<calcChain xmlns="http://schemas.openxmlformats.org/spreadsheetml/2006/main">
  <c r="H9" i="1"/>
  <c r="H10"/>
  <c r="H11"/>
  <c r="H12"/>
  <c r="H13"/>
  <c r="H14"/>
  <c r="H15"/>
  <c r="H16"/>
  <c r="H17"/>
  <c r="H18"/>
  <c r="H19"/>
  <c r="H20"/>
  <c r="H21"/>
  <c r="H22"/>
  <c r="H23"/>
  <c r="H24"/>
  <c r="H25"/>
  <c r="H27"/>
  <c r="C6" i="2"/>
  <c r="D6"/>
  <c r="D5" s="1"/>
  <c r="D28" s="1"/>
  <c r="E6"/>
  <c r="E29" s="1"/>
  <c r="F6"/>
  <c r="F29" s="1"/>
  <c r="G6"/>
  <c r="H6"/>
  <c r="H5" s="1"/>
  <c r="H28" s="1"/>
  <c r="I6"/>
  <c r="I29" s="1"/>
  <c r="J6"/>
  <c r="J29" s="1"/>
  <c r="K6"/>
  <c r="L6"/>
  <c r="L5" s="1"/>
  <c r="C16"/>
  <c r="C5" s="1"/>
  <c r="D16"/>
  <c r="E16"/>
  <c r="F16"/>
  <c r="F5" s="1"/>
  <c r="F28" s="1"/>
  <c r="G16"/>
  <c r="G5" s="1"/>
  <c r="G28" s="1"/>
  <c r="H16"/>
  <c r="I16"/>
  <c r="J16"/>
  <c r="J5" s="1"/>
  <c r="J28" s="1"/>
  <c r="K16"/>
  <c r="M39" s="1"/>
  <c r="L16"/>
  <c r="G29"/>
  <c r="K29"/>
  <c r="D30"/>
  <c r="E30"/>
  <c r="F30"/>
  <c r="G30"/>
  <c r="H30"/>
  <c r="I30"/>
  <c r="J30"/>
  <c r="K30"/>
  <c r="L30"/>
  <c r="M30"/>
  <c r="D31"/>
  <c r="E31"/>
  <c r="F31"/>
  <c r="G31"/>
  <c r="H31"/>
  <c r="I31"/>
  <c r="J31"/>
  <c r="K31"/>
  <c r="L31"/>
  <c r="M31"/>
  <c r="D32"/>
  <c r="E32"/>
  <c r="F32"/>
  <c r="G32"/>
  <c r="H32"/>
  <c r="I32"/>
  <c r="J32"/>
  <c r="K32"/>
  <c r="L32"/>
  <c r="M32"/>
  <c r="D33"/>
  <c r="E33"/>
  <c r="F33"/>
  <c r="G33"/>
  <c r="H33"/>
  <c r="I33"/>
  <c r="J33"/>
  <c r="K33"/>
  <c r="L33"/>
  <c r="M33"/>
  <c r="D34"/>
  <c r="E34"/>
  <c r="F34"/>
  <c r="G34"/>
  <c r="H34"/>
  <c r="I34"/>
  <c r="J34"/>
  <c r="K34"/>
  <c r="L34"/>
  <c r="M34"/>
  <c r="D35"/>
  <c r="E35"/>
  <c r="F35"/>
  <c r="G35"/>
  <c r="H35"/>
  <c r="I35"/>
  <c r="J35"/>
  <c r="K35"/>
  <c r="L35"/>
  <c r="M35"/>
  <c r="D36"/>
  <c r="E36"/>
  <c r="F36"/>
  <c r="G36"/>
  <c r="H36"/>
  <c r="I36"/>
  <c r="J36"/>
  <c r="K36"/>
  <c r="L36"/>
  <c r="M36"/>
  <c r="D37"/>
  <c r="E37"/>
  <c r="F37"/>
  <c r="G37"/>
  <c r="H37"/>
  <c r="I37"/>
  <c r="J37"/>
  <c r="K37"/>
  <c r="L37"/>
  <c r="M37"/>
  <c r="D38"/>
  <c r="E38"/>
  <c r="F38"/>
  <c r="G38"/>
  <c r="H38"/>
  <c r="I38"/>
  <c r="J38"/>
  <c r="K38"/>
  <c r="L38"/>
  <c r="M38"/>
  <c r="D39"/>
  <c r="E39"/>
  <c r="G39"/>
  <c r="H39"/>
  <c r="I39"/>
  <c r="K39"/>
  <c r="L39"/>
  <c r="D40"/>
  <c r="E40"/>
  <c r="F40"/>
  <c r="G40"/>
  <c r="H40"/>
  <c r="I40"/>
  <c r="J40"/>
  <c r="K40"/>
  <c r="L40"/>
  <c r="M40"/>
  <c r="D41"/>
  <c r="E41"/>
  <c r="F41"/>
  <c r="G41"/>
  <c r="H41"/>
  <c r="I41"/>
  <c r="J41"/>
  <c r="K41"/>
  <c r="L41"/>
  <c r="M41"/>
  <c r="D42"/>
  <c r="E42"/>
  <c r="F42"/>
  <c r="G42"/>
  <c r="H42"/>
  <c r="I42"/>
  <c r="J42"/>
  <c r="K42"/>
  <c r="L42"/>
  <c r="M42"/>
  <c r="D43"/>
  <c r="E43"/>
  <c r="F43"/>
  <c r="G43"/>
  <c r="H43"/>
  <c r="I43"/>
  <c r="J43"/>
  <c r="K43"/>
  <c r="L43"/>
  <c r="M43"/>
  <c r="D44"/>
  <c r="E44"/>
  <c r="F44"/>
  <c r="G44"/>
  <c r="H44"/>
  <c r="I44"/>
  <c r="J44"/>
  <c r="K44"/>
  <c r="L44"/>
  <c r="M44"/>
  <c r="D45"/>
  <c r="E45"/>
  <c r="F45"/>
  <c r="G45"/>
  <c r="H45"/>
  <c r="I45"/>
  <c r="J45"/>
  <c r="K45"/>
  <c r="L45"/>
  <c r="M45"/>
  <c r="D46"/>
  <c r="E46"/>
  <c r="F46"/>
  <c r="G46"/>
  <c r="H46"/>
  <c r="I46"/>
  <c r="J46"/>
  <c r="K46"/>
  <c r="L46"/>
  <c r="M46"/>
  <c r="L28" l="1"/>
  <c r="J39"/>
  <c r="F39"/>
  <c r="I5"/>
  <c r="I28" s="1"/>
  <c r="E5"/>
  <c r="E28" s="1"/>
  <c r="L29"/>
  <c r="H29"/>
  <c r="D29"/>
  <c r="K5"/>
  <c r="K28" s="1"/>
  <c r="M29"/>
  <c r="M28" l="1"/>
</calcChain>
</file>

<file path=xl/sharedStrings.xml><?xml version="1.0" encoding="utf-8"?>
<sst xmlns="http://schemas.openxmlformats.org/spreadsheetml/2006/main" count="112" uniqueCount="90">
  <si>
    <t>腹</t>
  </si>
  <si>
    <t xml:space="preserve"> </t>
  </si>
  <si>
    <t>產</t>
  </si>
  <si>
    <t>腎</t>
  </si>
  <si>
    <t>計</t>
  </si>
  <si>
    <t>生</t>
  </si>
  <si>
    <t>總　          計</t>
  </si>
  <si>
    <t>公 立 醫 院</t>
  </si>
  <si>
    <t xml:space="preserve">  縣市立醫院</t>
  </si>
  <si>
    <t xml:space="preserve">  公立醫學院校附設醫院</t>
  </si>
  <si>
    <t xml:space="preserve">  軍方醫院－民眾診療</t>
  </si>
  <si>
    <t xml:space="preserve">  榮民醫院</t>
  </si>
  <si>
    <t xml:space="preserve">  機關(構)附設醫院</t>
  </si>
  <si>
    <t xml:space="preserve">  公立中醫醫院</t>
  </si>
  <si>
    <t>私 立 醫 院</t>
  </si>
  <si>
    <t xml:space="preserve">  財團法人醫院</t>
  </si>
  <si>
    <t xml:space="preserve">  宗教財團法人附設醫院</t>
  </si>
  <si>
    <t xml:space="preserve">  醫學院校附設醫院</t>
  </si>
  <si>
    <t xml:space="preserve">  其他法人附設醫院</t>
  </si>
  <si>
    <t xml:space="preserve">  私立醫院</t>
  </si>
  <si>
    <t xml:space="preserve">  私立牙醫醫院</t>
  </si>
  <si>
    <t xml:space="preserve">  私立中醫醫院</t>
  </si>
  <si>
    <r>
      <t>(</t>
    </r>
    <r>
      <rPr>
        <sz val="12"/>
        <rFont val="標楷體"/>
        <family val="4"/>
        <charset val="136"/>
      </rPr>
      <t>％</t>
    </r>
    <r>
      <rPr>
        <sz val="12"/>
        <rFont val="Times New Roman"/>
        <family val="1"/>
      </rPr>
      <t>)</t>
    </r>
    <phoneticPr fontId="5" type="noConversion"/>
  </si>
  <si>
    <t xml:space="preserve">  行政院衛生署所屬</t>
  </si>
  <si>
    <t xml:space="preserve">  臺北市立醫院</t>
  </si>
  <si>
    <t xml:space="preserve">  高雄市立醫院</t>
  </si>
  <si>
    <t>門診</t>
    <phoneticPr fontId="5" type="noConversion"/>
  </si>
  <si>
    <t>急診</t>
    <phoneticPr fontId="5" type="noConversion"/>
  </si>
  <si>
    <t>門診體檢</t>
    <phoneticPr fontId="5" type="noConversion"/>
  </si>
  <si>
    <t>洗腎</t>
    <phoneticPr fontId="5" type="noConversion"/>
  </si>
  <si>
    <t>合計</t>
    <phoneticPr fontId="5" type="noConversion"/>
  </si>
  <si>
    <t>住院</t>
    <phoneticPr fontId="5" type="noConversion"/>
  </si>
  <si>
    <t>接生</t>
    <phoneticPr fontId="5" type="noConversion"/>
  </si>
  <si>
    <t>剖腹產</t>
    <phoneticPr fontId="5" type="noConversion"/>
  </si>
  <si>
    <t>住院健檢</t>
    <phoneticPr fontId="5" type="noConversion"/>
  </si>
  <si>
    <t>平 均 每 日 手 術 人 次</t>
    <phoneticPr fontId="5" type="noConversion"/>
  </si>
  <si>
    <t>平   均   每   日   人   次</t>
    <phoneticPr fontId="5" type="noConversion"/>
  </si>
  <si>
    <t>平均每日人次</t>
    <phoneticPr fontId="5" type="noConversion"/>
  </si>
  <si>
    <t>剖腹產率</t>
    <phoneticPr fontId="5" type="noConversion"/>
  </si>
  <si>
    <t>醫院家數</t>
    <phoneticPr fontId="5" type="noConversion"/>
  </si>
  <si>
    <t>醫療服務量</t>
    <phoneticPr fontId="5" type="noConversion"/>
  </si>
  <si>
    <r>
      <t>權</t>
    </r>
    <r>
      <rPr>
        <sz val="12"/>
        <rFont val="標楷體"/>
        <family val="4"/>
        <charset val="136"/>
      </rPr>
      <t>屬</t>
    </r>
    <r>
      <rPr>
        <sz val="12"/>
        <rFont val="標楷體"/>
        <family val="4"/>
        <charset val="136"/>
      </rPr>
      <t>別</t>
    </r>
    <phoneticPr fontId="5" type="noConversion"/>
  </si>
  <si>
    <t>The</t>
  </si>
  <si>
    <t>SAS</t>
  </si>
  <si>
    <t>System</t>
  </si>
  <si>
    <t>Monday,</t>
  </si>
  <si>
    <t>May</t>
  </si>
  <si>
    <t>8,</t>
  </si>
  <si>
    <t>-</t>
  </si>
  <si>
    <t>門診人次</t>
  </si>
  <si>
    <t>急診人次</t>
  </si>
  <si>
    <t>VAR104</t>
  </si>
  <si>
    <t>VAR105</t>
  </si>
  <si>
    <t>VAR106</t>
  </si>
  <si>
    <t>VAR107</t>
  </si>
  <si>
    <t>VAR108</t>
  </si>
  <si>
    <t>VAR109</t>
  </si>
  <si>
    <t>ALL</t>
  </si>
  <si>
    <t>本署醫院</t>
  </si>
  <si>
    <t>台北市立</t>
  </si>
  <si>
    <t>高雄市立</t>
  </si>
  <si>
    <t>縣市立</t>
  </si>
  <si>
    <t>公醫學附</t>
  </si>
  <si>
    <t>軍方醫院</t>
  </si>
  <si>
    <t>榮民醫院</t>
  </si>
  <si>
    <t>公立中醫</t>
  </si>
  <si>
    <t>財團法人</t>
  </si>
  <si>
    <t>宗教財團</t>
  </si>
  <si>
    <t>醫學院校</t>
  </si>
  <si>
    <t>其他法人</t>
  </si>
  <si>
    <t>私立醫院</t>
  </si>
  <si>
    <t>私立中醫</t>
  </si>
  <si>
    <t>機關附設</t>
  </si>
  <si>
    <t>住院健檢人次</t>
    <phoneticPr fontId="5" type="noConversion"/>
  </si>
  <si>
    <t>手術合計</t>
    <phoneticPr fontId="5" type="noConversion"/>
  </si>
  <si>
    <t>門診手術</t>
    <phoneticPr fontId="5" type="noConversion"/>
  </si>
  <si>
    <t>住院手術</t>
    <phoneticPr fontId="5" type="noConversion"/>
  </si>
  <si>
    <t>門診體檢人次</t>
    <phoneticPr fontId="5" type="noConversion"/>
  </si>
  <si>
    <t>接生人次</t>
    <phoneticPr fontId="5" type="noConversion"/>
  </si>
  <si>
    <t>剖腹產人次</t>
    <phoneticPr fontId="5" type="noConversion"/>
  </si>
  <si>
    <t>公立</t>
    <phoneticPr fontId="5" type="noConversion"/>
  </si>
  <si>
    <t>私立</t>
    <phoneticPr fontId="5" type="noConversion"/>
  </si>
  <si>
    <t>VAR110</t>
  </si>
  <si>
    <t>VAR111</t>
  </si>
  <si>
    <t>VAR112</t>
  </si>
  <si>
    <t>VAR113</t>
  </si>
  <si>
    <t xml:space="preserve"> </t>
    <phoneticPr fontId="5" type="noConversion"/>
  </si>
  <si>
    <t>民國九十三年</t>
    <phoneticPr fontId="5" type="noConversion"/>
  </si>
  <si>
    <t>洗腎人次</t>
    <phoneticPr fontId="5" type="noConversion"/>
  </si>
  <si>
    <r>
      <t>表</t>
    </r>
    <r>
      <rPr>
        <b/>
        <sz val="16"/>
        <rFont val="Times New Roman"/>
        <family val="1"/>
      </rPr>
      <t xml:space="preserve">27 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平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均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每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服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量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r>
      <rPr>
        <b/>
        <sz val="16"/>
        <rFont val="Times New Roman"/>
        <family val="1"/>
      </rPr>
      <t xml:space="preserve"> </t>
    </r>
    <phoneticPr fontId="5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</si>
</sst>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43" formatCode="_-* #,##0.00_-;\-* #,##0.00_-;_-* &quot;-&quot;??_-;_-@_-"/>
  </numFmts>
  <fonts count="14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sz val="9"/>
      <name val="新細明體"/>
      <family val="1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sz val="16"/>
      <name val="標楷體"/>
      <family val="4"/>
      <charset val="136"/>
    </font>
    <font>
      <sz val="12"/>
      <name val="新細明體"/>
      <charset val="136"/>
    </font>
    <font>
      <sz val="12"/>
      <color indexed="10"/>
      <name val="新細明體"/>
      <family val="1"/>
      <charset val="136"/>
    </font>
    <font>
      <sz val="12"/>
      <color indexed="14"/>
      <name val="新細明體"/>
      <family val="1"/>
      <charset val="136"/>
    </font>
    <font>
      <sz val="12"/>
      <name val="細明體"/>
      <family val="3"/>
      <charset val="136"/>
    </font>
    <font>
      <sz val="10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1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1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41" fontId="2" fillId="0" borderId="6" xfId="0" applyNumberFormat="1" applyFont="1" applyFill="1" applyBorder="1" applyAlignment="1">
      <alignment horizontal="right" vertical="center"/>
    </xf>
    <xf numFmtId="0" fontId="9" fillId="0" borderId="0" xfId="1"/>
    <xf numFmtId="20" fontId="9" fillId="0" borderId="0" xfId="1" applyNumberFormat="1"/>
    <xf numFmtId="0" fontId="9" fillId="0" borderId="0" xfId="1" applyFont="1" applyAlignment="1">
      <alignment shrinkToFit="1"/>
    </xf>
    <xf numFmtId="3" fontId="9" fillId="0" borderId="0" xfId="1" applyNumberFormat="1"/>
    <xf numFmtId="3" fontId="10" fillId="0" borderId="0" xfId="1" applyNumberFormat="1" applyFont="1"/>
    <xf numFmtId="0" fontId="9" fillId="0" borderId="7" xfId="1" applyBorder="1"/>
    <xf numFmtId="0" fontId="10" fillId="0" borderId="0" xfId="1" applyFont="1"/>
    <xf numFmtId="3" fontId="11" fillId="0" borderId="0" xfId="1" applyNumberFormat="1" applyFont="1"/>
    <xf numFmtId="3" fontId="0" fillId="0" borderId="0" xfId="0" applyNumberFormat="1"/>
    <xf numFmtId="0" fontId="12" fillId="0" borderId="0" xfId="0" applyFont="1"/>
    <xf numFmtId="0" fontId="13" fillId="0" borderId="0" xfId="0" applyFont="1"/>
    <xf numFmtId="0" fontId="13" fillId="2" borderId="0" xfId="0" applyFont="1" applyFill="1" applyProtection="1"/>
    <xf numFmtId="0" fontId="0" fillId="0" borderId="0" xfId="1" applyFont="1"/>
    <xf numFmtId="41" fontId="2" fillId="3" borderId="0" xfId="0" applyNumberFormat="1" applyFont="1" applyFill="1" applyAlignment="1">
      <alignment horizontal="right" vertical="center"/>
    </xf>
    <xf numFmtId="41" fontId="2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distributed" textRotation="255"/>
    </xf>
    <xf numFmtId="0" fontId="0" fillId="0" borderId="11" xfId="0" applyFill="1" applyBorder="1" applyAlignment="1">
      <alignment horizontal="center" vertical="distributed" textRotation="255"/>
    </xf>
    <xf numFmtId="0" fontId="0" fillId="0" borderId="12" xfId="0" applyFill="1" applyBorder="1" applyAlignment="1">
      <alignment horizontal="center" vertical="distributed" textRotation="255"/>
    </xf>
    <xf numFmtId="0" fontId="3" fillId="0" borderId="8" xfId="0" applyFont="1" applyFill="1" applyBorder="1" applyAlignment="1">
      <alignment horizontal="center" vertical="distributed" textRotation="255"/>
    </xf>
    <xf numFmtId="0" fontId="3" fillId="0" borderId="9" xfId="0" applyFont="1" applyFill="1" applyBorder="1" applyAlignment="1">
      <alignment horizontal="center" vertical="distributed" textRotation="255"/>
    </xf>
    <xf numFmtId="0" fontId="3" fillId="0" borderId="5" xfId="0" applyFont="1" applyFill="1" applyBorder="1" applyAlignment="1">
      <alignment horizontal="center" vertical="distributed" textRotation="255"/>
    </xf>
    <xf numFmtId="0" fontId="3" fillId="0" borderId="11" xfId="0" applyFont="1" applyFill="1" applyBorder="1" applyAlignment="1">
      <alignment horizontal="center" vertical="distributed" textRotation="255"/>
    </xf>
    <xf numFmtId="0" fontId="3" fillId="0" borderId="12" xfId="0" applyFont="1" applyFill="1" applyBorder="1" applyAlignment="1">
      <alignment horizontal="center" vertical="distributed" textRotation="255"/>
    </xf>
    <xf numFmtId="0" fontId="0" fillId="0" borderId="9" xfId="0" applyFill="1" applyBorder="1" applyAlignment="1">
      <alignment horizontal="center" vertical="distributed" textRotation="255"/>
    </xf>
    <xf numFmtId="0" fontId="6" fillId="0" borderId="0" xfId="0" applyFont="1" applyFill="1" applyAlignment="1">
      <alignment horizontal="center" vertical="center"/>
    </xf>
  </cellXfs>
  <cellStyles count="2">
    <cellStyle name="一般" xfId="0" builtinId="0"/>
    <cellStyle name="一般_prt_25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</xdr:col>
      <xdr:colOff>0</xdr:colOff>
      <xdr:row>8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857250"/>
          <a:ext cx="2009775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opLeftCell="B1" zoomScale="75" workbookViewId="0">
      <pane xSplit="2" ySplit="4" topLeftCell="D23" activePane="bottomRight" state="frozen"/>
      <selection activeCell="B1" sqref="B1"/>
      <selection pane="topRight" activeCell="D1" sqref="D1"/>
      <selection pane="bottomLeft" activeCell="B5" sqref="B5"/>
      <selection pane="bottomRight" activeCell="D28" sqref="D28:H46"/>
    </sheetView>
  </sheetViews>
  <sheetFormatPr defaultRowHeight="16.5"/>
  <cols>
    <col min="1" max="2" width="9" style="21"/>
    <col min="3" max="3" width="10" style="21" bestFit="1" customWidth="1"/>
    <col min="4" max="4" width="11.375" style="21" customWidth="1"/>
    <col min="5" max="6" width="10.625" style="21" customWidth="1"/>
    <col min="7" max="7" width="9.25" style="21" bestFit="1" customWidth="1"/>
    <col min="8" max="8" width="10.5" style="21" customWidth="1"/>
    <col min="9" max="13" width="9.25" style="21" bestFit="1" customWidth="1"/>
    <col min="14" max="16384" width="9" style="21"/>
  </cols>
  <sheetData>
    <row r="1" spans="2:13">
      <c r="B1" s="21" t="s">
        <v>42</v>
      </c>
      <c r="C1" s="21" t="s">
        <v>44</v>
      </c>
      <c r="D1" s="21" t="s">
        <v>46</v>
      </c>
      <c r="E1" s="21" t="s">
        <v>47</v>
      </c>
      <c r="F1" s="21">
        <v>2000</v>
      </c>
      <c r="G1" s="21" t="s">
        <v>43</v>
      </c>
      <c r="I1" s="22">
        <v>0.36805555555555558</v>
      </c>
      <c r="J1" s="21" t="s">
        <v>45</v>
      </c>
      <c r="K1" s="21">
        <v>5</v>
      </c>
    </row>
    <row r="3" spans="2:13">
      <c r="B3" s="21" t="s">
        <v>48</v>
      </c>
      <c r="C3" s="32" t="s">
        <v>74</v>
      </c>
      <c r="D3" s="31" t="s">
        <v>49</v>
      </c>
      <c r="E3" s="31" t="s">
        <v>50</v>
      </c>
      <c r="F3" s="31" t="s">
        <v>77</v>
      </c>
      <c r="G3" s="31" t="s">
        <v>73</v>
      </c>
      <c r="H3" s="31" t="s">
        <v>88</v>
      </c>
      <c r="I3" s="31" t="s">
        <v>75</v>
      </c>
      <c r="J3" s="31" t="s">
        <v>76</v>
      </c>
      <c r="K3" s="31" t="s">
        <v>78</v>
      </c>
      <c r="L3" s="31" t="s">
        <v>79</v>
      </c>
      <c r="M3" s="23"/>
    </row>
    <row r="4" spans="2:13">
      <c r="C4" t="s">
        <v>52</v>
      </c>
      <c r="D4" t="s">
        <v>55</v>
      </c>
      <c r="E4" t="s">
        <v>56</v>
      </c>
      <c r="F4" t="s">
        <v>82</v>
      </c>
      <c r="G4" t="s">
        <v>51</v>
      </c>
      <c r="H4" t="s">
        <v>85</v>
      </c>
      <c r="I4" t="s">
        <v>53</v>
      </c>
      <c r="J4" t="s">
        <v>54</v>
      </c>
      <c r="K4" t="s">
        <v>83</v>
      </c>
      <c r="L4" t="s">
        <v>84</v>
      </c>
    </row>
    <row r="5" spans="2:13">
      <c r="B5" s="21" t="s">
        <v>57</v>
      </c>
      <c r="C5" s="28">
        <f t="shared" ref="C5:L5" si="0">SUM(C6,C16)</f>
        <v>590</v>
      </c>
      <c r="D5" s="28">
        <f t="shared" si="0"/>
        <v>101687332</v>
      </c>
      <c r="E5" s="28">
        <f t="shared" si="0"/>
        <v>6870499</v>
      </c>
      <c r="F5" s="28">
        <f t="shared" si="0"/>
        <v>2981763</v>
      </c>
      <c r="G5" s="28">
        <f>SUM(G6,G16)</f>
        <v>62182</v>
      </c>
      <c r="H5" s="28">
        <f>SUM(H6,H16)</f>
        <v>4125357</v>
      </c>
      <c r="I5" s="28">
        <f>SUM(I6,I16)</f>
        <v>757325</v>
      </c>
      <c r="J5" s="28">
        <f>SUM(J6,J16)</f>
        <v>950177</v>
      </c>
      <c r="K5" s="28">
        <f t="shared" si="0"/>
        <v>143217</v>
      </c>
      <c r="L5" s="28">
        <f t="shared" si="0"/>
        <v>46887</v>
      </c>
      <c r="M5" s="28"/>
    </row>
    <row r="6" spans="2:13">
      <c r="B6" s="21" t="s">
        <v>80</v>
      </c>
      <c r="C6" s="25">
        <f t="shared" ref="C6:L6" si="1">SUM(C7:C15)</f>
        <v>90</v>
      </c>
      <c r="D6" s="25">
        <f t="shared" si="1"/>
        <v>27969261</v>
      </c>
      <c r="E6" s="25">
        <f t="shared" si="1"/>
        <v>1882089</v>
      </c>
      <c r="F6" s="25">
        <f t="shared" si="1"/>
        <v>1075694</v>
      </c>
      <c r="G6" s="25">
        <f>SUM(G7:G15)</f>
        <v>24371</v>
      </c>
      <c r="H6" s="25">
        <f>SUM(H7:H15)</f>
        <v>752334</v>
      </c>
      <c r="I6" s="25">
        <f>SUM(I7:I15)</f>
        <v>176659</v>
      </c>
      <c r="J6" s="25">
        <f>SUM(J7:J15)</f>
        <v>272711</v>
      </c>
      <c r="K6" s="25">
        <f t="shared" si="1"/>
        <v>24003</v>
      </c>
      <c r="L6" s="25">
        <f t="shared" si="1"/>
        <v>8192</v>
      </c>
      <c r="M6" s="25"/>
    </row>
    <row r="7" spans="2:13">
      <c r="B7" s="21" t="s">
        <v>58</v>
      </c>
      <c r="C7" s="24">
        <v>34</v>
      </c>
      <c r="D7" s="34">
        <v>6777157</v>
      </c>
      <c r="E7" s="34">
        <v>586454</v>
      </c>
      <c r="F7" s="34">
        <v>261176</v>
      </c>
      <c r="G7" s="34">
        <v>188</v>
      </c>
      <c r="H7" s="34">
        <v>259686</v>
      </c>
      <c r="I7" s="34">
        <v>38145</v>
      </c>
      <c r="J7" s="34">
        <v>44288</v>
      </c>
      <c r="K7" s="34">
        <v>5716</v>
      </c>
      <c r="L7" s="34">
        <v>1761</v>
      </c>
      <c r="M7"/>
    </row>
    <row r="8" spans="2:13">
      <c r="B8" s="21" t="s">
        <v>59</v>
      </c>
      <c r="C8" s="24">
        <v>8</v>
      </c>
      <c r="D8" s="34">
        <v>3276654</v>
      </c>
      <c r="E8" s="34">
        <v>231476</v>
      </c>
      <c r="F8" s="34">
        <v>235522</v>
      </c>
      <c r="G8" s="34">
        <v>1287</v>
      </c>
      <c r="H8" s="34">
        <v>81095</v>
      </c>
      <c r="I8" s="34">
        <v>31132</v>
      </c>
      <c r="J8" s="34">
        <v>23811</v>
      </c>
      <c r="K8" s="34">
        <v>4820</v>
      </c>
      <c r="L8" s="34">
        <v>1499</v>
      </c>
      <c r="M8"/>
    </row>
    <row r="9" spans="2:13">
      <c r="B9" s="21" t="s">
        <v>60</v>
      </c>
      <c r="C9" s="24">
        <v>3</v>
      </c>
      <c r="D9" s="34">
        <v>968177</v>
      </c>
      <c r="E9" s="34">
        <v>65066</v>
      </c>
      <c r="F9" s="34">
        <v>131784</v>
      </c>
      <c r="G9" s="34">
        <v>306</v>
      </c>
      <c r="H9" s="34">
        <v>39630</v>
      </c>
      <c r="I9" s="34">
        <v>4798</v>
      </c>
      <c r="J9" s="34">
        <v>6422</v>
      </c>
      <c r="K9" s="34">
        <v>698</v>
      </c>
      <c r="L9" s="34">
        <v>295</v>
      </c>
      <c r="M9"/>
    </row>
    <row r="10" spans="2:13">
      <c r="B10" s="21" t="s">
        <v>61</v>
      </c>
      <c r="C10" s="24">
        <v>5</v>
      </c>
      <c r="D10" s="34">
        <v>1801671</v>
      </c>
      <c r="E10" s="34">
        <v>129037</v>
      </c>
      <c r="F10" s="34">
        <v>45374</v>
      </c>
      <c r="G10" s="34">
        <v>16</v>
      </c>
      <c r="H10" s="34">
        <v>34422</v>
      </c>
      <c r="I10" s="34">
        <v>8243</v>
      </c>
      <c r="J10" s="34">
        <v>8530</v>
      </c>
      <c r="K10" s="34">
        <v>1191</v>
      </c>
      <c r="L10" s="34">
        <v>424</v>
      </c>
      <c r="M10"/>
    </row>
    <row r="11" spans="2:13">
      <c r="B11" s="21" t="s">
        <v>62</v>
      </c>
      <c r="C11" s="24">
        <v>4</v>
      </c>
      <c r="D11" s="34">
        <v>3389652</v>
      </c>
      <c r="E11" s="34">
        <v>202600</v>
      </c>
      <c r="F11" s="34">
        <v>28944</v>
      </c>
      <c r="G11" s="34">
        <v>9453</v>
      </c>
      <c r="H11" s="34">
        <v>62479</v>
      </c>
      <c r="I11" s="34">
        <v>18499</v>
      </c>
      <c r="J11" s="34">
        <v>43176</v>
      </c>
      <c r="K11" s="34">
        <v>4797</v>
      </c>
      <c r="L11" s="34">
        <v>1810</v>
      </c>
      <c r="M11" s="29"/>
    </row>
    <row r="12" spans="2:13">
      <c r="B12" s="21" t="s">
        <v>63</v>
      </c>
      <c r="C12" s="24">
        <v>17</v>
      </c>
      <c r="D12" s="34">
        <v>4208483</v>
      </c>
      <c r="E12" s="34">
        <v>349320</v>
      </c>
      <c r="F12" s="34">
        <v>303307</v>
      </c>
      <c r="G12" s="34">
        <v>0</v>
      </c>
      <c r="H12" s="34">
        <v>96136</v>
      </c>
      <c r="I12" s="34">
        <v>21372</v>
      </c>
      <c r="J12" s="34">
        <v>61132</v>
      </c>
      <c r="K12" s="34">
        <v>3005</v>
      </c>
      <c r="L12" s="34">
        <v>1010</v>
      </c>
      <c r="M12"/>
    </row>
    <row r="13" spans="2:13">
      <c r="B13" s="21" t="s">
        <v>64</v>
      </c>
      <c r="C13" s="24">
        <v>15</v>
      </c>
      <c r="D13" s="34">
        <v>6900242</v>
      </c>
      <c r="E13" s="34">
        <v>310740</v>
      </c>
      <c r="F13" s="34">
        <v>67232</v>
      </c>
      <c r="G13" s="34">
        <v>13121</v>
      </c>
      <c r="H13" s="34">
        <v>170394</v>
      </c>
      <c r="I13" s="34">
        <v>54038</v>
      </c>
      <c r="J13" s="34">
        <v>85347</v>
      </c>
      <c r="K13" s="34">
        <v>3776</v>
      </c>
      <c r="L13" s="34">
        <v>1393</v>
      </c>
      <c r="M13" s="29"/>
    </row>
    <row r="14" spans="2:13">
      <c r="B14" s="30" t="s">
        <v>72</v>
      </c>
      <c r="C14" s="21">
        <v>2</v>
      </c>
      <c r="D14" s="34">
        <v>209213</v>
      </c>
      <c r="E14" s="34">
        <v>7396</v>
      </c>
      <c r="F14" s="34">
        <v>2355</v>
      </c>
      <c r="G14" s="34">
        <v>0</v>
      </c>
      <c r="H14" s="34">
        <v>8492</v>
      </c>
      <c r="I14" s="34">
        <v>432</v>
      </c>
      <c r="J14" s="34">
        <v>5</v>
      </c>
      <c r="K14" s="34">
        <v>0</v>
      </c>
      <c r="L14" s="34">
        <v>0</v>
      </c>
      <c r="M14"/>
    </row>
    <row r="15" spans="2:13">
      <c r="B15" s="21" t="s">
        <v>65</v>
      </c>
      <c r="C15" s="21">
        <v>2</v>
      </c>
      <c r="D15" s="34">
        <v>438012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/>
    </row>
    <row r="16" spans="2:13">
      <c r="B16" s="21" t="s">
        <v>81</v>
      </c>
      <c r="C16" s="25">
        <f t="shared" ref="C16:L16" si="2">SUM(C17:C23)</f>
        <v>500</v>
      </c>
      <c r="D16" s="25">
        <f t="shared" si="2"/>
        <v>73718071</v>
      </c>
      <c r="E16" s="25">
        <f t="shared" si="2"/>
        <v>4988410</v>
      </c>
      <c r="F16" s="25">
        <f t="shared" si="2"/>
        <v>1906069</v>
      </c>
      <c r="G16" s="25">
        <f>SUM(G17:G23)</f>
        <v>37811</v>
      </c>
      <c r="H16" s="25">
        <f>SUM(H17:H23)</f>
        <v>3373023</v>
      </c>
      <c r="I16" s="25">
        <f>SUM(I17:I23)</f>
        <v>580666</v>
      </c>
      <c r="J16" s="25">
        <f>SUM(J17:J23)</f>
        <v>677466</v>
      </c>
      <c r="K16" s="25">
        <f t="shared" si="2"/>
        <v>119214</v>
      </c>
      <c r="L16" s="25">
        <f t="shared" si="2"/>
        <v>38695</v>
      </c>
      <c r="M16" s="25"/>
    </row>
    <row r="17" spans="1:13">
      <c r="B17" s="21" t="s">
        <v>66</v>
      </c>
      <c r="C17" s="24">
        <v>52</v>
      </c>
      <c r="D17" s="34">
        <v>27842838</v>
      </c>
      <c r="E17" s="34">
        <v>2294283</v>
      </c>
      <c r="F17" s="34">
        <v>510193</v>
      </c>
      <c r="G17" s="34">
        <v>10677</v>
      </c>
      <c r="H17" s="34">
        <v>1356446</v>
      </c>
      <c r="I17" s="34">
        <v>261882</v>
      </c>
      <c r="J17" s="34">
        <v>336220</v>
      </c>
      <c r="K17" s="34">
        <v>47715</v>
      </c>
      <c r="L17" s="34">
        <v>15795</v>
      </c>
      <c r="M17" s="29"/>
    </row>
    <row r="18" spans="1:13">
      <c r="B18" s="21" t="s">
        <v>67</v>
      </c>
      <c r="C18" s="24">
        <v>11</v>
      </c>
      <c r="D18" s="34">
        <v>3686375</v>
      </c>
      <c r="E18" s="34">
        <v>327069</v>
      </c>
      <c r="F18" s="34">
        <v>157995</v>
      </c>
      <c r="G18" s="34">
        <v>4075</v>
      </c>
      <c r="H18" s="34">
        <v>153973</v>
      </c>
      <c r="I18" s="34">
        <v>36331</v>
      </c>
      <c r="J18" s="34">
        <v>44858</v>
      </c>
      <c r="K18" s="34">
        <v>6294</v>
      </c>
      <c r="L18" s="34">
        <v>2026</v>
      </c>
      <c r="M18"/>
    </row>
    <row r="19" spans="1:13">
      <c r="B19" s="21" t="s">
        <v>68</v>
      </c>
      <c r="C19" s="24">
        <v>9</v>
      </c>
      <c r="D19" s="34">
        <v>6786755</v>
      </c>
      <c r="E19" s="34">
        <v>392239</v>
      </c>
      <c r="F19" s="34">
        <v>243468</v>
      </c>
      <c r="G19" s="34">
        <v>2843</v>
      </c>
      <c r="H19" s="34">
        <v>191340</v>
      </c>
      <c r="I19" s="34">
        <v>30732</v>
      </c>
      <c r="J19" s="34">
        <v>65236</v>
      </c>
      <c r="K19" s="34">
        <v>7658</v>
      </c>
      <c r="L19" s="34">
        <v>2685</v>
      </c>
      <c r="M19" s="29"/>
    </row>
    <row r="20" spans="1:13">
      <c r="B20" s="21" t="s">
        <v>69</v>
      </c>
      <c r="C20" s="24">
        <v>14</v>
      </c>
      <c r="D20" s="34">
        <v>1409384</v>
      </c>
      <c r="E20" s="34">
        <v>91206</v>
      </c>
      <c r="F20" s="34">
        <v>52354</v>
      </c>
      <c r="G20" s="34">
        <v>1</v>
      </c>
      <c r="H20" s="34">
        <v>87022</v>
      </c>
      <c r="I20" s="34">
        <v>16839</v>
      </c>
      <c r="J20" s="34">
        <v>11293</v>
      </c>
      <c r="K20" s="34">
        <v>1799</v>
      </c>
      <c r="L20" s="34">
        <v>560</v>
      </c>
      <c r="M20"/>
    </row>
    <row r="21" spans="1:13">
      <c r="B21" s="21" t="s">
        <v>70</v>
      </c>
      <c r="C21" s="24">
        <v>382</v>
      </c>
      <c r="D21" s="34">
        <v>31997669</v>
      </c>
      <c r="E21" s="34">
        <v>1883613</v>
      </c>
      <c r="F21" s="34">
        <v>942059</v>
      </c>
      <c r="G21" s="34">
        <v>20215</v>
      </c>
      <c r="H21" s="34">
        <v>1584242</v>
      </c>
      <c r="I21" s="34">
        <v>234882</v>
      </c>
      <c r="J21" s="34">
        <v>219859</v>
      </c>
      <c r="K21" s="34">
        <v>55748</v>
      </c>
      <c r="L21" s="34">
        <v>17629</v>
      </c>
      <c r="M21" s="29"/>
    </row>
    <row r="22" spans="1:13">
      <c r="C22" s="24"/>
      <c r="D22" s="34"/>
      <c r="E22" s="34"/>
      <c r="F22" s="34"/>
      <c r="G22" s="34"/>
      <c r="H22" s="34"/>
      <c r="I22" s="34"/>
      <c r="J22" s="34"/>
      <c r="K22" s="34"/>
      <c r="L22" s="34"/>
      <c r="M22" s="29"/>
    </row>
    <row r="23" spans="1:13">
      <c r="B23" s="21" t="s">
        <v>71</v>
      </c>
      <c r="C23" s="21">
        <v>32</v>
      </c>
      <c r="D23" s="34">
        <v>1995050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/>
    </row>
    <row r="25" spans="1:13" ht="17.25" thickBot="1"/>
    <row r="26" spans="1:13" ht="18" thickTop="1" thickBot="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3" ht="17.25" thickTop="1">
      <c r="H27" s="33" t="s">
        <v>86</v>
      </c>
      <c r="M27" s="21" t="s">
        <v>38</v>
      </c>
    </row>
    <row r="28" spans="1:13">
      <c r="B28" s="21" t="s">
        <v>57</v>
      </c>
      <c r="D28" s="21">
        <f t="shared" ref="D28:D46" si="3">D5/270</f>
        <v>376619.74814814812</v>
      </c>
      <c r="E28" s="21">
        <f t="shared" ref="E28:E46" si="4">E5/365</f>
        <v>18823.284931506849</v>
      </c>
      <c r="F28" s="21">
        <f t="shared" ref="F28:F46" si="5">F5/270</f>
        <v>11043.566666666668</v>
      </c>
      <c r="G28" s="21">
        <f t="shared" ref="G28:G46" si="6">G5/365</f>
        <v>170.36164383561643</v>
      </c>
      <c r="H28" s="21">
        <f>(H5)/365</f>
        <v>11302.34794520548</v>
      </c>
      <c r="I28" s="21">
        <f t="shared" ref="I28:I46" si="7">I5/270</f>
        <v>2804.9074074074074</v>
      </c>
      <c r="J28" s="21">
        <f t="shared" ref="J28:J46" si="8">J5/365</f>
        <v>2603.2246575342465</v>
      </c>
      <c r="K28" s="21">
        <f t="shared" ref="K28:L46" si="9">K5/365</f>
        <v>392.37534246575342</v>
      </c>
      <c r="L28" s="21">
        <f t="shared" si="9"/>
        <v>128.45753424657534</v>
      </c>
      <c r="M28" s="21">
        <f>L5/K5*100</f>
        <v>32.738431890068917</v>
      </c>
    </row>
    <row r="29" spans="1:13">
      <c r="B29" s="21" t="s">
        <v>80</v>
      </c>
      <c r="C29" s="27"/>
      <c r="D29" s="27">
        <f t="shared" si="3"/>
        <v>103589.85555555555</v>
      </c>
      <c r="E29" s="27">
        <f t="shared" si="4"/>
        <v>5156.4082191780826</v>
      </c>
      <c r="F29" s="27">
        <f t="shared" si="5"/>
        <v>3984.051851851852</v>
      </c>
      <c r="G29" s="27">
        <f t="shared" si="6"/>
        <v>66.769863013698625</v>
      </c>
      <c r="H29" s="27">
        <f t="shared" ref="H29:H46" si="10">(H6)/365</f>
        <v>2061.1890410958904</v>
      </c>
      <c r="I29" s="27">
        <f t="shared" si="7"/>
        <v>654.29259259259254</v>
      </c>
      <c r="J29" s="27">
        <f t="shared" si="8"/>
        <v>747.15342465753429</v>
      </c>
      <c r="K29" s="27">
        <f t="shared" si="9"/>
        <v>65.761643835616439</v>
      </c>
      <c r="L29" s="27">
        <f t="shared" si="9"/>
        <v>22.443835616438356</v>
      </c>
      <c r="M29" s="27">
        <f t="shared" ref="M29:M38" si="11">L6/K6*100</f>
        <v>34.129067199933345</v>
      </c>
    </row>
    <row r="30" spans="1:13">
      <c r="B30" s="21" t="s">
        <v>58</v>
      </c>
      <c r="D30" s="21">
        <f t="shared" si="3"/>
        <v>25100.58148148148</v>
      </c>
      <c r="E30" s="21">
        <f t="shared" si="4"/>
        <v>1606.7232876712328</v>
      </c>
      <c r="F30" s="21">
        <f t="shared" si="5"/>
        <v>967.31851851851854</v>
      </c>
      <c r="G30" s="21">
        <f t="shared" si="6"/>
        <v>0.51506849315068493</v>
      </c>
      <c r="H30" s="21">
        <f t="shared" si="10"/>
        <v>711.46849315068494</v>
      </c>
      <c r="I30" s="21">
        <f t="shared" si="7"/>
        <v>141.27777777777777</v>
      </c>
      <c r="J30" s="21">
        <f t="shared" si="8"/>
        <v>121.33698630136986</v>
      </c>
      <c r="K30" s="21">
        <f t="shared" si="9"/>
        <v>15.66027397260274</v>
      </c>
      <c r="L30" s="21">
        <f t="shared" si="9"/>
        <v>4.8246575342465752</v>
      </c>
      <c r="M30" s="21">
        <f t="shared" si="11"/>
        <v>30.808257522743176</v>
      </c>
    </row>
    <row r="31" spans="1:13">
      <c r="B31" s="21" t="s">
        <v>59</v>
      </c>
      <c r="D31" s="21">
        <f t="shared" si="3"/>
        <v>12135.755555555555</v>
      </c>
      <c r="E31" s="21">
        <f t="shared" si="4"/>
        <v>634.1808219178082</v>
      </c>
      <c r="F31" s="21">
        <f t="shared" si="5"/>
        <v>872.30370370370372</v>
      </c>
      <c r="G31" s="21">
        <f t="shared" si="6"/>
        <v>3.526027397260274</v>
      </c>
      <c r="H31" s="21">
        <f t="shared" si="10"/>
        <v>222.17808219178082</v>
      </c>
      <c r="I31" s="21">
        <f t="shared" si="7"/>
        <v>115.3037037037037</v>
      </c>
      <c r="J31" s="21">
        <f t="shared" si="8"/>
        <v>65.235616438356161</v>
      </c>
      <c r="K31" s="21">
        <f t="shared" si="9"/>
        <v>13.205479452054794</v>
      </c>
      <c r="L31" s="21">
        <f t="shared" si="9"/>
        <v>4.1068493150684935</v>
      </c>
      <c r="M31" s="21">
        <f t="shared" si="11"/>
        <v>31.099585062240664</v>
      </c>
    </row>
    <row r="32" spans="1:13">
      <c r="B32" s="21" t="s">
        <v>60</v>
      </c>
      <c r="D32" s="21">
        <f t="shared" si="3"/>
        <v>3585.8407407407408</v>
      </c>
      <c r="E32" s="21">
        <f t="shared" si="4"/>
        <v>178.26301369863015</v>
      </c>
      <c r="F32" s="21">
        <f t="shared" si="5"/>
        <v>488.0888888888889</v>
      </c>
      <c r="G32" s="21">
        <f t="shared" si="6"/>
        <v>0.83835616438356164</v>
      </c>
      <c r="H32" s="21">
        <f t="shared" si="10"/>
        <v>108.57534246575342</v>
      </c>
      <c r="I32" s="21">
        <f t="shared" si="7"/>
        <v>17.770370370370369</v>
      </c>
      <c r="J32" s="21">
        <f t="shared" si="8"/>
        <v>17.594520547945205</v>
      </c>
      <c r="K32" s="21">
        <f t="shared" si="9"/>
        <v>1.9123287671232876</v>
      </c>
      <c r="L32" s="21">
        <f t="shared" si="9"/>
        <v>0.80821917808219179</v>
      </c>
      <c r="M32" s="21">
        <f t="shared" si="11"/>
        <v>42.263610315186249</v>
      </c>
    </row>
    <row r="33" spans="2:13">
      <c r="B33" s="21" t="s">
        <v>61</v>
      </c>
      <c r="D33" s="21">
        <f t="shared" si="3"/>
        <v>6672.8555555555558</v>
      </c>
      <c r="E33" s="21">
        <f t="shared" si="4"/>
        <v>353.52602739726029</v>
      </c>
      <c r="F33" s="21">
        <f t="shared" si="5"/>
        <v>168.05185185185186</v>
      </c>
      <c r="G33" s="21">
        <f t="shared" si="6"/>
        <v>4.3835616438356165E-2</v>
      </c>
      <c r="H33" s="21">
        <f t="shared" si="10"/>
        <v>94.30684931506849</v>
      </c>
      <c r="I33" s="21">
        <f t="shared" si="7"/>
        <v>30.529629629629628</v>
      </c>
      <c r="J33" s="21">
        <f t="shared" si="8"/>
        <v>23.36986301369863</v>
      </c>
      <c r="K33" s="21">
        <f t="shared" si="9"/>
        <v>3.2630136986301368</v>
      </c>
      <c r="L33" s="21">
        <f t="shared" si="9"/>
        <v>1.1616438356164382</v>
      </c>
      <c r="M33" s="21">
        <f t="shared" si="11"/>
        <v>35.600335852225022</v>
      </c>
    </row>
    <row r="34" spans="2:13">
      <c r="B34" s="21" t="s">
        <v>62</v>
      </c>
      <c r="D34" s="21">
        <f t="shared" si="3"/>
        <v>12554.266666666666</v>
      </c>
      <c r="E34" s="21">
        <f t="shared" si="4"/>
        <v>555.06849315068496</v>
      </c>
      <c r="F34" s="21">
        <f t="shared" si="5"/>
        <v>107.2</v>
      </c>
      <c r="G34" s="21">
        <f t="shared" si="6"/>
        <v>25.898630136986302</v>
      </c>
      <c r="H34" s="21">
        <f t="shared" si="10"/>
        <v>171.17534246575343</v>
      </c>
      <c r="I34" s="21">
        <f t="shared" si="7"/>
        <v>68.514814814814812</v>
      </c>
      <c r="J34" s="21">
        <f t="shared" si="8"/>
        <v>118.2904109589041</v>
      </c>
      <c r="K34" s="21">
        <f t="shared" si="9"/>
        <v>13.142465753424657</v>
      </c>
      <c r="L34" s="21">
        <f t="shared" si="9"/>
        <v>4.9589041095890414</v>
      </c>
      <c r="M34" s="21">
        <f t="shared" si="11"/>
        <v>37.731915780696269</v>
      </c>
    </row>
    <row r="35" spans="2:13">
      <c r="B35" s="21" t="s">
        <v>63</v>
      </c>
      <c r="D35" s="21">
        <f t="shared" si="3"/>
        <v>15586.974074074074</v>
      </c>
      <c r="E35" s="21">
        <f t="shared" si="4"/>
        <v>957.04109589041093</v>
      </c>
      <c r="F35" s="21">
        <f t="shared" si="5"/>
        <v>1123.3592592592593</v>
      </c>
      <c r="G35" s="21">
        <f t="shared" si="6"/>
        <v>0</v>
      </c>
      <c r="H35" s="21">
        <f t="shared" si="10"/>
        <v>263.38630136986302</v>
      </c>
      <c r="I35" s="21">
        <f t="shared" si="7"/>
        <v>79.155555555555551</v>
      </c>
      <c r="J35" s="21">
        <f t="shared" si="8"/>
        <v>167.48493150684931</v>
      </c>
      <c r="K35" s="21">
        <f t="shared" si="9"/>
        <v>8.2328767123287676</v>
      </c>
      <c r="L35" s="21">
        <f t="shared" si="9"/>
        <v>2.7671232876712328</v>
      </c>
      <c r="M35" s="21">
        <f t="shared" si="11"/>
        <v>33.610648918469217</v>
      </c>
    </row>
    <row r="36" spans="2:13">
      <c r="B36" s="21" t="s">
        <v>64</v>
      </c>
      <c r="D36" s="21">
        <f t="shared" si="3"/>
        <v>25556.451851851853</v>
      </c>
      <c r="E36" s="21">
        <f t="shared" si="4"/>
        <v>851.34246575342468</v>
      </c>
      <c r="F36" s="21">
        <f t="shared" si="5"/>
        <v>249.00740740740741</v>
      </c>
      <c r="G36" s="21">
        <f t="shared" si="6"/>
        <v>35.947945205479449</v>
      </c>
      <c r="H36" s="21">
        <f t="shared" si="10"/>
        <v>466.83287671232875</v>
      </c>
      <c r="I36" s="21">
        <f t="shared" si="7"/>
        <v>200.14074074074074</v>
      </c>
      <c r="J36" s="21">
        <f t="shared" si="8"/>
        <v>233.82739726027398</v>
      </c>
      <c r="K36" s="21">
        <f t="shared" si="9"/>
        <v>10.345205479452055</v>
      </c>
      <c r="L36" s="21">
        <f t="shared" si="9"/>
        <v>3.8164383561643835</v>
      </c>
      <c r="M36" s="21">
        <f t="shared" si="11"/>
        <v>36.89088983050847</v>
      </c>
    </row>
    <row r="37" spans="2:13">
      <c r="B37" s="30" t="s">
        <v>72</v>
      </c>
      <c r="D37" s="21">
        <f t="shared" si="3"/>
        <v>774.86296296296291</v>
      </c>
      <c r="E37" s="21">
        <f t="shared" si="4"/>
        <v>20.263013698630136</v>
      </c>
      <c r="F37" s="21">
        <f t="shared" si="5"/>
        <v>8.7222222222222214</v>
      </c>
      <c r="G37" s="21">
        <f t="shared" si="6"/>
        <v>0</v>
      </c>
      <c r="H37" s="21">
        <f t="shared" si="10"/>
        <v>23.265753424657536</v>
      </c>
      <c r="I37" s="21">
        <f t="shared" si="7"/>
        <v>1.6</v>
      </c>
      <c r="J37" s="21">
        <f t="shared" si="8"/>
        <v>1.3698630136986301E-2</v>
      </c>
      <c r="K37" s="21">
        <f t="shared" si="9"/>
        <v>0</v>
      </c>
      <c r="L37" s="21">
        <f t="shared" si="9"/>
        <v>0</v>
      </c>
      <c r="M37" s="21" t="e">
        <f t="shared" si="11"/>
        <v>#DIV/0!</v>
      </c>
    </row>
    <row r="38" spans="2:13">
      <c r="B38" s="21" t="s">
        <v>65</v>
      </c>
      <c r="D38" s="21">
        <f t="shared" si="3"/>
        <v>1622.2666666666667</v>
      </c>
      <c r="E38" s="21">
        <f t="shared" si="4"/>
        <v>0</v>
      </c>
      <c r="F38" s="21">
        <f t="shared" si="5"/>
        <v>0</v>
      </c>
      <c r="G38" s="21">
        <f t="shared" si="6"/>
        <v>0</v>
      </c>
      <c r="H38" s="21">
        <f t="shared" si="10"/>
        <v>0</v>
      </c>
      <c r="I38" s="21">
        <f t="shared" si="7"/>
        <v>0</v>
      </c>
      <c r="J38" s="21">
        <f t="shared" si="8"/>
        <v>0</v>
      </c>
      <c r="K38" s="21">
        <f t="shared" si="9"/>
        <v>0</v>
      </c>
      <c r="L38" s="21">
        <f t="shared" si="9"/>
        <v>0</v>
      </c>
      <c r="M38" s="21" t="e">
        <f t="shared" si="11"/>
        <v>#DIV/0!</v>
      </c>
    </row>
    <row r="39" spans="2:13">
      <c r="B39" s="21" t="s">
        <v>81</v>
      </c>
      <c r="C39" s="27"/>
      <c r="D39" s="27">
        <f t="shared" si="3"/>
        <v>273029.89259259257</v>
      </c>
      <c r="E39" s="27">
        <f t="shared" si="4"/>
        <v>13666.876712328767</v>
      </c>
      <c r="F39" s="27">
        <f t="shared" si="5"/>
        <v>7059.5148148148146</v>
      </c>
      <c r="G39" s="27">
        <f t="shared" si="6"/>
        <v>103.59178082191781</v>
      </c>
      <c r="H39" s="27">
        <f t="shared" si="10"/>
        <v>9241.1589041095885</v>
      </c>
      <c r="I39" s="27">
        <f t="shared" si="7"/>
        <v>2150.614814814815</v>
      </c>
      <c r="J39" s="27">
        <f t="shared" si="8"/>
        <v>1856.0712328767124</v>
      </c>
      <c r="K39" s="27">
        <f t="shared" si="9"/>
        <v>326.61369863013698</v>
      </c>
      <c r="L39" s="27">
        <f t="shared" si="9"/>
        <v>106.01369863013699</v>
      </c>
      <c r="M39" s="27">
        <f t="shared" ref="M39:M46" si="12">L16/K16*100</f>
        <v>32.458436089721005</v>
      </c>
    </row>
    <row r="40" spans="2:13">
      <c r="B40" s="21" t="s">
        <v>66</v>
      </c>
      <c r="D40" s="21">
        <f t="shared" si="3"/>
        <v>103121.62222222223</v>
      </c>
      <c r="E40" s="21">
        <f t="shared" si="4"/>
        <v>6285.7068493150682</v>
      </c>
      <c r="F40" s="21">
        <f t="shared" si="5"/>
        <v>1889.6037037037038</v>
      </c>
      <c r="G40" s="21">
        <f t="shared" si="6"/>
        <v>29.252054794520546</v>
      </c>
      <c r="H40" s="21">
        <f t="shared" si="10"/>
        <v>3716.290410958904</v>
      </c>
      <c r="I40" s="21">
        <f t="shared" si="7"/>
        <v>969.93333333333328</v>
      </c>
      <c r="J40" s="21">
        <f t="shared" si="8"/>
        <v>921.15068493150682</v>
      </c>
      <c r="K40" s="21">
        <f t="shared" si="9"/>
        <v>130.72602739726028</v>
      </c>
      <c r="L40" s="21">
        <f t="shared" si="9"/>
        <v>43.273972602739725</v>
      </c>
      <c r="M40" s="21">
        <f t="shared" si="12"/>
        <v>33.102797862307447</v>
      </c>
    </row>
    <row r="41" spans="2:13">
      <c r="B41" s="21" t="s">
        <v>67</v>
      </c>
      <c r="D41" s="21">
        <f t="shared" si="3"/>
        <v>13653.240740740741</v>
      </c>
      <c r="E41" s="21">
        <f t="shared" si="4"/>
        <v>896.0794520547945</v>
      </c>
      <c r="F41" s="21">
        <f t="shared" si="5"/>
        <v>585.16666666666663</v>
      </c>
      <c r="G41" s="21">
        <f t="shared" si="6"/>
        <v>11.164383561643836</v>
      </c>
      <c r="H41" s="21">
        <f t="shared" si="10"/>
        <v>421.84383561643835</v>
      </c>
      <c r="I41" s="21">
        <f t="shared" si="7"/>
        <v>134.55925925925925</v>
      </c>
      <c r="J41" s="21">
        <f t="shared" si="8"/>
        <v>122.8986301369863</v>
      </c>
      <c r="K41" s="21">
        <f t="shared" si="9"/>
        <v>17.243835616438357</v>
      </c>
      <c r="L41" s="21">
        <f t="shared" si="9"/>
        <v>5.5506849315068489</v>
      </c>
      <c r="M41" s="21">
        <f t="shared" si="12"/>
        <v>32.189386717508739</v>
      </c>
    </row>
    <row r="42" spans="2:13">
      <c r="B42" s="21" t="s">
        <v>68</v>
      </c>
      <c r="D42" s="21">
        <f t="shared" si="3"/>
        <v>25136.129629629631</v>
      </c>
      <c r="E42" s="21">
        <f t="shared" si="4"/>
        <v>1074.6273972602739</v>
      </c>
      <c r="F42" s="21">
        <f t="shared" si="5"/>
        <v>901.73333333333335</v>
      </c>
      <c r="G42" s="21">
        <f t="shared" si="6"/>
        <v>7.7890410958904113</v>
      </c>
      <c r="H42" s="21">
        <f t="shared" si="10"/>
        <v>524.21917808219177</v>
      </c>
      <c r="I42" s="21">
        <f t="shared" si="7"/>
        <v>113.82222222222222</v>
      </c>
      <c r="J42" s="21">
        <f t="shared" si="8"/>
        <v>178.72876712328767</v>
      </c>
      <c r="K42" s="21">
        <f t="shared" si="9"/>
        <v>20.980821917808218</v>
      </c>
      <c r="L42" s="21">
        <f t="shared" si="9"/>
        <v>7.3561643835616435</v>
      </c>
      <c r="M42" s="21">
        <f t="shared" si="12"/>
        <v>35.061373726821628</v>
      </c>
    </row>
    <row r="43" spans="2:13">
      <c r="B43" s="21" t="s">
        <v>69</v>
      </c>
      <c r="D43" s="21">
        <f t="shared" si="3"/>
        <v>5219.9407407407407</v>
      </c>
      <c r="E43" s="21">
        <f t="shared" si="4"/>
        <v>249.87945205479451</v>
      </c>
      <c r="F43" s="21">
        <f t="shared" si="5"/>
        <v>193.90370370370371</v>
      </c>
      <c r="G43" s="21">
        <f t="shared" si="6"/>
        <v>2.7397260273972603E-3</v>
      </c>
      <c r="H43" s="21">
        <f t="shared" si="10"/>
        <v>238.41643835616438</v>
      </c>
      <c r="I43" s="21">
        <f t="shared" si="7"/>
        <v>62.366666666666667</v>
      </c>
      <c r="J43" s="21">
        <f t="shared" si="8"/>
        <v>30.93972602739726</v>
      </c>
      <c r="K43" s="21">
        <f t="shared" si="9"/>
        <v>4.9287671232876713</v>
      </c>
      <c r="L43" s="21">
        <f t="shared" si="9"/>
        <v>1.5342465753424657</v>
      </c>
      <c r="M43" s="21">
        <f t="shared" si="12"/>
        <v>31.1284046692607</v>
      </c>
    </row>
    <row r="44" spans="2:13">
      <c r="B44" s="21" t="s">
        <v>70</v>
      </c>
      <c r="D44" s="21">
        <f t="shared" si="3"/>
        <v>118509.88518518518</v>
      </c>
      <c r="E44" s="21">
        <f t="shared" si="4"/>
        <v>5160.5835616438353</v>
      </c>
      <c r="F44" s="21">
        <f t="shared" si="5"/>
        <v>3489.1074074074072</v>
      </c>
      <c r="G44" s="21">
        <f t="shared" si="6"/>
        <v>55.38356164383562</v>
      </c>
      <c r="H44" s="21">
        <f t="shared" si="10"/>
        <v>4340.3890410958902</v>
      </c>
      <c r="I44" s="21">
        <f t="shared" si="7"/>
        <v>869.93333333333328</v>
      </c>
      <c r="J44" s="21">
        <f t="shared" si="8"/>
        <v>602.35342465753422</v>
      </c>
      <c r="K44" s="21">
        <f t="shared" si="9"/>
        <v>152.73424657534247</v>
      </c>
      <c r="L44" s="21">
        <f t="shared" si="9"/>
        <v>48.298630136986304</v>
      </c>
      <c r="M44" s="21">
        <f t="shared" si="12"/>
        <v>31.622659108846957</v>
      </c>
    </row>
    <row r="45" spans="2:13">
      <c r="D45" s="21">
        <f t="shared" si="3"/>
        <v>0</v>
      </c>
      <c r="E45" s="21">
        <f t="shared" si="4"/>
        <v>0</v>
      </c>
      <c r="F45" s="21">
        <f t="shared" si="5"/>
        <v>0</v>
      </c>
      <c r="G45" s="21">
        <f t="shared" si="6"/>
        <v>0</v>
      </c>
      <c r="H45" s="21">
        <f t="shared" si="10"/>
        <v>0</v>
      </c>
      <c r="I45" s="21">
        <f t="shared" si="7"/>
        <v>0</v>
      </c>
      <c r="J45" s="21">
        <f t="shared" si="8"/>
        <v>0</v>
      </c>
      <c r="K45" s="21">
        <f t="shared" si="9"/>
        <v>0</v>
      </c>
      <c r="L45" s="21">
        <f t="shared" si="9"/>
        <v>0</v>
      </c>
      <c r="M45" s="21" t="e">
        <f t="shared" si="12"/>
        <v>#DIV/0!</v>
      </c>
    </row>
    <row r="46" spans="2:13">
      <c r="B46" s="21" t="s">
        <v>71</v>
      </c>
      <c r="D46" s="21">
        <f t="shared" si="3"/>
        <v>7389.0740740740739</v>
      </c>
      <c r="E46" s="21">
        <f t="shared" si="4"/>
        <v>0</v>
      </c>
      <c r="F46" s="21">
        <f t="shared" si="5"/>
        <v>0</v>
      </c>
      <c r="G46" s="21">
        <f t="shared" si="6"/>
        <v>0</v>
      </c>
      <c r="H46" s="21">
        <f t="shared" si="10"/>
        <v>0</v>
      </c>
      <c r="I46" s="21">
        <f t="shared" si="7"/>
        <v>0</v>
      </c>
      <c r="J46" s="21">
        <f t="shared" si="8"/>
        <v>0</v>
      </c>
      <c r="K46" s="21">
        <f t="shared" si="9"/>
        <v>0</v>
      </c>
      <c r="L46" s="21">
        <f t="shared" si="9"/>
        <v>0</v>
      </c>
      <c r="M46" s="21" t="e">
        <f t="shared" si="12"/>
        <v>#DIV/0!</v>
      </c>
    </row>
    <row r="50" spans="6:6">
      <c r="F50" s="22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7"/>
  <sheetViews>
    <sheetView tabSelected="1" zoomScale="75" workbookViewId="0">
      <selection activeCell="A9" sqref="A9"/>
    </sheetView>
  </sheetViews>
  <sheetFormatPr defaultColWidth="8.75" defaultRowHeight="16.5"/>
  <cols>
    <col min="1" max="1" width="26.375" style="3" customWidth="1"/>
    <col min="2" max="2" width="9.625" style="3" customWidth="1"/>
    <col min="3" max="3" width="13.625" style="3" customWidth="1"/>
    <col min="4" max="4" width="10.25" style="3" customWidth="1"/>
    <col min="5" max="5" width="11.5" style="3" customWidth="1"/>
    <col min="6" max="6" width="9.625" style="3" customWidth="1"/>
    <col min="7" max="8" width="10.5" style="3" customWidth="1"/>
    <col min="9" max="11" width="9.625" style="3" customWidth="1"/>
    <col min="12" max="12" width="9.625" style="4" customWidth="1"/>
    <col min="13" max="13" width="9.625" style="3" customWidth="1"/>
    <col min="14" max="16384" width="8.75" style="3"/>
  </cols>
  <sheetData>
    <row r="1" spans="1:16" s="1" customFormat="1" ht="29.25" customHeight="1">
      <c r="A1" s="49" t="s">
        <v>89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6">
      <c r="A2" s="36" t="s">
        <v>87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2"/>
      <c r="N2" s="2"/>
      <c r="O2" s="2"/>
      <c r="P2" s="2"/>
    </row>
    <row r="3" spans="1:16" ht="21.95" customHeight="1"/>
    <row r="4" spans="1:16" ht="18.75" customHeight="1">
      <c r="A4" s="5" t="s">
        <v>40</v>
      </c>
      <c r="B4" s="40" t="s">
        <v>39</v>
      </c>
      <c r="C4" s="6" t="s">
        <v>36</v>
      </c>
      <c r="D4" s="6"/>
      <c r="E4" s="6"/>
      <c r="F4" s="6"/>
      <c r="G4" s="7"/>
      <c r="H4" s="37" t="s">
        <v>35</v>
      </c>
      <c r="I4" s="38"/>
      <c r="J4" s="39"/>
      <c r="K4" s="37" t="s">
        <v>37</v>
      </c>
      <c r="L4" s="39"/>
      <c r="M4" s="43" t="s">
        <v>38</v>
      </c>
    </row>
    <row r="5" spans="1:16" ht="18.75" customHeight="1">
      <c r="A5" s="8"/>
      <c r="B5" s="41"/>
      <c r="C5" s="40" t="s">
        <v>26</v>
      </c>
      <c r="D5" s="40" t="s">
        <v>27</v>
      </c>
      <c r="E5" s="40" t="s">
        <v>28</v>
      </c>
      <c r="F5" s="40" t="s">
        <v>34</v>
      </c>
      <c r="G5" s="40" t="s">
        <v>29</v>
      </c>
      <c r="H5" s="40" t="s">
        <v>30</v>
      </c>
      <c r="I5" s="40" t="s">
        <v>26</v>
      </c>
      <c r="J5" s="40" t="s">
        <v>31</v>
      </c>
      <c r="K5" s="40" t="s">
        <v>32</v>
      </c>
      <c r="L5" s="43" t="s">
        <v>33</v>
      </c>
      <c r="M5" s="48"/>
    </row>
    <row r="6" spans="1:16" ht="18.75" customHeight="1">
      <c r="A6" s="9"/>
      <c r="B6" s="41"/>
      <c r="C6" s="46"/>
      <c r="D6" s="46"/>
      <c r="E6" s="46"/>
      <c r="F6" s="46"/>
      <c r="G6" s="46" t="s">
        <v>1</v>
      </c>
      <c r="H6" s="46" t="s">
        <v>1</v>
      </c>
      <c r="I6" s="46"/>
      <c r="J6" s="46"/>
      <c r="K6" s="46" t="s">
        <v>1</v>
      </c>
      <c r="L6" s="44" t="s">
        <v>0</v>
      </c>
      <c r="M6" s="48"/>
    </row>
    <row r="7" spans="1:16" ht="18.75" customHeight="1">
      <c r="A7" s="9"/>
      <c r="B7" s="41"/>
      <c r="C7" s="46"/>
      <c r="D7" s="46"/>
      <c r="E7" s="46"/>
      <c r="F7" s="46"/>
      <c r="G7" s="46"/>
      <c r="H7" s="46"/>
      <c r="I7" s="46"/>
      <c r="J7" s="46"/>
      <c r="K7" s="46"/>
      <c r="L7" s="44" t="s">
        <v>2</v>
      </c>
      <c r="M7" s="48"/>
    </row>
    <row r="8" spans="1:16" ht="18.75" customHeight="1">
      <c r="A8" s="10" t="s">
        <v>41</v>
      </c>
      <c r="B8" s="42"/>
      <c r="C8" s="47"/>
      <c r="D8" s="47"/>
      <c r="E8" s="47"/>
      <c r="F8" s="47"/>
      <c r="G8" s="47" t="s">
        <v>3</v>
      </c>
      <c r="H8" s="47" t="s">
        <v>4</v>
      </c>
      <c r="I8" s="47"/>
      <c r="J8" s="47"/>
      <c r="K8" s="47" t="s">
        <v>5</v>
      </c>
      <c r="L8" s="45"/>
      <c r="M8" s="11" t="s">
        <v>22</v>
      </c>
    </row>
    <row r="9" spans="1:16" s="15" customFormat="1" ht="21.75" customHeight="1">
      <c r="A9" s="12" t="s">
        <v>6</v>
      </c>
      <c r="B9" s="13">
        <v>590</v>
      </c>
      <c r="C9" s="13">
        <v>376619.74814814812</v>
      </c>
      <c r="D9" s="13">
        <v>18823.284931506849</v>
      </c>
      <c r="E9" s="13">
        <v>11043.566666666668</v>
      </c>
      <c r="F9" s="13">
        <v>170.36164383561643</v>
      </c>
      <c r="G9" s="13">
        <v>11302.34794520548</v>
      </c>
      <c r="H9" s="13">
        <f>SUM(I9:J9)</f>
        <v>5408.1320649416539</v>
      </c>
      <c r="I9" s="13">
        <v>2804.9074074074074</v>
      </c>
      <c r="J9" s="13">
        <v>2603.2246575342465</v>
      </c>
      <c r="K9" s="13">
        <v>392.37534246575342</v>
      </c>
      <c r="L9" s="13">
        <v>128.45753424657534</v>
      </c>
      <c r="M9" s="14">
        <v>32.738431890068917</v>
      </c>
    </row>
    <row r="10" spans="1:16" s="15" customFormat="1" ht="21.75" customHeight="1">
      <c r="A10" s="16" t="s">
        <v>7</v>
      </c>
      <c r="B10" s="13">
        <v>90</v>
      </c>
      <c r="C10" s="13">
        <v>103589.85555555555</v>
      </c>
      <c r="D10" s="13">
        <v>5156.4082191780826</v>
      </c>
      <c r="E10" s="13">
        <v>3984.051851851852</v>
      </c>
      <c r="F10" s="13">
        <v>66.769863013698625</v>
      </c>
      <c r="G10" s="13">
        <v>2061.1890410958904</v>
      </c>
      <c r="H10" s="13">
        <f t="shared" ref="H10:H27" si="0">SUM(I10:J10)</f>
        <v>1401.4460172501267</v>
      </c>
      <c r="I10" s="13">
        <v>654.29259259259254</v>
      </c>
      <c r="J10" s="13">
        <v>747.15342465753429</v>
      </c>
      <c r="K10" s="13">
        <v>65.761643835616439</v>
      </c>
      <c r="L10" s="13">
        <v>22.443835616438356</v>
      </c>
      <c r="M10" s="14">
        <v>34.129067199933345</v>
      </c>
    </row>
    <row r="11" spans="1:16" ht="21.75" customHeight="1">
      <c r="A11" s="17" t="s">
        <v>23</v>
      </c>
      <c r="B11" s="18">
        <v>34</v>
      </c>
      <c r="C11" s="18">
        <v>25100.58148148148</v>
      </c>
      <c r="D11" s="18">
        <v>1606.7232876712328</v>
      </c>
      <c r="E11" s="18">
        <v>967.31851851851854</v>
      </c>
      <c r="F11" s="18">
        <v>0.51506849315068493</v>
      </c>
      <c r="G11" s="18">
        <v>711.46849315068494</v>
      </c>
      <c r="H11" s="18">
        <f t="shared" si="0"/>
        <v>262.61476407914762</v>
      </c>
      <c r="I11" s="18">
        <v>141.27777777777777</v>
      </c>
      <c r="J11" s="18">
        <v>121.33698630136986</v>
      </c>
      <c r="K11" s="18">
        <v>15.66027397260274</v>
      </c>
      <c r="L11" s="18">
        <v>4.8246575342465752</v>
      </c>
      <c r="M11" s="19">
        <v>30.808257522743176</v>
      </c>
    </row>
    <row r="12" spans="1:16" ht="21.75" customHeight="1">
      <c r="A12" s="17" t="s">
        <v>24</v>
      </c>
      <c r="B12" s="18">
        <v>8</v>
      </c>
      <c r="C12" s="18">
        <v>12135.755555555555</v>
      </c>
      <c r="D12" s="18">
        <v>634.1808219178082</v>
      </c>
      <c r="E12" s="18">
        <v>872.30370370370372</v>
      </c>
      <c r="F12" s="18">
        <v>3.526027397260274</v>
      </c>
      <c r="G12" s="18">
        <v>222.17808219178082</v>
      </c>
      <c r="H12" s="18">
        <f t="shared" si="0"/>
        <v>180.53932014205986</v>
      </c>
      <c r="I12" s="18">
        <v>115.3037037037037</v>
      </c>
      <c r="J12" s="18">
        <v>65.235616438356161</v>
      </c>
      <c r="K12" s="18">
        <v>13.205479452054794</v>
      </c>
      <c r="L12" s="18">
        <v>4.1068493150684935</v>
      </c>
      <c r="M12" s="19">
        <v>31.099585062240664</v>
      </c>
    </row>
    <row r="13" spans="1:16" ht="21.75" customHeight="1">
      <c r="A13" s="17" t="s">
        <v>25</v>
      </c>
      <c r="B13" s="18">
        <v>3</v>
      </c>
      <c r="C13" s="18">
        <v>3585.8407407407408</v>
      </c>
      <c r="D13" s="18">
        <v>178.26301369863015</v>
      </c>
      <c r="E13" s="18">
        <v>488.0888888888889</v>
      </c>
      <c r="F13" s="18">
        <v>0.83835616438356164</v>
      </c>
      <c r="G13" s="18">
        <v>108.57534246575342</v>
      </c>
      <c r="H13" s="18">
        <f t="shared" si="0"/>
        <v>35.364890918315574</v>
      </c>
      <c r="I13" s="18">
        <v>17.770370370370369</v>
      </c>
      <c r="J13" s="18">
        <v>17.594520547945205</v>
      </c>
      <c r="K13" s="18">
        <v>1.9123287671232876</v>
      </c>
      <c r="L13" s="18">
        <v>0.80821917808219179</v>
      </c>
      <c r="M13" s="19">
        <v>42.263610315186249</v>
      </c>
    </row>
    <row r="14" spans="1:16" ht="21.75" customHeight="1">
      <c r="A14" s="17" t="s">
        <v>8</v>
      </c>
      <c r="B14" s="18">
        <v>5</v>
      </c>
      <c r="C14" s="18">
        <v>6672.8555555555558</v>
      </c>
      <c r="D14" s="18">
        <v>353.52602739726029</v>
      </c>
      <c r="E14" s="18">
        <v>168.05185185185186</v>
      </c>
      <c r="F14" s="18">
        <v>4.3835616438356165E-2</v>
      </c>
      <c r="G14" s="18">
        <v>94.30684931506849</v>
      </c>
      <c r="H14" s="18">
        <f t="shared" si="0"/>
        <v>53.899492643328259</v>
      </c>
      <c r="I14" s="18">
        <v>30.529629629629628</v>
      </c>
      <c r="J14" s="18">
        <v>23.36986301369863</v>
      </c>
      <c r="K14" s="18">
        <v>3.2630136986301368</v>
      </c>
      <c r="L14" s="18">
        <v>1.1616438356164382</v>
      </c>
      <c r="M14" s="19">
        <v>35.600335852225022</v>
      </c>
    </row>
    <row r="15" spans="1:16" ht="21.75" customHeight="1">
      <c r="A15" s="17" t="s">
        <v>9</v>
      </c>
      <c r="B15" s="18">
        <v>4</v>
      </c>
      <c r="C15" s="18">
        <v>12554.266666666666</v>
      </c>
      <c r="D15" s="18">
        <v>555.06849315068496</v>
      </c>
      <c r="E15" s="18">
        <v>107.2</v>
      </c>
      <c r="F15" s="18">
        <v>25.898630136986302</v>
      </c>
      <c r="G15" s="18">
        <v>171.17534246575343</v>
      </c>
      <c r="H15" s="18">
        <f t="shared" si="0"/>
        <v>186.80522577371892</v>
      </c>
      <c r="I15" s="18">
        <v>68.514814814814812</v>
      </c>
      <c r="J15" s="18">
        <v>118.2904109589041</v>
      </c>
      <c r="K15" s="18">
        <v>13.142465753424657</v>
      </c>
      <c r="L15" s="18">
        <v>4.9589041095890414</v>
      </c>
      <c r="M15" s="19">
        <v>37.731915780696269</v>
      </c>
    </row>
    <row r="16" spans="1:16" ht="21.75" customHeight="1">
      <c r="A16" s="17" t="s">
        <v>10</v>
      </c>
      <c r="B16" s="18">
        <v>17</v>
      </c>
      <c r="C16" s="18">
        <v>15586.974074074074</v>
      </c>
      <c r="D16" s="18">
        <v>957.04109589041093</v>
      </c>
      <c r="E16" s="18">
        <v>1123.3592592592593</v>
      </c>
      <c r="F16" s="18">
        <v>0</v>
      </c>
      <c r="G16" s="18">
        <v>263.38630136986302</v>
      </c>
      <c r="H16" s="18">
        <f t="shared" si="0"/>
        <v>246.64048706240487</v>
      </c>
      <c r="I16" s="18">
        <v>79.155555555555551</v>
      </c>
      <c r="J16" s="18">
        <v>167.48493150684931</v>
      </c>
      <c r="K16" s="18">
        <v>8.2328767123287676</v>
      </c>
      <c r="L16" s="18">
        <v>2.7671232876712328</v>
      </c>
      <c r="M16" s="19">
        <v>33.610648918469217</v>
      </c>
    </row>
    <row r="17" spans="1:13" ht="21.75" customHeight="1">
      <c r="A17" s="17" t="s">
        <v>11</v>
      </c>
      <c r="B17" s="18">
        <v>15</v>
      </c>
      <c r="C17" s="18">
        <v>25556.451851851853</v>
      </c>
      <c r="D17" s="18">
        <v>851.34246575342468</v>
      </c>
      <c r="E17" s="18">
        <v>249.00740740740741</v>
      </c>
      <c r="F17" s="18">
        <v>35.947945205479449</v>
      </c>
      <c r="G17" s="18">
        <v>466.83287671232875</v>
      </c>
      <c r="H17" s="18">
        <f t="shared" si="0"/>
        <v>433.96813800101472</v>
      </c>
      <c r="I17" s="18">
        <v>200.14074074074074</v>
      </c>
      <c r="J17" s="18">
        <v>233.82739726027398</v>
      </c>
      <c r="K17" s="18">
        <v>10.345205479452055</v>
      </c>
      <c r="L17" s="18">
        <v>3.8164383561643835</v>
      </c>
      <c r="M17" s="19">
        <v>36.89088983050847</v>
      </c>
    </row>
    <row r="18" spans="1:13" ht="21.75" customHeight="1">
      <c r="A18" s="17" t="s">
        <v>12</v>
      </c>
      <c r="B18" s="18">
        <v>2</v>
      </c>
      <c r="C18" s="18">
        <v>774.86296296296291</v>
      </c>
      <c r="D18" s="18">
        <v>20.263013698630136</v>
      </c>
      <c r="E18" s="18">
        <v>8.7222222222222214</v>
      </c>
      <c r="F18" s="18">
        <v>0</v>
      </c>
      <c r="G18" s="18">
        <v>23.265753424657536</v>
      </c>
      <c r="H18" s="18">
        <f t="shared" si="0"/>
        <v>1.6438356164383563</v>
      </c>
      <c r="I18" s="18">
        <v>1.6</v>
      </c>
      <c r="J18" s="18">
        <v>4.3835616438356165E-2</v>
      </c>
      <c r="K18" s="18">
        <v>0</v>
      </c>
      <c r="L18" s="18">
        <v>0</v>
      </c>
      <c r="M18" s="18">
        <v>0</v>
      </c>
    </row>
    <row r="19" spans="1:13" ht="21.75" customHeight="1">
      <c r="A19" s="17" t="s">
        <v>13</v>
      </c>
      <c r="B19" s="18">
        <v>2</v>
      </c>
      <c r="C19" s="18">
        <v>1622.2666666666667</v>
      </c>
      <c r="D19" s="18">
        <v>0</v>
      </c>
      <c r="E19" s="18">
        <v>0</v>
      </c>
      <c r="F19" s="18">
        <v>0</v>
      </c>
      <c r="G19" s="18">
        <v>0</v>
      </c>
      <c r="H19" s="18">
        <f t="shared" si="0"/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</row>
    <row r="20" spans="1:13" s="15" customFormat="1" ht="21.75" customHeight="1">
      <c r="A20" s="16" t="s">
        <v>14</v>
      </c>
      <c r="B20" s="13">
        <v>500</v>
      </c>
      <c r="C20" s="13">
        <v>273029.89259259257</v>
      </c>
      <c r="D20" s="13">
        <v>13666.876712328767</v>
      </c>
      <c r="E20" s="13">
        <v>7059.5148148148146</v>
      </c>
      <c r="F20" s="13">
        <v>103.59178082191781</v>
      </c>
      <c r="G20" s="13">
        <v>9241.1589041095885</v>
      </c>
      <c r="H20" s="13">
        <f t="shared" si="0"/>
        <v>4006.6860476915272</v>
      </c>
      <c r="I20" s="13">
        <v>2150.614814814815</v>
      </c>
      <c r="J20" s="13">
        <v>1856.0712328767124</v>
      </c>
      <c r="K20" s="13">
        <v>326.61369863013698</v>
      </c>
      <c r="L20" s="13">
        <v>106.01369863013699</v>
      </c>
      <c r="M20" s="14">
        <v>32.458436089721005</v>
      </c>
    </row>
    <row r="21" spans="1:13" ht="21.75" customHeight="1">
      <c r="A21" s="17" t="s">
        <v>15</v>
      </c>
      <c r="B21" s="18">
        <v>52</v>
      </c>
      <c r="C21" s="18">
        <v>103121.62222222223</v>
      </c>
      <c r="D21" s="18">
        <v>6285.7068493150682</v>
      </c>
      <c r="E21" s="18">
        <v>1889.6037037037038</v>
      </c>
      <c r="F21" s="18">
        <v>29.252054794520546</v>
      </c>
      <c r="G21" s="18">
        <v>3716.290410958904</v>
      </c>
      <c r="H21" s="18">
        <f t="shared" si="0"/>
        <v>1891.0840182648401</v>
      </c>
      <c r="I21" s="18">
        <v>969.93333333333328</v>
      </c>
      <c r="J21" s="18">
        <v>921.15068493150682</v>
      </c>
      <c r="K21" s="18">
        <v>130.72602739726028</v>
      </c>
      <c r="L21" s="18">
        <v>43.273972602739725</v>
      </c>
      <c r="M21" s="19">
        <v>33.102797862307447</v>
      </c>
    </row>
    <row r="22" spans="1:13" ht="21.75" customHeight="1">
      <c r="A22" s="17" t="s">
        <v>16</v>
      </c>
      <c r="B22" s="18">
        <v>11</v>
      </c>
      <c r="C22" s="18">
        <v>13653.240740740741</v>
      </c>
      <c r="D22" s="18">
        <v>896.0794520547945</v>
      </c>
      <c r="E22" s="18">
        <v>585.16666666666663</v>
      </c>
      <c r="F22" s="18">
        <v>11.164383561643836</v>
      </c>
      <c r="G22" s="18">
        <v>421.84383561643835</v>
      </c>
      <c r="H22" s="18">
        <f t="shared" si="0"/>
        <v>257.45788939624555</v>
      </c>
      <c r="I22" s="18">
        <v>134.55925925925925</v>
      </c>
      <c r="J22" s="18">
        <v>122.8986301369863</v>
      </c>
      <c r="K22" s="18">
        <v>17.243835616438357</v>
      </c>
      <c r="L22" s="18">
        <v>5.5506849315068489</v>
      </c>
      <c r="M22" s="19">
        <v>32.189386717508739</v>
      </c>
    </row>
    <row r="23" spans="1:13" ht="21.75" customHeight="1">
      <c r="A23" s="17" t="s">
        <v>17</v>
      </c>
      <c r="B23" s="18">
        <v>9</v>
      </c>
      <c r="C23" s="18">
        <v>25136.129629629631</v>
      </c>
      <c r="D23" s="18">
        <v>1074.6273972602739</v>
      </c>
      <c r="E23" s="18">
        <v>901.73333333333335</v>
      </c>
      <c r="F23" s="18">
        <v>7.7890410958904113</v>
      </c>
      <c r="G23" s="18">
        <v>524.21917808219177</v>
      </c>
      <c r="H23" s="18">
        <f t="shared" si="0"/>
        <v>292.55098934550989</v>
      </c>
      <c r="I23" s="18">
        <v>113.82222222222222</v>
      </c>
      <c r="J23" s="18">
        <v>178.72876712328767</v>
      </c>
      <c r="K23" s="18">
        <v>20.980821917808218</v>
      </c>
      <c r="L23" s="18">
        <v>7.3561643835616435</v>
      </c>
      <c r="M23" s="19">
        <v>35.061373726821628</v>
      </c>
    </row>
    <row r="24" spans="1:13" ht="21.75" customHeight="1">
      <c r="A24" s="17" t="s">
        <v>18</v>
      </c>
      <c r="B24" s="18">
        <v>14</v>
      </c>
      <c r="C24" s="18">
        <v>5219.9407407407407</v>
      </c>
      <c r="D24" s="18">
        <v>249.87945205479451</v>
      </c>
      <c r="E24" s="18">
        <v>193.90370370370371</v>
      </c>
      <c r="F24" s="18">
        <v>2.7397260273972603E-3</v>
      </c>
      <c r="G24" s="18">
        <v>238.41643835616438</v>
      </c>
      <c r="H24" s="18">
        <f t="shared" si="0"/>
        <v>93.306392694063931</v>
      </c>
      <c r="I24" s="18">
        <v>62.366666666666667</v>
      </c>
      <c r="J24" s="18">
        <v>30.93972602739726</v>
      </c>
      <c r="K24" s="18">
        <v>4.9287671232876713</v>
      </c>
      <c r="L24" s="18">
        <v>1.5342465753424657</v>
      </c>
      <c r="M24" s="19">
        <v>31.1284046692607</v>
      </c>
    </row>
    <row r="25" spans="1:13" ht="21.75" customHeight="1">
      <c r="A25" s="17" t="s">
        <v>19</v>
      </c>
      <c r="B25" s="18">
        <v>382</v>
      </c>
      <c r="C25" s="18">
        <v>118509.88518518518</v>
      </c>
      <c r="D25" s="18">
        <v>5160.5835616438353</v>
      </c>
      <c r="E25" s="18">
        <v>3489.1074074074072</v>
      </c>
      <c r="F25" s="18">
        <v>55.38356164383562</v>
      </c>
      <c r="G25" s="18">
        <v>4340.3890410958902</v>
      </c>
      <c r="H25" s="18">
        <f t="shared" si="0"/>
        <v>1472.2867579908675</v>
      </c>
      <c r="I25" s="18">
        <v>869.93333333333328</v>
      </c>
      <c r="J25" s="18">
        <v>602.35342465753422</v>
      </c>
      <c r="K25" s="18">
        <v>152.73424657534247</v>
      </c>
      <c r="L25" s="18">
        <v>48.298630136986304</v>
      </c>
      <c r="M25" s="19">
        <v>31.622659108846957</v>
      </c>
    </row>
    <row r="26" spans="1:13" ht="21.75" customHeight="1">
      <c r="A26" s="17" t="s">
        <v>20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</row>
    <row r="27" spans="1:13" ht="21.75" customHeight="1">
      <c r="A27" s="10" t="s">
        <v>21</v>
      </c>
      <c r="B27" s="35">
        <v>32</v>
      </c>
      <c r="C27" s="20">
        <v>7389.0740740740739</v>
      </c>
      <c r="D27" s="20">
        <v>0</v>
      </c>
      <c r="E27" s="20">
        <v>0</v>
      </c>
      <c r="F27" s="20">
        <v>0</v>
      </c>
      <c r="G27" s="20">
        <v>0</v>
      </c>
      <c r="H27" s="20">
        <f t="shared" si="0"/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</row>
  </sheetData>
  <mergeCells count="16">
    <mergeCell ref="M4:M7"/>
    <mergeCell ref="A1:L1"/>
    <mergeCell ref="C5:C8"/>
    <mergeCell ref="D5:D8"/>
    <mergeCell ref="E5:E8"/>
    <mergeCell ref="F5:F8"/>
    <mergeCell ref="G5:G8"/>
    <mergeCell ref="H5:H8"/>
    <mergeCell ref="I5:I8"/>
    <mergeCell ref="J5:J8"/>
    <mergeCell ref="A2:L2"/>
    <mergeCell ref="H4:J4"/>
    <mergeCell ref="K4:L4"/>
    <mergeCell ref="B4:B8"/>
    <mergeCell ref="L5:L8"/>
    <mergeCell ref="K5:K8"/>
  </mergeCells>
  <phoneticPr fontId="5" type="noConversion"/>
  <printOptions horizontalCentered="1"/>
  <pageMargins left="0.86614173228346458" right="0.74803149606299213" top="0.94488188976377963" bottom="0.6692913385826772" header="0.51181102362204722" footer="0.39370078740157483"/>
  <pageSetup paperSize="9" scale="80" orientation="landscape" horizontalDpi="4294967292" r:id="rId1"/>
  <headerFooter alignWithMargins="0">
    <oddFooter>&amp;C33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33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表27   臺灣醫院平均每日醫療服務量統計－按權屬別分</dc:title>
  <dc:subject>衛生署中英文網站</dc:subject>
  <dc:creator>行政院衛生署</dc:creator>
  <cp:keywords>醫療院所</cp:keywords>
  <cp:lastModifiedBy>ccwinnie.lin</cp:lastModifiedBy>
  <cp:lastPrinted>2005-08-23T07:04:56Z</cp:lastPrinted>
  <dcterms:created xsi:type="dcterms:W3CDTF">2000-05-08T02:02:53Z</dcterms:created>
  <dcterms:modified xsi:type="dcterms:W3CDTF">2017-05-15T09:28:47Z</dcterms:modified>
  <cp:category>I20</cp:category>
</cp:coreProperties>
</file>