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問\07.數據\03_官網更新\115年度數據\1150630\★官網數據更新\更新後\家庭暴力通報事件被害人案件類型及籍別統計(跑保護資訊系統)\"/>
    </mc:Choice>
  </mc:AlternateContent>
  <xr:revisionPtr revIDLastSave="0" documentId="13_ncr:1_{40EFF610-ABBF-4D5D-8559-A2F4982124DA}" xr6:coauthVersionLast="47" xr6:coauthVersionMax="47" xr10:uidLastSave="{00000000-0000-0000-0000-000000000000}"/>
  <bookViews>
    <workbookView xWindow="1800" yWindow="510" windowWidth="26190" windowHeight="13800" xr2:uid="{00000000-000D-0000-FFFF-FFFF00000000}"/>
  </bookViews>
  <sheets>
    <sheet name="家庭暴力通報事件被害人案件類型及籍別統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W35" i="1" l="1"/>
  <c r="AV35" i="1"/>
  <c r="AU35" i="1"/>
  <c r="AS35" i="1"/>
  <c r="AR35" i="1"/>
  <c r="AQ35" i="1"/>
  <c r="AW37" i="1"/>
  <c r="AV37" i="1"/>
  <c r="AU37" i="1"/>
  <c r="AS37" i="1"/>
  <c r="AR37" i="1"/>
  <c r="AQ37" i="1"/>
  <c r="AY34" i="1"/>
  <c r="AY36" i="1"/>
  <c r="AX34" i="1"/>
  <c r="AO37" i="1"/>
  <c r="AN37" i="1"/>
  <c r="AM37" i="1"/>
  <c r="AK37" i="1"/>
  <c r="AJ37" i="1"/>
  <c r="AI37" i="1"/>
  <c r="AP36" i="1"/>
  <c r="AP34" i="1"/>
  <c r="AG37" i="1"/>
  <c r="AF37" i="1"/>
  <c r="AE37" i="1"/>
  <c r="AC37" i="1"/>
  <c r="AB37" i="1"/>
  <c r="AA37" i="1"/>
  <c r="AH36" i="1"/>
  <c r="AH34" i="1"/>
  <c r="R36" i="1"/>
  <c r="Q37" i="1" s="1"/>
  <c r="R34" i="1"/>
  <c r="P35" i="1" s="1"/>
  <c r="P37" i="1"/>
  <c r="O37" i="1"/>
  <c r="M37" i="1"/>
  <c r="L37" i="1"/>
  <c r="K37" i="1"/>
  <c r="O35" i="1"/>
  <c r="M35" i="1"/>
  <c r="L35" i="1"/>
  <c r="K35" i="1"/>
  <c r="I37" i="1"/>
  <c r="H37" i="1"/>
  <c r="G37" i="1"/>
  <c r="E37" i="1"/>
  <c r="D37" i="1"/>
  <c r="C37" i="1"/>
  <c r="I35" i="1"/>
  <c r="H35" i="1"/>
  <c r="G35" i="1"/>
  <c r="E35" i="1"/>
  <c r="D35" i="1"/>
  <c r="C35" i="1"/>
  <c r="J34" i="1"/>
  <c r="AX28" i="1"/>
  <c r="AP28" i="1"/>
  <c r="AH28" i="1"/>
  <c r="R28" i="1"/>
  <c r="J28" i="1"/>
  <c r="AX26" i="1"/>
  <c r="AP26" i="1"/>
  <c r="AH26" i="1"/>
  <c r="R26" i="1"/>
  <c r="J26" i="1"/>
  <c r="AX24" i="1"/>
  <c r="AP24" i="1"/>
  <c r="AY24" i="1" s="1"/>
  <c r="AH24" i="1"/>
  <c r="R24" i="1"/>
  <c r="J24" i="1"/>
  <c r="AX22" i="1"/>
  <c r="AP22" i="1"/>
  <c r="AH22" i="1"/>
  <c r="R22" i="1"/>
  <c r="J22" i="1"/>
  <c r="AX20" i="1"/>
  <c r="AP20" i="1"/>
  <c r="AH20" i="1"/>
  <c r="R20" i="1"/>
  <c r="J20" i="1"/>
  <c r="AY20" i="1" s="1"/>
  <c r="AX18" i="1"/>
  <c r="AP18" i="1"/>
  <c r="AH18" i="1"/>
  <c r="R18" i="1"/>
  <c r="J18" i="1"/>
  <c r="AX16" i="1"/>
  <c r="AP16" i="1"/>
  <c r="AH16" i="1"/>
  <c r="R16" i="1"/>
  <c r="J16" i="1"/>
  <c r="AX14" i="1"/>
  <c r="AP14" i="1"/>
  <c r="AH14" i="1"/>
  <c r="Z14" i="1"/>
  <c r="R14" i="1"/>
  <c r="J14" i="1"/>
  <c r="AX12" i="1"/>
  <c r="Z12" i="1"/>
  <c r="R12" i="1"/>
  <c r="J12" i="1"/>
  <c r="AX11" i="1"/>
  <c r="Z11" i="1"/>
  <c r="R11" i="1"/>
  <c r="J11" i="1"/>
  <c r="AY11" i="1" s="1"/>
  <c r="AY10" i="1"/>
  <c r="AX10" i="1"/>
  <c r="Z10" i="1"/>
  <c r="R10" i="1"/>
  <c r="J10" i="1"/>
  <c r="AX9" i="1"/>
  <c r="Z9" i="1"/>
  <c r="R9" i="1"/>
  <c r="J9" i="1"/>
  <c r="AX8" i="1"/>
  <c r="Z8" i="1"/>
  <c r="R8" i="1"/>
  <c r="J8" i="1"/>
  <c r="AY8" i="1" s="1"/>
  <c r="AX7" i="1"/>
  <c r="Z7" i="1"/>
  <c r="R7" i="1"/>
  <c r="J7" i="1"/>
  <c r="AX6" i="1"/>
  <c r="Z6" i="1"/>
  <c r="R6" i="1"/>
  <c r="J6" i="1"/>
  <c r="Q35" i="1" l="1"/>
  <c r="AY16" i="1"/>
  <c r="AY7" i="1"/>
  <c r="AY18" i="1"/>
  <c r="AY12" i="1"/>
  <c r="AY9" i="1"/>
  <c r="AY26" i="1"/>
  <c r="AY6" i="1"/>
  <c r="AY28" i="1"/>
  <c r="AY22" i="1"/>
  <c r="AY14" i="1"/>
</calcChain>
</file>

<file path=xl/sharedStrings.xml><?xml version="1.0" encoding="utf-8"?>
<sst xmlns="http://schemas.openxmlformats.org/spreadsheetml/2006/main" count="217" uniqueCount="41">
  <si>
    <t>家庭暴力通報事件被害人案件類型及籍別統計</t>
  </si>
  <si>
    <t>年份</t>
  </si>
  <si>
    <t>被害人籍別×案件類型_受暴人數</t>
  </si>
  <si>
    <t>案件類型</t>
  </si>
  <si>
    <t>親密關係暴力(婚姻/離婚/同居)</t>
  </si>
  <si>
    <t>兒少保護</t>
  </si>
  <si>
    <t>老人虐待</t>
  </si>
  <si>
    <t>直系血(姻)親卑親屬虐待尊親屬(被害人年齡65歲以上)</t>
  </si>
  <si>
    <t>直系血(姻)親卑親屬虐待尊親屬(被害人年齡未滿65歲)</t>
  </si>
  <si>
    <t>其他</t>
  </si>
  <si>
    <t>總計</t>
  </si>
  <si>
    <t>國籍別分類</t>
  </si>
  <si>
    <t>本國籍非原住民</t>
  </si>
  <si>
    <t>本國籍原住民</t>
  </si>
  <si>
    <t>大陸籍</t>
  </si>
  <si>
    <t>港澳籍</t>
  </si>
  <si>
    <t>外國籍</t>
  </si>
  <si>
    <t>無國籍</t>
  </si>
  <si>
    <t>資料不明</t>
  </si>
  <si>
    <t>97年</t>
  </si>
  <si>
    <t>-</t>
  </si>
  <si>
    <t>98年</t>
  </si>
  <si>
    <t>99年</t>
  </si>
  <si>
    <t>100年</t>
  </si>
  <si>
    <t>101年</t>
  </si>
  <si>
    <t>102年</t>
  </si>
  <si>
    <t>103年</t>
  </si>
  <si>
    <t>人數</t>
  </si>
  <si>
    <t>比率</t>
  </si>
  <si>
    <t>104年</t>
  </si>
  <si>
    <t>105年</t>
  </si>
  <si>
    <t>106年</t>
  </si>
  <si>
    <t>107年</t>
  </si>
  <si>
    <t>108年</t>
  </si>
  <si>
    <t>109年</t>
  </si>
  <si>
    <t>110年</t>
  </si>
  <si>
    <t>111年</t>
  </si>
  <si>
    <t>112年</t>
  </si>
  <si>
    <t>113年</t>
    <phoneticPr fontId="22" type="noConversion"/>
  </si>
  <si>
    <t>114年</t>
    <phoneticPr fontId="22" type="noConversion"/>
  </si>
  <si>
    <t>115年上半年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</si>
</sst>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%"/>
    <numFmt numFmtId="178" formatCode="#,##0;&quot;(&quot;#,##0&quot;)&quot;"/>
  </numFmts>
  <fonts count="23">
    <font>
      <sz val="10"/>
      <color rgb="FF000000"/>
      <name val="MingLiu"/>
      <charset val="136"/>
    </font>
    <font>
      <sz val="10"/>
      <color rgb="FF000000"/>
      <name val="MingLiu"/>
      <charset val="136"/>
    </font>
    <font>
      <sz val="12"/>
      <color rgb="FF9C65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006100"/>
      <name val="新細明體"/>
      <family val="1"/>
      <charset val="136"/>
    </font>
    <font>
      <b/>
      <sz val="18"/>
      <color rgb="FF1F497D"/>
      <name val="新細明體"/>
      <family val="1"/>
      <charset val="136"/>
    </font>
    <font>
      <b/>
      <sz val="15"/>
      <color rgb="FF1F497D"/>
      <name val="新細明體"/>
      <family val="1"/>
      <charset val="136"/>
    </font>
    <font>
      <b/>
      <sz val="13"/>
      <color rgb="FF1F497D"/>
      <name val="新細明體"/>
      <family val="1"/>
      <charset val="136"/>
    </font>
    <font>
      <b/>
      <sz val="11"/>
      <color rgb="FF1F497D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sz val="12"/>
      <color rgb="FFFA7D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sz val="10"/>
      <color rgb="FF000000"/>
      <name val="新細明體"/>
      <family val="1"/>
      <charset val="136"/>
    </font>
    <font>
      <b/>
      <sz val="12"/>
      <color rgb="FF333333"/>
      <name val="新細明體"/>
      <family val="1"/>
      <charset val="136"/>
    </font>
    <font>
      <sz val="9"/>
      <name val="MingLiu"/>
      <charset val="136"/>
    </font>
  </fonts>
  <fills count="36">
    <fill>
      <patternFill patternType="none"/>
    </fill>
    <fill>
      <patternFill patternType="gray125"/>
    </fill>
    <fill>
      <patternFill patternType="solid">
        <fgColor rgb="FFFFEB9C"/>
        <bgColor rgb="FFFFEB9C"/>
      </patternFill>
    </fill>
    <fill>
      <patternFill patternType="solid">
        <fgColor rgb="FFFFFFCC"/>
        <bgColor rgb="FFFFFFCC"/>
      </patternFill>
    </fill>
    <fill>
      <patternFill patternType="solid">
        <fgColor rgb="FFFFC7CE"/>
        <bgColor rgb="FFFFC7CE"/>
      </patternFill>
    </fill>
    <fill>
      <patternFill patternType="solid">
        <fgColor rgb="FFC6EFCE"/>
        <bgColor rgb="FFC6EFCE"/>
      </patternFill>
    </fill>
    <fill>
      <patternFill patternType="solid">
        <fgColor rgb="FFA5A5A5"/>
        <bgColor rgb="FFA5A5A5"/>
      </patternFill>
    </fill>
    <fill>
      <patternFill patternType="solid">
        <fgColor rgb="FFF2F2F2"/>
        <bgColor rgb="FFF2F2F2"/>
      </patternFill>
    </fill>
    <fill>
      <patternFill patternType="solid">
        <fgColor rgb="FF4F81BD"/>
        <bgColor rgb="FF4F81BD"/>
      </patternFill>
    </fill>
    <fill>
      <patternFill patternType="solid">
        <fgColor rgb="FFC0504D"/>
        <bgColor rgb="FFC0504D"/>
      </patternFill>
    </fill>
    <fill>
      <patternFill patternType="solid">
        <fgColor rgb="FF9BBB59"/>
        <bgColor rgb="FF9BBB59"/>
      </patternFill>
    </fill>
    <fill>
      <patternFill patternType="solid">
        <fgColor rgb="FF8064A2"/>
        <bgColor rgb="FF8064A2"/>
      </patternFill>
    </fill>
    <fill>
      <patternFill patternType="solid">
        <fgColor rgb="FF4BACC6"/>
        <bgColor rgb="FF4BACC6"/>
      </patternFill>
    </fill>
    <fill>
      <patternFill patternType="solid">
        <fgColor rgb="FFF79646"/>
        <bgColor rgb="FFF79646"/>
      </patternFill>
    </fill>
    <fill>
      <patternFill patternType="solid">
        <fgColor rgb="FFFFCC99"/>
        <bgColor rgb="FFFFCC99"/>
      </patternFill>
    </fill>
    <fill>
      <patternFill patternType="solid">
        <fgColor rgb="FFDCE6F1"/>
        <bgColor rgb="FFDCE6F1"/>
      </patternFill>
    </fill>
    <fill>
      <patternFill patternType="solid">
        <fgColor rgb="FFF2DCDB"/>
        <bgColor rgb="FFF2DCDB"/>
      </patternFill>
    </fill>
    <fill>
      <patternFill patternType="solid">
        <fgColor rgb="FFEBF1DE"/>
        <bgColor rgb="FFEBF1DE"/>
      </patternFill>
    </fill>
    <fill>
      <patternFill patternType="solid">
        <fgColor rgb="FFE4DFEC"/>
        <bgColor rgb="FFE4DFEC"/>
      </patternFill>
    </fill>
    <fill>
      <patternFill patternType="solid">
        <fgColor rgb="FFDAEEF3"/>
        <bgColor rgb="FFDAEEF3"/>
      </patternFill>
    </fill>
    <fill>
      <patternFill patternType="solid">
        <fgColor rgb="FFFDE9D9"/>
        <bgColor rgb="FFFDE9D9"/>
      </patternFill>
    </fill>
    <fill>
      <patternFill patternType="solid">
        <fgColor rgb="FFB8CCE4"/>
        <bgColor rgb="FFB8CCE4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CCC0DA"/>
        <bgColor rgb="FFCCC0DA"/>
      </patternFill>
    </fill>
    <fill>
      <patternFill patternType="solid">
        <fgColor rgb="FFB7DEE8"/>
        <bgColor rgb="FFB7DEE8"/>
      </patternFill>
    </fill>
    <fill>
      <patternFill patternType="solid">
        <fgColor rgb="FFFCD5B4"/>
        <bgColor rgb="FFFCD5B4"/>
      </patternFill>
    </fill>
    <fill>
      <patternFill patternType="solid">
        <fgColor rgb="FF95B3D7"/>
        <bgColor rgb="FF95B3D7"/>
      </patternFill>
    </fill>
    <fill>
      <patternFill patternType="solid">
        <fgColor rgb="FFDA9694"/>
        <bgColor rgb="FFDA9694"/>
      </patternFill>
    </fill>
    <fill>
      <patternFill patternType="solid">
        <fgColor rgb="FFC4D79B"/>
        <bgColor rgb="FFC4D79B"/>
      </patternFill>
    </fill>
    <fill>
      <patternFill patternType="solid">
        <fgColor rgb="FFB1A0C7"/>
        <bgColor rgb="FFB1A0C7"/>
      </patternFill>
    </fill>
    <fill>
      <patternFill patternType="solid">
        <fgColor rgb="FF92CDDC"/>
        <bgColor rgb="FF92CDDC"/>
      </patternFill>
    </fill>
    <fill>
      <patternFill patternType="solid">
        <fgColor rgb="FFFABF8F"/>
        <bgColor rgb="FFFABF8F"/>
      </patternFill>
    </fill>
    <fill>
      <patternFill patternType="solid">
        <fgColor rgb="FF0070C0"/>
        <bgColor rgb="FF0070C0"/>
      </patternFill>
    </fill>
    <fill>
      <patternFill patternType="solid">
        <fgColor rgb="FFD5D5FF"/>
        <bgColor rgb="FFD5D5FF"/>
      </patternFill>
    </fill>
    <fill>
      <patternFill patternType="solid">
        <fgColor rgb="FFFFFF99"/>
        <bgColor rgb="FFFFFF99"/>
      </patternFill>
    </fill>
  </fills>
  <borders count="3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medium">
        <color rgb="FF95B3D7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/>
      <bottom style="thin">
        <color rgb="FF808080"/>
      </bottom>
      <diagonal/>
    </border>
    <border>
      <left style="thin">
        <color rgb="FFC0C0C0"/>
      </left>
      <right/>
      <top/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thin">
        <color rgb="FFC0C0C0"/>
      </right>
      <top style="thin">
        <color rgb="FF808080"/>
      </top>
      <bottom style="thin">
        <color rgb="FFC0C0C0"/>
      </bottom>
      <diagonal/>
    </border>
    <border>
      <left style="thin">
        <color rgb="FF808080"/>
      </left>
      <right/>
      <top/>
      <bottom style="thin">
        <color rgb="FF80808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808080"/>
      </top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 diagonalUp="1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 style="thin">
        <color rgb="FFC0C0C0"/>
      </diagonal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 diagonalUp="1">
      <left style="thin">
        <color rgb="FFC0C0C0"/>
      </left>
      <right/>
      <top style="thin">
        <color rgb="FFC0C0C0"/>
      </top>
      <bottom/>
      <diagonal style="thin">
        <color rgb="FFC0C0C0"/>
      </diagonal>
    </border>
    <border diagonalUp="1">
      <left/>
      <right/>
      <top style="thin">
        <color rgb="FFC0C0C0"/>
      </top>
      <bottom/>
      <diagonal style="thin">
        <color rgb="FFC0C0C0"/>
      </diagonal>
    </border>
    <border diagonalUp="1">
      <left style="thin">
        <color rgb="FFC0C0C0"/>
      </left>
      <right/>
      <top/>
      <bottom/>
      <diagonal style="thin">
        <color rgb="FFC0C0C0"/>
      </diagonal>
    </border>
    <border diagonalUp="1">
      <left/>
      <right/>
      <top/>
      <bottom/>
      <diagonal style="thin">
        <color rgb="FFC0C0C0"/>
      </diagonal>
    </border>
    <border diagonalUp="1">
      <left/>
      <right style="thin">
        <color rgb="FFC0C0C0"/>
      </right>
      <top style="thin">
        <color rgb="FFC0C0C0"/>
      </top>
      <bottom/>
      <diagonal style="thin">
        <color rgb="FFC0C0C0"/>
      </diagonal>
    </border>
    <border diagonalUp="1">
      <left/>
      <right style="thin">
        <color rgb="FFC0C0C0"/>
      </right>
      <top/>
      <bottom/>
      <diagonal style="thin">
        <color rgb="FFC0C0C0"/>
      </diagonal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 diagonalUp="1">
      <left style="thin">
        <color rgb="FFC0C0C0"/>
      </left>
      <right style="thin">
        <color rgb="FFC0C0C0"/>
      </right>
      <top style="thin">
        <color rgb="FFC0C0C0"/>
      </top>
      <bottom/>
      <diagonal style="thin">
        <color rgb="FFC0C0C0"/>
      </diagonal>
    </border>
    <border diagonalUp="1">
      <left style="thin">
        <color rgb="FFC0C0C0"/>
      </left>
      <right style="thin">
        <color rgb="FFC0C0C0"/>
      </right>
      <top/>
      <bottom style="thin">
        <color rgb="FFC0C0C0"/>
      </bottom>
      <diagonal style="thin">
        <color rgb="FFC0C0C0"/>
      </diagonal>
    </border>
    <border diagonalUp="1">
      <left style="thin">
        <color rgb="FFC0C0C0"/>
      </left>
      <right/>
      <top/>
      <bottom style="thin">
        <color rgb="FFC0C0C0"/>
      </bottom>
      <diagonal style="thin">
        <color rgb="FFC0C0C0"/>
      </diagonal>
    </border>
    <border diagonalUp="1">
      <left/>
      <right/>
      <top/>
      <bottom style="thin">
        <color rgb="FFC0C0C0"/>
      </bottom>
      <diagonal style="thin">
        <color rgb="FFC0C0C0"/>
      </diagonal>
    </border>
    <border diagonalUp="1">
      <left/>
      <right style="thin">
        <color rgb="FFC0C0C0"/>
      </right>
      <top/>
      <bottom style="thin">
        <color rgb="FFC0C0C0"/>
      </bottom>
      <diagonal style="thin">
        <color rgb="FFC0C0C0"/>
      </diagonal>
    </border>
    <border diagonalUp="1">
      <left style="thin">
        <color rgb="FFC0C0C0"/>
      </left>
      <right style="thin">
        <color rgb="FFC0C0C0"/>
      </right>
      <top/>
      <bottom/>
      <diagonal style="thin">
        <color rgb="FFC0C0C0"/>
      </diagonal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9" fillId="0" borderId="9" applyNumberFormat="0" applyFill="0" applyAlignment="0" applyProtection="0"/>
    <xf numFmtId="0" fontId="9" fillId="0" borderId="0" applyNumberFormat="0" applyFill="0" applyBorder="0" applyAlignment="0" applyProtection="0"/>
    <xf numFmtId="0" fontId="5" fillId="5" borderId="0" applyNumberFormat="0" applyBorder="0" applyAlignment="0" applyProtection="0"/>
    <xf numFmtId="0" fontId="4" fillId="4" borderId="0" applyNumberFormat="0" applyBorder="0" applyAlignment="0" applyProtection="0"/>
    <xf numFmtId="0" fontId="2" fillId="2" borderId="0" applyNumberFormat="0" applyBorder="0" applyAlignment="0" applyProtection="0"/>
    <xf numFmtId="0" fontId="15" fillId="14" borderId="1" applyNumberFormat="0" applyAlignment="0" applyProtection="0"/>
    <xf numFmtId="0" fontId="16" fillId="7" borderId="2" applyNumberFormat="0" applyAlignment="0" applyProtection="0"/>
    <xf numFmtId="0" fontId="11" fillId="7" borderId="1" applyNumberFormat="0" applyAlignment="0" applyProtection="0"/>
    <xf numFmtId="0" fontId="17" fillId="0" borderId="3" applyNumberFormat="0" applyFill="0" applyAlignment="0" applyProtection="0"/>
    <xf numFmtId="0" fontId="10" fillId="6" borderId="4" applyNumberFormat="0" applyAlignment="0" applyProtection="0"/>
    <xf numFmtId="0" fontId="13" fillId="0" borderId="0" applyNumberFormat="0" applyFill="0" applyBorder="0" applyAlignment="0" applyProtection="0"/>
    <xf numFmtId="0" fontId="1" fillId="3" borderId="5" applyNumberFormat="0" applyFont="0" applyAlignment="0" applyProtection="0"/>
    <xf numFmtId="0" fontId="12" fillId="0" borderId="0" applyNumberFormat="0" applyFill="0" applyBorder="0" applyAlignment="0" applyProtection="0"/>
    <xf numFmtId="0" fontId="3" fillId="0" borderId="6" applyNumberFormat="0" applyFill="0" applyAlignment="0" applyProtection="0"/>
    <xf numFmtId="0" fontId="14" fillId="8" borderId="0" applyNumberFormat="0" applyBorder="0" applyAlignment="0" applyProtection="0"/>
    <xf numFmtId="0" fontId="18" fillId="15" borderId="0" applyNumberFormat="0" applyBorder="0" applyAlignment="0" applyProtection="0"/>
    <xf numFmtId="0" fontId="18" fillId="21" borderId="0" applyNumberFormat="0" applyBorder="0" applyAlignment="0" applyProtection="0"/>
    <xf numFmtId="0" fontId="14" fillId="27" borderId="0" applyNumberFormat="0" applyBorder="0" applyAlignment="0" applyProtection="0"/>
    <xf numFmtId="0" fontId="14" fillId="9" borderId="0" applyNumberFormat="0" applyBorder="0" applyAlignment="0" applyProtection="0"/>
    <xf numFmtId="0" fontId="18" fillId="16" borderId="0" applyNumberFormat="0" applyBorder="0" applyAlignment="0" applyProtection="0"/>
    <xf numFmtId="0" fontId="18" fillId="22" borderId="0" applyNumberFormat="0" applyBorder="0" applyAlignment="0" applyProtection="0"/>
    <xf numFmtId="0" fontId="14" fillId="28" borderId="0" applyNumberFormat="0" applyBorder="0" applyAlignment="0" applyProtection="0"/>
    <xf numFmtId="0" fontId="14" fillId="10" borderId="0" applyNumberFormat="0" applyBorder="0" applyAlignment="0" applyProtection="0"/>
    <xf numFmtId="0" fontId="18" fillId="17" borderId="0" applyNumberFormat="0" applyBorder="0" applyAlignment="0" applyProtection="0"/>
    <xf numFmtId="0" fontId="18" fillId="23" borderId="0" applyNumberFormat="0" applyBorder="0" applyAlignment="0" applyProtection="0"/>
    <xf numFmtId="0" fontId="14" fillId="29" borderId="0" applyNumberFormat="0" applyBorder="0" applyAlignment="0" applyProtection="0"/>
    <xf numFmtId="0" fontId="14" fillId="11" borderId="0" applyNumberFormat="0" applyBorder="0" applyAlignment="0" applyProtection="0"/>
    <xf numFmtId="0" fontId="18" fillId="18" borderId="0" applyNumberFormat="0" applyBorder="0" applyAlignment="0" applyProtection="0"/>
    <xf numFmtId="0" fontId="18" fillId="24" borderId="0" applyNumberFormat="0" applyBorder="0" applyAlignment="0" applyProtection="0"/>
    <xf numFmtId="0" fontId="14" fillId="30" borderId="0" applyNumberFormat="0" applyBorder="0" applyAlignment="0" applyProtection="0"/>
    <xf numFmtId="0" fontId="14" fillId="12" borderId="0" applyNumberFormat="0" applyBorder="0" applyAlignment="0" applyProtection="0"/>
    <xf numFmtId="0" fontId="18" fillId="19" borderId="0" applyNumberFormat="0" applyBorder="0" applyAlignment="0" applyProtection="0"/>
    <xf numFmtId="0" fontId="18" fillId="25" borderId="0" applyNumberFormat="0" applyBorder="0" applyAlignment="0" applyProtection="0"/>
    <xf numFmtId="0" fontId="14" fillId="31" borderId="0" applyNumberFormat="0" applyBorder="0" applyAlignment="0" applyProtection="0"/>
    <xf numFmtId="0" fontId="14" fillId="13" borderId="0" applyNumberFormat="0" applyBorder="0" applyAlignment="0" applyProtection="0"/>
    <xf numFmtId="0" fontId="18" fillId="20" borderId="0" applyNumberFormat="0" applyBorder="0" applyAlignment="0" applyProtection="0"/>
    <xf numFmtId="0" fontId="18" fillId="26" borderId="0" applyNumberFormat="0" applyBorder="0" applyAlignment="0" applyProtection="0"/>
    <xf numFmtId="0" fontId="14" fillId="32" borderId="0" applyNumberFormat="0" applyBorder="0" applyAlignment="0" applyProtection="0"/>
  </cellStyleXfs>
  <cellXfs count="39">
    <xf numFmtId="0" fontId="0" fillId="0" borderId="0" xfId="0"/>
    <xf numFmtId="0" fontId="20" fillId="0" borderId="0" xfId="0" applyFont="1"/>
    <xf numFmtId="0" fontId="10" fillId="33" borderId="12" xfId="0" applyFont="1" applyFill="1" applyBorder="1" applyAlignment="1">
      <alignment horizontal="center" vertical="center" wrapText="1"/>
    </xf>
    <xf numFmtId="0" fontId="21" fillId="34" borderId="15" xfId="0" applyFont="1" applyFill="1" applyBorder="1" applyAlignment="1">
      <alignment horizontal="center" vertical="center" wrapText="1"/>
    </xf>
    <xf numFmtId="178" fontId="21" fillId="35" borderId="16" xfId="0" applyNumberFormat="1" applyFont="1" applyFill="1" applyBorder="1" applyAlignment="1">
      <alignment horizontal="center" vertical="center"/>
    </xf>
    <xf numFmtId="178" fontId="18" fillId="0" borderId="18" xfId="0" applyNumberFormat="1" applyFont="1" applyBorder="1" applyAlignment="1">
      <alignment horizontal="right" vertical="center"/>
    </xf>
    <xf numFmtId="178" fontId="21" fillId="35" borderId="16" xfId="0" applyNumberFormat="1" applyFont="1" applyFill="1" applyBorder="1" applyAlignment="1">
      <alignment horizontal="right" vertical="center"/>
    </xf>
    <xf numFmtId="178" fontId="21" fillId="35" borderId="19" xfId="0" applyNumberFormat="1" applyFont="1" applyFill="1" applyBorder="1" applyAlignment="1">
      <alignment horizontal="right" vertical="center"/>
    </xf>
    <xf numFmtId="0" fontId="21" fillId="34" borderId="21" xfId="0" applyFont="1" applyFill="1" applyBorder="1" applyAlignment="1">
      <alignment horizontal="left" vertical="top" wrapText="1"/>
    </xf>
    <xf numFmtId="176" fontId="18" fillId="0" borderId="18" xfId="1" applyNumberFormat="1" applyFont="1" applyBorder="1" applyAlignment="1">
      <alignment horizontal="right" vertical="center"/>
    </xf>
    <xf numFmtId="10" fontId="18" fillId="0" borderId="18" xfId="1" applyNumberFormat="1" applyFont="1" applyBorder="1" applyAlignment="1">
      <alignment horizontal="right" vertical="center"/>
    </xf>
    <xf numFmtId="177" fontId="18" fillId="0" borderId="18" xfId="1" applyNumberFormat="1" applyFont="1" applyBorder="1" applyAlignment="1">
      <alignment horizontal="right" vertical="center"/>
    </xf>
    <xf numFmtId="178" fontId="18" fillId="0" borderId="21" xfId="0" applyNumberFormat="1" applyFont="1" applyBorder="1" applyAlignment="1">
      <alignment horizontal="right" vertical="center"/>
    </xf>
    <xf numFmtId="178" fontId="18" fillId="0" borderId="28" xfId="0" applyNumberFormat="1" applyFont="1" applyBorder="1" applyAlignment="1">
      <alignment horizontal="right" vertical="center"/>
    </xf>
    <xf numFmtId="176" fontId="18" fillId="0" borderId="21" xfId="1" applyNumberFormat="1" applyFont="1" applyBorder="1" applyAlignment="1">
      <alignment horizontal="right" vertical="center"/>
    </xf>
    <xf numFmtId="176" fontId="18" fillId="0" borderId="28" xfId="1" applyNumberFormat="1" applyFont="1" applyBorder="1" applyAlignment="1">
      <alignment horizontal="right" vertical="center"/>
    </xf>
    <xf numFmtId="178" fontId="18" fillId="0" borderId="22" xfId="0" applyNumberFormat="1" applyFont="1" applyBorder="1" applyAlignment="1">
      <alignment horizontal="center" vertical="center"/>
    </xf>
    <xf numFmtId="178" fontId="18" fillId="0" borderId="23" xfId="0" applyNumberFormat="1" applyFont="1" applyBorder="1" applyAlignment="1">
      <alignment horizontal="center" vertical="center"/>
    </xf>
    <xf numFmtId="178" fontId="18" fillId="0" borderId="26" xfId="0" applyNumberFormat="1" applyFont="1" applyBorder="1" applyAlignment="1">
      <alignment horizontal="center" vertical="center"/>
    </xf>
    <xf numFmtId="178" fontId="18" fillId="0" borderId="24" xfId="0" applyNumberFormat="1" applyFont="1" applyBorder="1" applyAlignment="1">
      <alignment horizontal="center" vertical="center"/>
    </xf>
    <xf numFmtId="178" fontId="18" fillId="0" borderId="25" xfId="0" applyNumberFormat="1" applyFont="1" applyBorder="1" applyAlignment="1">
      <alignment horizontal="center" vertical="center"/>
    </xf>
    <xf numFmtId="178" fontId="18" fillId="0" borderId="27" xfId="0" applyNumberFormat="1" applyFont="1" applyBorder="1" applyAlignment="1">
      <alignment horizontal="center" vertical="center"/>
    </xf>
    <xf numFmtId="178" fontId="18" fillId="0" borderId="31" xfId="0" applyNumberFormat="1" applyFont="1" applyBorder="1" applyAlignment="1">
      <alignment horizontal="center" vertical="center"/>
    </xf>
    <xf numFmtId="178" fontId="18" fillId="0" borderId="32" xfId="0" applyNumberFormat="1" applyFont="1" applyBorder="1" applyAlignment="1">
      <alignment horizontal="center" vertical="center"/>
    </xf>
    <xf numFmtId="178" fontId="18" fillId="0" borderId="33" xfId="0" applyNumberFormat="1" applyFont="1" applyBorder="1" applyAlignment="1">
      <alignment horizontal="center" vertical="center"/>
    </xf>
    <xf numFmtId="178" fontId="21" fillId="35" borderId="29" xfId="0" applyNumberFormat="1" applyFont="1" applyFill="1" applyBorder="1" applyAlignment="1">
      <alignment horizontal="center" vertical="center"/>
    </xf>
    <xf numFmtId="178" fontId="21" fillId="35" borderId="34" xfId="0" applyNumberFormat="1" applyFont="1" applyFill="1" applyBorder="1" applyAlignment="1">
      <alignment horizontal="center" vertical="center"/>
    </xf>
    <xf numFmtId="178" fontId="21" fillId="35" borderId="30" xfId="0" applyNumberFormat="1" applyFont="1" applyFill="1" applyBorder="1" applyAlignment="1">
      <alignment horizontal="center" vertical="center"/>
    </xf>
    <xf numFmtId="0" fontId="21" fillId="34" borderId="20" xfId="0" applyFont="1" applyFill="1" applyBorder="1" applyAlignment="1">
      <alignment horizontal="left" vertical="center" wrapText="1"/>
    </xf>
    <xf numFmtId="178" fontId="18" fillId="0" borderId="20" xfId="0" applyNumberFormat="1" applyFont="1" applyBorder="1" applyAlignment="1">
      <alignment horizontal="right" vertical="center"/>
    </xf>
    <xf numFmtId="176" fontId="18" fillId="0" borderId="20" xfId="1" applyNumberFormat="1" applyFont="1" applyFill="1" applyBorder="1" applyAlignment="1">
      <alignment horizontal="right" vertical="center"/>
    </xf>
    <xf numFmtId="10" fontId="18" fillId="0" borderId="20" xfId="1" applyNumberFormat="1" applyFont="1" applyFill="1" applyBorder="1" applyAlignment="1">
      <alignment horizontal="right" vertical="center"/>
    </xf>
    <xf numFmtId="0" fontId="21" fillId="34" borderId="17" xfId="0" applyFont="1" applyFill="1" applyBorder="1" applyAlignment="1">
      <alignment horizontal="center" vertical="top" wrapText="1"/>
    </xf>
    <xf numFmtId="0" fontId="21" fillId="34" borderId="20" xfId="0" applyFont="1" applyFill="1" applyBorder="1" applyAlignment="1">
      <alignment horizontal="center" vertical="top" wrapText="1"/>
    </xf>
    <xf numFmtId="0" fontId="19" fillId="0" borderId="0" xfId="0" applyFont="1"/>
    <xf numFmtId="0" fontId="10" fillId="33" borderId="10" xfId="0" applyFont="1" applyFill="1" applyBorder="1" applyAlignment="1">
      <alignment horizontal="center" vertical="center" wrapText="1"/>
    </xf>
    <xf numFmtId="0" fontId="10" fillId="33" borderId="11" xfId="0" applyFont="1" applyFill="1" applyBorder="1" applyAlignment="1">
      <alignment horizontal="center" vertical="center" wrapText="1"/>
    </xf>
    <xf numFmtId="0" fontId="21" fillId="34" borderId="13" xfId="0" applyFont="1" applyFill="1" applyBorder="1" applyAlignment="1">
      <alignment horizontal="center" vertical="center" wrapText="1"/>
    </xf>
    <xf numFmtId="0" fontId="21" fillId="35" borderId="14" xfId="0" applyFont="1" applyFill="1" applyBorder="1" applyAlignment="1">
      <alignment horizontal="center" vertical="center" wrapText="1"/>
    </xf>
  </cellXfs>
  <cellStyles count="43">
    <cellStyle name="20% - 輔色1" xfId="20" builtinId="30" customBuiltin="1"/>
    <cellStyle name="20% - 輔色2" xfId="24" builtinId="34" customBuiltin="1"/>
    <cellStyle name="20% - 輔色3" xfId="28" builtinId="38" customBuiltin="1"/>
    <cellStyle name="20% - 輔色4" xfId="32" builtinId="42" customBuiltin="1"/>
    <cellStyle name="20% - 輔色5" xfId="36" builtinId="46" customBuiltin="1"/>
    <cellStyle name="20% - 輔色6" xfId="40" builtinId="50" customBuiltin="1"/>
    <cellStyle name="40% - 輔色1" xfId="21" builtinId="31" customBuiltin="1"/>
    <cellStyle name="40% - 輔色2" xfId="25" builtinId="35" customBuiltin="1"/>
    <cellStyle name="40% - 輔色3" xfId="29" builtinId="39" customBuiltin="1"/>
    <cellStyle name="40% - 輔色4" xfId="33" builtinId="43" customBuiltin="1"/>
    <cellStyle name="40% - 輔色5" xfId="37" builtinId="47" customBuiltin="1"/>
    <cellStyle name="40% - 輔色6" xfId="41" builtinId="51" customBuiltin="1"/>
    <cellStyle name="60% - 輔色1" xfId="22" builtinId="32" customBuiltin="1"/>
    <cellStyle name="60% - 輔色2" xfId="26" builtinId="36" customBuiltin="1"/>
    <cellStyle name="60% - 輔色3" xfId="30" builtinId="40" customBuiltin="1"/>
    <cellStyle name="60% - 輔色4" xfId="34" builtinId="44" customBuiltin="1"/>
    <cellStyle name="60% - 輔色5" xfId="38" builtinId="48" customBuiltin="1"/>
    <cellStyle name="60% - 輔色6" xfId="42" builtinId="52" customBuiltin="1"/>
    <cellStyle name="一般" xfId="0" builtinId="0" customBuiltin="1"/>
    <cellStyle name="中等" xfId="9" builtinId="28" customBuiltin="1"/>
    <cellStyle name="合計" xfId="18" builtinId="25" customBuiltin="1"/>
    <cellStyle name="好" xfId="7" builtinId="26" customBuiltin="1"/>
    <cellStyle name="百分比" xfId="1" builtinId="5" customBuiltin="1"/>
    <cellStyle name="計算方式" xfId="12" builtinId="22" customBuiltin="1"/>
    <cellStyle name="連結的儲存格" xfId="13" builtinId="24" customBuiltin="1"/>
    <cellStyle name="備註" xfId="16" builtinId="10" customBuiltin="1"/>
    <cellStyle name="說明文字" xfId="17" builtinId="53" customBuiltin="1"/>
    <cellStyle name="輔色1" xfId="19" builtinId="29" customBuiltin="1"/>
    <cellStyle name="輔色2" xfId="23" builtinId="33" customBuiltin="1"/>
    <cellStyle name="輔色3" xfId="27" builtinId="37" customBuiltin="1"/>
    <cellStyle name="輔色4" xfId="31" builtinId="41" customBuiltin="1"/>
    <cellStyle name="輔色5" xfId="35" builtinId="45" customBuiltin="1"/>
    <cellStyle name="輔色6" xfId="39" builtinId="49" customBuiltin="1"/>
    <cellStyle name="標題" xfId="2" builtinId="15" customBuiltin="1"/>
    <cellStyle name="標題 1" xfId="3" builtinId="16" customBuiltin="1"/>
    <cellStyle name="標題 2" xfId="4" builtinId="17" customBuiltin="1"/>
    <cellStyle name="標題 3" xfId="5" builtinId="18" customBuiltin="1"/>
    <cellStyle name="標題 4" xfId="6" builtinId="19" customBuiltin="1"/>
    <cellStyle name="輸入" xfId="10" builtinId="20" customBuiltin="1"/>
    <cellStyle name="輸出" xfId="11" builtinId="21" customBuiltin="1"/>
    <cellStyle name="檢查儲存格" xfId="14" builtinId="23" customBuiltin="1"/>
    <cellStyle name="壞" xfId="8" builtinId="27" customBuiltin="1"/>
    <cellStyle name="警告文字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37"/>
  <sheetViews>
    <sheetView tabSelected="1" zoomScaleNormal="100" workbookViewId="0">
      <pane xSplit="2" ySplit="5" topLeftCell="C8" activePane="bottomRight" state="frozen"/>
      <selection pane="topRight" activeCell="C1" sqref="C1"/>
      <selection pane="bottomLeft" activeCell="A6" sqref="A6"/>
      <selection pane="bottomRight" activeCell="A38" sqref="A38"/>
    </sheetView>
  </sheetViews>
  <sheetFormatPr defaultRowHeight="14.25"/>
  <cols>
    <col min="1" max="1" width="8.28515625" style="1" bestFit="1" customWidth="1"/>
    <col min="2" max="2" width="8.28515625" style="1" customWidth="1"/>
    <col min="3" max="3" width="9.140625" style="1" bestFit="1" customWidth="1"/>
    <col min="4" max="7" width="7.42578125" style="1" customWidth="1"/>
    <col min="8" max="9" width="8.7109375" style="1" bestFit="1" customWidth="1"/>
    <col min="10" max="10" width="9.140625" style="1" bestFit="1" customWidth="1"/>
    <col min="11" max="11" width="8.7109375" style="1" bestFit="1" customWidth="1"/>
    <col min="12" max="16" width="7.42578125" style="1" customWidth="1"/>
    <col min="17" max="17" width="8.7109375" style="1" bestFit="1" customWidth="1"/>
    <col min="18" max="18" width="9.140625" style="1" bestFit="1" customWidth="1"/>
    <col min="19" max="19" width="8.7109375" style="1" bestFit="1" customWidth="1"/>
    <col min="20" max="24" width="7.42578125" style="1" customWidth="1"/>
    <col min="25" max="25" width="8.7109375" style="1" bestFit="1" customWidth="1"/>
    <col min="26" max="26" width="7.42578125" style="1" customWidth="1"/>
    <col min="27" max="27" width="8.7109375" style="1" bestFit="1" customWidth="1"/>
    <col min="28" max="32" width="7.42578125" style="1" customWidth="1"/>
    <col min="33" max="33" width="8.7109375" style="1" bestFit="1" customWidth="1"/>
    <col min="34" max="34" width="8.140625" style="1" customWidth="1"/>
    <col min="35" max="35" width="8.7109375" style="1" bestFit="1" customWidth="1"/>
    <col min="36" max="40" width="7.42578125" style="1" customWidth="1"/>
    <col min="41" max="41" width="8.7109375" style="1" bestFit="1" customWidth="1"/>
    <col min="42" max="42" width="8.140625" style="1" customWidth="1"/>
    <col min="43" max="43" width="8.7109375" style="1" bestFit="1" customWidth="1"/>
    <col min="44" max="47" width="7.42578125" style="1" customWidth="1"/>
    <col min="48" max="49" width="8.7109375" style="1" bestFit="1" customWidth="1"/>
    <col min="50" max="50" width="9.140625" style="1" bestFit="1" customWidth="1"/>
    <col min="51" max="51" width="10.42578125" style="1" bestFit="1" customWidth="1"/>
    <col min="52" max="52" width="9.140625" style="1" customWidth="1"/>
    <col min="53" max="16384" width="9.140625" style="1"/>
  </cols>
  <sheetData>
    <row r="1" spans="1:52" ht="22.5" customHeight="1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</row>
    <row r="2" spans="1:52" ht="10.5" customHeight="1"/>
    <row r="3" spans="1:52" ht="16.5" customHeight="1">
      <c r="A3" s="35" t="s">
        <v>1</v>
      </c>
      <c r="B3" s="36" t="s">
        <v>2</v>
      </c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</row>
    <row r="4" spans="1:52" ht="149.25" customHeight="1">
      <c r="A4" s="35"/>
      <c r="B4" s="2" t="s">
        <v>3</v>
      </c>
      <c r="C4" s="37" t="s">
        <v>4</v>
      </c>
      <c r="D4" s="37"/>
      <c r="E4" s="37"/>
      <c r="F4" s="37"/>
      <c r="G4" s="37"/>
      <c r="H4" s="37"/>
      <c r="I4" s="37"/>
      <c r="J4" s="37"/>
      <c r="K4" s="37" t="s">
        <v>5</v>
      </c>
      <c r="L4" s="37"/>
      <c r="M4" s="37"/>
      <c r="N4" s="37"/>
      <c r="O4" s="37"/>
      <c r="P4" s="37"/>
      <c r="Q4" s="37"/>
      <c r="R4" s="37"/>
      <c r="S4" s="37" t="s">
        <v>6</v>
      </c>
      <c r="T4" s="37"/>
      <c r="U4" s="37"/>
      <c r="V4" s="37"/>
      <c r="W4" s="37"/>
      <c r="X4" s="37"/>
      <c r="Y4" s="37"/>
      <c r="Z4" s="37"/>
      <c r="AA4" s="37" t="s">
        <v>7</v>
      </c>
      <c r="AB4" s="37"/>
      <c r="AC4" s="37"/>
      <c r="AD4" s="37"/>
      <c r="AE4" s="37"/>
      <c r="AF4" s="37"/>
      <c r="AG4" s="37"/>
      <c r="AH4" s="37"/>
      <c r="AI4" s="37" t="s">
        <v>8</v>
      </c>
      <c r="AJ4" s="37"/>
      <c r="AK4" s="37"/>
      <c r="AL4" s="37"/>
      <c r="AM4" s="37"/>
      <c r="AN4" s="37"/>
      <c r="AO4" s="37"/>
      <c r="AP4" s="37"/>
      <c r="AQ4" s="37" t="s">
        <v>9</v>
      </c>
      <c r="AR4" s="37"/>
      <c r="AS4" s="37"/>
      <c r="AT4" s="37"/>
      <c r="AU4" s="37"/>
      <c r="AV4" s="37"/>
      <c r="AW4" s="37"/>
      <c r="AX4" s="37"/>
      <c r="AY4" s="38" t="s">
        <v>10</v>
      </c>
    </row>
    <row r="5" spans="1:52" ht="49.5">
      <c r="A5" s="35"/>
      <c r="B5" s="2" t="s">
        <v>11</v>
      </c>
      <c r="C5" s="3" t="s">
        <v>12</v>
      </c>
      <c r="D5" s="3" t="s">
        <v>13</v>
      </c>
      <c r="E5" s="3" t="s">
        <v>14</v>
      </c>
      <c r="F5" s="3" t="s">
        <v>15</v>
      </c>
      <c r="G5" s="3" t="s">
        <v>16</v>
      </c>
      <c r="H5" s="3" t="s">
        <v>17</v>
      </c>
      <c r="I5" s="3" t="s">
        <v>18</v>
      </c>
      <c r="J5" s="4" t="s">
        <v>10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4" t="s">
        <v>10</v>
      </c>
      <c r="S5" s="3" t="s">
        <v>12</v>
      </c>
      <c r="T5" s="3" t="s">
        <v>13</v>
      </c>
      <c r="U5" s="3" t="s">
        <v>14</v>
      </c>
      <c r="V5" s="3" t="s">
        <v>15</v>
      </c>
      <c r="W5" s="3" t="s">
        <v>16</v>
      </c>
      <c r="X5" s="3" t="s">
        <v>17</v>
      </c>
      <c r="Y5" s="3" t="s">
        <v>18</v>
      </c>
      <c r="Z5" s="4" t="s">
        <v>10</v>
      </c>
      <c r="AA5" s="3" t="s">
        <v>12</v>
      </c>
      <c r="AB5" s="3" t="s">
        <v>13</v>
      </c>
      <c r="AC5" s="3" t="s">
        <v>14</v>
      </c>
      <c r="AD5" s="3" t="s">
        <v>15</v>
      </c>
      <c r="AE5" s="3" t="s">
        <v>16</v>
      </c>
      <c r="AF5" s="3" t="s">
        <v>17</v>
      </c>
      <c r="AG5" s="3" t="s">
        <v>18</v>
      </c>
      <c r="AH5" s="4" t="s">
        <v>10</v>
      </c>
      <c r="AI5" s="3" t="s">
        <v>12</v>
      </c>
      <c r="AJ5" s="3" t="s">
        <v>13</v>
      </c>
      <c r="AK5" s="3" t="s">
        <v>14</v>
      </c>
      <c r="AL5" s="3" t="s">
        <v>15</v>
      </c>
      <c r="AM5" s="3" t="s">
        <v>16</v>
      </c>
      <c r="AN5" s="3" t="s">
        <v>17</v>
      </c>
      <c r="AO5" s="3" t="s">
        <v>18</v>
      </c>
      <c r="AP5" s="4" t="s">
        <v>10</v>
      </c>
      <c r="AQ5" s="3" t="s">
        <v>12</v>
      </c>
      <c r="AR5" s="3" t="s">
        <v>13</v>
      </c>
      <c r="AS5" s="3" t="s">
        <v>14</v>
      </c>
      <c r="AT5" s="3" t="s">
        <v>15</v>
      </c>
      <c r="AU5" s="3" t="s">
        <v>16</v>
      </c>
      <c r="AV5" s="3" t="s">
        <v>17</v>
      </c>
      <c r="AW5" s="3" t="s">
        <v>18</v>
      </c>
      <c r="AX5" s="4" t="s">
        <v>10</v>
      </c>
      <c r="AY5" s="38"/>
    </row>
    <row r="6" spans="1:52" ht="16.5" customHeight="1">
      <c r="A6" s="32" t="s">
        <v>19</v>
      </c>
      <c r="B6" s="32"/>
      <c r="C6" s="5">
        <v>31239</v>
      </c>
      <c r="D6" s="5">
        <v>1778</v>
      </c>
      <c r="E6" s="5">
        <v>2786</v>
      </c>
      <c r="F6" s="5">
        <v>19</v>
      </c>
      <c r="G6" s="5">
        <v>3458</v>
      </c>
      <c r="H6" s="5">
        <v>44</v>
      </c>
      <c r="I6" s="5">
        <v>3718</v>
      </c>
      <c r="J6" s="6">
        <f t="shared" ref="J6:J12" si="0">SUM(C6:I6)</f>
        <v>43042</v>
      </c>
      <c r="K6" s="5">
        <v>7616</v>
      </c>
      <c r="L6" s="5">
        <v>627</v>
      </c>
      <c r="M6" s="5">
        <v>14</v>
      </c>
      <c r="N6" s="5">
        <v>0</v>
      </c>
      <c r="O6" s="5">
        <v>38</v>
      </c>
      <c r="P6" s="5">
        <v>14</v>
      </c>
      <c r="Q6" s="5">
        <v>8680</v>
      </c>
      <c r="R6" s="6">
        <f t="shared" ref="R6:R12" si="1">SUM(K6:Q6)</f>
        <v>16989</v>
      </c>
      <c r="S6" s="5">
        <v>1707</v>
      </c>
      <c r="T6" s="5">
        <v>74</v>
      </c>
      <c r="U6" s="5">
        <v>15</v>
      </c>
      <c r="V6" s="5">
        <v>1</v>
      </c>
      <c r="W6" s="5">
        <v>4</v>
      </c>
      <c r="X6" s="5">
        <v>4</v>
      </c>
      <c r="Y6" s="5">
        <v>371</v>
      </c>
      <c r="Z6" s="6">
        <f t="shared" ref="Z6:Z12" si="2">SUM(S6:Y6)</f>
        <v>2176</v>
      </c>
      <c r="AA6" s="5" t="s">
        <v>20</v>
      </c>
      <c r="AB6" s="5" t="s">
        <v>20</v>
      </c>
      <c r="AC6" s="5" t="s">
        <v>20</v>
      </c>
      <c r="AD6" s="5" t="s">
        <v>20</v>
      </c>
      <c r="AE6" s="5" t="s">
        <v>20</v>
      </c>
      <c r="AF6" s="5" t="s">
        <v>20</v>
      </c>
      <c r="AG6" s="5" t="s">
        <v>20</v>
      </c>
      <c r="AH6" s="7"/>
      <c r="AI6" s="5" t="s">
        <v>20</v>
      </c>
      <c r="AJ6" s="5" t="s">
        <v>20</v>
      </c>
      <c r="AK6" s="5" t="s">
        <v>20</v>
      </c>
      <c r="AL6" s="5" t="s">
        <v>20</v>
      </c>
      <c r="AM6" s="5" t="s">
        <v>20</v>
      </c>
      <c r="AN6" s="5" t="s">
        <v>20</v>
      </c>
      <c r="AO6" s="5" t="s">
        <v>20</v>
      </c>
      <c r="AP6" s="7"/>
      <c r="AQ6" s="5">
        <v>10953</v>
      </c>
      <c r="AR6" s="5">
        <v>394</v>
      </c>
      <c r="AS6" s="5">
        <v>292</v>
      </c>
      <c r="AT6" s="5">
        <v>2</v>
      </c>
      <c r="AU6" s="5">
        <v>473</v>
      </c>
      <c r="AV6" s="5">
        <v>13</v>
      </c>
      <c r="AW6" s="5">
        <v>1104</v>
      </c>
      <c r="AX6" s="6">
        <f t="shared" ref="AX6:AX12" si="3">SUM(AQ6:AW6)</f>
        <v>13231</v>
      </c>
      <c r="AY6" s="6">
        <f t="shared" ref="AY6:AY12" si="4">J6+R6+Z6+AH6+AP6+AX6</f>
        <v>75438</v>
      </c>
    </row>
    <row r="7" spans="1:52" ht="16.5" customHeight="1">
      <c r="A7" s="33" t="s">
        <v>21</v>
      </c>
      <c r="B7" s="33"/>
      <c r="C7" s="5">
        <v>34335</v>
      </c>
      <c r="D7" s="5">
        <v>2079</v>
      </c>
      <c r="E7" s="5">
        <v>3239</v>
      </c>
      <c r="F7" s="5">
        <v>28</v>
      </c>
      <c r="G7" s="5">
        <v>3932</v>
      </c>
      <c r="H7" s="5">
        <v>40</v>
      </c>
      <c r="I7" s="5">
        <v>4255</v>
      </c>
      <c r="J7" s="6">
        <f t="shared" si="0"/>
        <v>47908</v>
      </c>
      <c r="K7" s="5">
        <v>8841</v>
      </c>
      <c r="L7" s="5">
        <v>710</v>
      </c>
      <c r="M7" s="5">
        <v>19</v>
      </c>
      <c r="N7" s="5">
        <v>3</v>
      </c>
      <c r="O7" s="5">
        <v>41</v>
      </c>
      <c r="P7" s="5">
        <v>24</v>
      </c>
      <c r="Q7" s="5">
        <v>7698</v>
      </c>
      <c r="R7" s="6">
        <f t="shared" si="1"/>
        <v>17336</v>
      </c>
      <c r="S7" s="5">
        <v>2104</v>
      </c>
      <c r="T7" s="5">
        <v>93</v>
      </c>
      <c r="U7" s="5">
        <v>18</v>
      </c>
      <c r="V7" s="5">
        <v>0</v>
      </c>
      <c r="W7" s="5">
        <v>4</v>
      </c>
      <c r="X7" s="5">
        <v>1</v>
      </c>
      <c r="Y7" s="5">
        <v>328</v>
      </c>
      <c r="Z7" s="6">
        <f t="shared" si="2"/>
        <v>2548</v>
      </c>
      <c r="AA7" s="5" t="s">
        <v>20</v>
      </c>
      <c r="AB7" s="5" t="s">
        <v>20</v>
      </c>
      <c r="AC7" s="5" t="s">
        <v>20</v>
      </c>
      <c r="AD7" s="5" t="s">
        <v>20</v>
      </c>
      <c r="AE7" s="5" t="s">
        <v>20</v>
      </c>
      <c r="AF7" s="5" t="s">
        <v>20</v>
      </c>
      <c r="AG7" s="5" t="s">
        <v>20</v>
      </c>
      <c r="AH7" s="7"/>
      <c r="AI7" s="5" t="s">
        <v>20</v>
      </c>
      <c r="AJ7" s="5" t="s">
        <v>20</v>
      </c>
      <c r="AK7" s="5" t="s">
        <v>20</v>
      </c>
      <c r="AL7" s="5" t="s">
        <v>20</v>
      </c>
      <c r="AM7" s="5" t="s">
        <v>20</v>
      </c>
      <c r="AN7" s="5" t="s">
        <v>20</v>
      </c>
      <c r="AO7" s="5" t="s">
        <v>20</v>
      </c>
      <c r="AP7" s="7"/>
      <c r="AQ7" s="5">
        <v>13126</v>
      </c>
      <c r="AR7" s="5">
        <v>545</v>
      </c>
      <c r="AS7" s="5">
        <v>402</v>
      </c>
      <c r="AT7" s="5">
        <v>5</v>
      </c>
      <c r="AU7" s="5">
        <v>524</v>
      </c>
      <c r="AV7" s="5">
        <v>13</v>
      </c>
      <c r="AW7" s="5">
        <v>1321</v>
      </c>
      <c r="AX7" s="6">
        <f t="shared" si="3"/>
        <v>15936</v>
      </c>
      <c r="AY7" s="6">
        <f t="shared" si="4"/>
        <v>83728</v>
      </c>
    </row>
    <row r="8" spans="1:52" ht="16.5" customHeight="1">
      <c r="A8" s="33" t="s">
        <v>22</v>
      </c>
      <c r="B8" s="33"/>
      <c r="C8" s="5">
        <v>38036</v>
      </c>
      <c r="D8" s="5">
        <v>2556</v>
      </c>
      <c r="E8" s="5">
        <v>3547</v>
      </c>
      <c r="F8" s="5">
        <v>30</v>
      </c>
      <c r="G8" s="5">
        <v>3906</v>
      </c>
      <c r="H8" s="5">
        <v>41</v>
      </c>
      <c r="I8" s="5">
        <v>6805</v>
      </c>
      <c r="J8" s="6">
        <f t="shared" si="0"/>
        <v>54921</v>
      </c>
      <c r="K8" s="5">
        <v>11301</v>
      </c>
      <c r="L8" s="5">
        <v>1042</v>
      </c>
      <c r="M8" s="5">
        <v>28</v>
      </c>
      <c r="N8" s="5">
        <v>2</v>
      </c>
      <c r="O8" s="5">
        <v>48</v>
      </c>
      <c r="P8" s="5">
        <v>27</v>
      </c>
      <c r="Q8" s="5">
        <v>9286</v>
      </c>
      <c r="R8" s="6">
        <f t="shared" si="1"/>
        <v>21734</v>
      </c>
      <c r="S8" s="5">
        <v>2515</v>
      </c>
      <c r="T8" s="5">
        <v>119</v>
      </c>
      <c r="U8" s="5">
        <v>20</v>
      </c>
      <c r="V8" s="5">
        <v>1</v>
      </c>
      <c r="W8" s="5">
        <v>12</v>
      </c>
      <c r="X8" s="5">
        <v>4</v>
      </c>
      <c r="Y8" s="5">
        <v>451</v>
      </c>
      <c r="Z8" s="6">
        <f t="shared" si="2"/>
        <v>3122</v>
      </c>
      <c r="AA8" s="5" t="s">
        <v>20</v>
      </c>
      <c r="AB8" s="5" t="s">
        <v>20</v>
      </c>
      <c r="AC8" s="5" t="s">
        <v>20</v>
      </c>
      <c r="AD8" s="5" t="s">
        <v>20</v>
      </c>
      <c r="AE8" s="5" t="s">
        <v>20</v>
      </c>
      <c r="AF8" s="5" t="s">
        <v>20</v>
      </c>
      <c r="AG8" s="5" t="s">
        <v>20</v>
      </c>
      <c r="AH8" s="7"/>
      <c r="AI8" s="5" t="s">
        <v>20</v>
      </c>
      <c r="AJ8" s="5" t="s">
        <v>20</v>
      </c>
      <c r="AK8" s="5" t="s">
        <v>20</v>
      </c>
      <c r="AL8" s="5" t="s">
        <v>20</v>
      </c>
      <c r="AM8" s="5" t="s">
        <v>20</v>
      </c>
      <c r="AN8" s="5" t="s">
        <v>20</v>
      </c>
      <c r="AO8" s="5" t="s">
        <v>20</v>
      </c>
      <c r="AP8" s="7"/>
      <c r="AQ8" s="5">
        <v>15370</v>
      </c>
      <c r="AR8" s="5">
        <v>592</v>
      </c>
      <c r="AS8" s="5">
        <v>428</v>
      </c>
      <c r="AT8" s="5">
        <v>5</v>
      </c>
      <c r="AU8" s="5">
        <v>483</v>
      </c>
      <c r="AV8" s="5">
        <v>25</v>
      </c>
      <c r="AW8" s="5">
        <v>2040</v>
      </c>
      <c r="AX8" s="6">
        <f t="shared" si="3"/>
        <v>18943</v>
      </c>
      <c r="AY8" s="6">
        <f t="shared" si="4"/>
        <v>98720</v>
      </c>
    </row>
    <row r="9" spans="1:52" ht="16.5" customHeight="1">
      <c r="A9" s="33" t="s">
        <v>23</v>
      </c>
      <c r="B9" s="33"/>
      <c r="C9" s="5">
        <v>35308</v>
      </c>
      <c r="D9" s="5">
        <v>2323</v>
      </c>
      <c r="E9" s="5">
        <v>2488</v>
      </c>
      <c r="F9" s="5">
        <v>19</v>
      </c>
      <c r="G9" s="5">
        <v>2894</v>
      </c>
      <c r="H9" s="5">
        <v>75</v>
      </c>
      <c r="I9" s="5">
        <v>6787</v>
      </c>
      <c r="J9" s="6">
        <f t="shared" si="0"/>
        <v>49894</v>
      </c>
      <c r="K9" s="5">
        <v>7084</v>
      </c>
      <c r="L9" s="5">
        <v>708</v>
      </c>
      <c r="M9" s="5">
        <v>14</v>
      </c>
      <c r="N9" s="5">
        <v>0</v>
      </c>
      <c r="O9" s="5">
        <v>27</v>
      </c>
      <c r="P9" s="5">
        <v>19</v>
      </c>
      <c r="Q9" s="5">
        <v>8869</v>
      </c>
      <c r="R9" s="6">
        <f t="shared" si="1"/>
        <v>16721</v>
      </c>
      <c r="S9" s="5">
        <v>2311</v>
      </c>
      <c r="T9" s="5">
        <v>106</v>
      </c>
      <c r="U9" s="5">
        <v>18</v>
      </c>
      <c r="V9" s="5">
        <v>0</v>
      </c>
      <c r="W9" s="5">
        <v>6</v>
      </c>
      <c r="X9" s="5">
        <v>3</v>
      </c>
      <c r="Y9" s="5">
        <v>466</v>
      </c>
      <c r="Z9" s="6">
        <f t="shared" si="2"/>
        <v>2910</v>
      </c>
      <c r="AA9" s="5" t="s">
        <v>20</v>
      </c>
      <c r="AB9" s="5" t="s">
        <v>20</v>
      </c>
      <c r="AC9" s="5" t="s">
        <v>20</v>
      </c>
      <c r="AD9" s="5" t="s">
        <v>20</v>
      </c>
      <c r="AE9" s="5" t="s">
        <v>20</v>
      </c>
      <c r="AF9" s="5" t="s">
        <v>20</v>
      </c>
      <c r="AG9" s="5" t="s">
        <v>20</v>
      </c>
      <c r="AH9" s="7"/>
      <c r="AI9" s="5" t="s">
        <v>20</v>
      </c>
      <c r="AJ9" s="5" t="s">
        <v>20</v>
      </c>
      <c r="AK9" s="5" t="s">
        <v>20</v>
      </c>
      <c r="AL9" s="5" t="s">
        <v>20</v>
      </c>
      <c r="AM9" s="5" t="s">
        <v>20</v>
      </c>
      <c r="AN9" s="5" t="s">
        <v>20</v>
      </c>
      <c r="AO9" s="5" t="s">
        <v>20</v>
      </c>
      <c r="AP9" s="7"/>
      <c r="AQ9" s="5">
        <v>13742</v>
      </c>
      <c r="AR9" s="5">
        <v>580</v>
      </c>
      <c r="AS9" s="5">
        <v>254</v>
      </c>
      <c r="AT9" s="5">
        <v>7</v>
      </c>
      <c r="AU9" s="5">
        <v>342</v>
      </c>
      <c r="AV9" s="5">
        <v>24</v>
      </c>
      <c r="AW9" s="5">
        <v>2411</v>
      </c>
      <c r="AX9" s="6">
        <f t="shared" si="3"/>
        <v>17360</v>
      </c>
      <c r="AY9" s="6">
        <f t="shared" si="4"/>
        <v>86885</v>
      </c>
    </row>
    <row r="10" spans="1:52" ht="16.5" customHeight="1">
      <c r="A10" s="33" t="s">
        <v>24</v>
      </c>
      <c r="B10" s="33"/>
      <c r="C10" s="5">
        <v>35808</v>
      </c>
      <c r="D10" s="5">
        <v>2381</v>
      </c>
      <c r="E10" s="5">
        <v>2108</v>
      </c>
      <c r="F10" s="5">
        <v>13</v>
      </c>
      <c r="G10" s="5">
        <v>2361</v>
      </c>
      <c r="H10" s="5">
        <v>58</v>
      </c>
      <c r="I10" s="5">
        <v>7886</v>
      </c>
      <c r="J10" s="6">
        <f t="shared" si="0"/>
        <v>50615</v>
      </c>
      <c r="K10" s="5">
        <v>8686</v>
      </c>
      <c r="L10" s="5">
        <v>730</v>
      </c>
      <c r="M10" s="5">
        <v>16</v>
      </c>
      <c r="N10" s="5">
        <v>1</v>
      </c>
      <c r="O10" s="5">
        <v>20</v>
      </c>
      <c r="P10" s="5">
        <v>18</v>
      </c>
      <c r="Q10" s="5">
        <v>8588</v>
      </c>
      <c r="R10" s="6">
        <f t="shared" si="1"/>
        <v>18059</v>
      </c>
      <c r="S10" s="5">
        <v>2389</v>
      </c>
      <c r="T10" s="5">
        <v>107</v>
      </c>
      <c r="U10" s="5">
        <v>10</v>
      </c>
      <c r="V10" s="5">
        <v>2</v>
      </c>
      <c r="W10" s="5">
        <v>4</v>
      </c>
      <c r="X10" s="5">
        <v>5</v>
      </c>
      <c r="Y10" s="5">
        <v>573</v>
      </c>
      <c r="Z10" s="6">
        <f t="shared" si="2"/>
        <v>3090</v>
      </c>
      <c r="AA10" s="5" t="s">
        <v>20</v>
      </c>
      <c r="AB10" s="5" t="s">
        <v>20</v>
      </c>
      <c r="AC10" s="5" t="s">
        <v>20</v>
      </c>
      <c r="AD10" s="5" t="s">
        <v>20</v>
      </c>
      <c r="AE10" s="5" t="s">
        <v>20</v>
      </c>
      <c r="AF10" s="5" t="s">
        <v>20</v>
      </c>
      <c r="AG10" s="5" t="s">
        <v>20</v>
      </c>
      <c r="AH10" s="7"/>
      <c r="AI10" s="5" t="s">
        <v>20</v>
      </c>
      <c r="AJ10" s="5" t="s">
        <v>20</v>
      </c>
      <c r="AK10" s="5" t="s">
        <v>20</v>
      </c>
      <c r="AL10" s="5" t="s">
        <v>20</v>
      </c>
      <c r="AM10" s="5" t="s">
        <v>20</v>
      </c>
      <c r="AN10" s="5" t="s">
        <v>20</v>
      </c>
      <c r="AO10" s="5" t="s">
        <v>20</v>
      </c>
      <c r="AP10" s="7"/>
      <c r="AQ10" s="5">
        <v>12779</v>
      </c>
      <c r="AR10" s="5">
        <v>584</v>
      </c>
      <c r="AS10" s="5">
        <v>193</v>
      </c>
      <c r="AT10" s="5">
        <v>4</v>
      </c>
      <c r="AU10" s="5">
        <v>214</v>
      </c>
      <c r="AV10" s="5">
        <v>24</v>
      </c>
      <c r="AW10" s="5">
        <v>2960</v>
      </c>
      <c r="AX10" s="6">
        <f t="shared" si="3"/>
        <v>16758</v>
      </c>
      <c r="AY10" s="6">
        <f t="shared" si="4"/>
        <v>88522</v>
      </c>
    </row>
    <row r="11" spans="1:52" ht="16.5" customHeight="1">
      <c r="A11" s="33" t="s">
        <v>25</v>
      </c>
      <c r="B11" s="33"/>
      <c r="C11" s="5">
        <v>33976</v>
      </c>
      <c r="D11" s="5">
        <v>2261</v>
      </c>
      <c r="E11" s="5">
        <v>2062</v>
      </c>
      <c r="F11" s="5">
        <v>10</v>
      </c>
      <c r="G11" s="5">
        <v>2178</v>
      </c>
      <c r="H11" s="5">
        <v>67</v>
      </c>
      <c r="I11" s="5">
        <v>9079</v>
      </c>
      <c r="J11" s="6">
        <f t="shared" si="0"/>
        <v>49633</v>
      </c>
      <c r="K11" s="5">
        <v>8949</v>
      </c>
      <c r="L11" s="5">
        <v>750</v>
      </c>
      <c r="M11" s="5">
        <v>11</v>
      </c>
      <c r="N11" s="5">
        <v>0</v>
      </c>
      <c r="O11" s="5">
        <v>30</v>
      </c>
      <c r="P11" s="5">
        <v>24</v>
      </c>
      <c r="Q11" s="5">
        <v>9041</v>
      </c>
      <c r="R11" s="6">
        <f t="shared" si="1"/>
        <v>18805</v>
      </c>
      <c r="S11" s="5">
        <v>2307</v>
      </c>
      <c r="T11" s="5">
        <v>49</v>
      </c>
      <c r="U11" s="5">
        <v>18</v>
      </c>
      <c r="V11" s="5">
        <v>0</v>
      </c>
      <c r="W11" s="5">
        <v>3</v>
      </c>
      <c r="X11" s="5">
        <v>6</v>
      </c>
      <c r="Y11" s="5">
        <v>732</v>
      </c>
      <c r="Z11" s="6">
        <f t="shared" si="2"/>
        <v>3115</v>
      </c>
      <c r="AA11" s="5" t="s">
        <v>20</v>
      </c>
      <c r="AB11" s="5" t="s">
        <v>20</v>
      </c>
      <c r="AC11" s="5" t="s">
        <v>20</v>
      </c>
      <c r="AD11" s="5" t="s">
        <v>20</v>
      </c>
      <c r="AE11" s="5" t="s">
        <v>20</v>
      </c>
      <c r="AF11" s="5" t="s">
        <v>20</v>
      </c>
      <c r="AG11" s="5" t="s">
        <v>20</v>
      </c>
      <c r="AH11" s="7"/>
      <c r="AI11" s="5" t="s">
        <v>20</v>
      </c>
      <c r="AJ11" s="5" t="s">
        <v>20</v>
      </c>
      <c r="AK11" s="5" t="s">
        <v>20</v>
      </c>
      <c r="AL11" s="5" t="s">
        <v>20</v>
      </c>
      <c r="AM11" s="5" t="s">
        <v>20</v>
      </c>
      <c r="AN11" s="5" t="s">
        <v>20</v>
      </c>
      <c r="AO11" s="5" t="s">
        <v>20</v>
      </c>
      <c r="AP11" s="7"/>
      <c r="AQ11" s="5">
        <v>17110</v>
      </c>
      <c r="AR11" s="5">
        <v>786</v>
      </c>
      <c r="AS11" s="5">
        <v>202</v>
      </c>
      <c r="AT11" s="5">
        <v>3</v>
      </c>
      <c r="AU11" s="5">
        <v>210</v>
      </c>
      <c r="AV11" s="5">
        <v>34</v>
      </c>
      <c r="AW11" s="5">
        <v>4155</v>
      </c>
      <c r="AX11" s="6">
        <f t="shared" si="3"/>
        <v>22500</v>
      </c>
      <c r="AY11" s="6">
        <f t="shared" si="4"/>
        <v>94053</v>
      </c>
    </row>
    <row r="12" spans="1:52" ht="16.5" customHeight="1">
      <c r="A12" s="28" t="s">
        <v>26</v>
      </c>
      <c r="B12" s="8" t="s">
        <v>27</v>
      </c>
      <c r="C12" s="5">
        <v>35182</v>
      </c>
      <c r="D12" s="5">
        <v>2230</v>
      </c>
      <c r="E12" s="5">
        <v>1894</v>
      </c>
      <c r="F12" s="5">
        <v>35</v>
      </c>
      <c r="G12" s="5">
        <v>1999</v>
      </c>
      <c r="H12" s="5">
        <v>88</v>
      </c>
      <c r="I12" s="5">
        <v>8132</v>
      </c>
      <c r="J12" s="6">
        <f t="shared" si="0"/>
        <v>49560</v>
      </c>
      <c r="K12" s="5">
        <v>9709</v>
      </c>
      <c r="L12" s="5">
        <v>834</v>
      </c>
      <c r="M12" s="5">
        <v>28</v>
      </c>
      <c r="N12" s="5">
        <v>0</v>
      </c>
      <c r="O12" s="5">
        <v>29</v>
      </c>
      <c r="P12" s="5">
        <v>27</v>
      </c>
      <c r="Q12" s="5">
        <v>8110</v>
      </c>
      <c r="R12" s="6">
        <f t="shared" si="1"/>
        <v>18737</v>
      </c>
      <c r="S12" s="5">
        <v>2174</v>
      </c>
      <c r="T12" s="5">
        <v>59</v>
      </c>
      <c r="U12" s="5">
        <v>7</v>
      </c>
      <c r="V12" s="5">
        <v>0</v>
      </c>
      <c r="W12" s="5">
        <v>5</v>
      </c>
      <c r="X12" s="5">
        <v>4</v>
      </c>
      <c r="Y12" s="5">
        <v>602</v>
      </c>
      <c r="Z12" s="6">
        <f t="shared" si="2"/>
        <v>2851</v>
      </c>
      <c r="AA12" s="5" t="s">
        <v>20</v>
      </c>
      <c r="AB12" s="5" t="s">
        <v>20</v>
      </c>
      <c r="AC12" s="5" t="s">
        <v>20</v>
      </c>
      <c r="AD12" s="5" t="s">
        <v>20</v>
      </c>
      <c r="AE12" s="5" t="s">
        <v>20</v>
      </c>
      <c r="AF12" s="5" t="s">
        <v>20</v>
      </c>
      <c r="AG12" s="5" t="s">
        <v>20</v>
      </c>
      <c r="AH12" s="7"/>
      <c r="AI12" s="5" t="s">
        <v>20</v>
      </c>
      <c r="AJ12" s="5" t="s">
        <v>20</v>
      </c>
      <c r="AK12" s="5" t="s">
        <v>20</v>
      </c>
      <c r="AL12" s="5" t="s">
        <v>20</v>
      </c>
      <c r="AM12" s="5" t="s">
        <v>20</v>
      </c>
      <c r="AN12" s="5" t="s">
        <v>20</v>
      </c>
      <c r="AO12" s="5" t="s">
        <v>20</v>
      </c>
      <c r="AP12" s="7"/>
      <c r="AQ12" s="5">
        <v>19372</v>
      </c>
      <c r="AR12" s="5">
        <v>898</v>
      </c>
      <c r="AS12" s="5">
        <v>199</v>
      </c>
      <c r="AT12" s="5">
        <v>6</v>
      </c>
      <c r="AU12" s="5">
        <v>234</v>
      </c>
      <c r="AV12" s="5">
        <v>35</v>
      </c>
      <c r="AW12" s="5">
        <v>3771</v>
      </c>
      <c r="AX12" s="6">
        <f t="shared" si="3"/>
        <v>24515</v>
      </c>
      <c r="AY12" s="6">
        <f t="shared" si="4"/>
        <v>95663</v>
      </c>
    </row>
    <row r="13" spans="1:52" ht="16.5" customHeight="1">
      <c r="A13" s="28"/>
      <c r="B13" s="8" t="s">
        <v>28</v>
      </c>
      <c r="C13" s="9">
        <v>0.71</v>
      </c>
      <c r="D13" s="9">
        <v>4.4999999999999998E-2</v>
      </c>
      <c r="E13" s="9">
        <v>3.7999999999999999E-2</v>
      </c>
      <c r="F13" s="9">
        <v>1E-3</v>
      </c>
      <c r="G13" s="9">
        <v>0.04</v>
      </c>
      <c r="H13" s="9">
        <v>2E-3</v>
      </c>
      <c r="I13" s="9">
        <v>0.16400000000000001</v>
      </c>
      <c r="J13" s="7"/>
      <c r="K13" s="9">
        <v>0.52</v>
      </c>
      <c r="L13" s="9">
        <v>4.4999999999999998E-2</v>
      </c>
      <c r="M13" s="9">
        <v>2E-3</v>
      </c>
      <c r="N13" s="9">
        <v>0</v>
      </c>
      <c r="O13" s="9">
        <v>2E-3</v>
      </c>
      <c r="P13" s="9">
        <v>1E-3</v>
      </c>
      <c r="Q13" s="9">
        <v>0.433</v>
      </c>
      <c r="R13" s="7"/>
      <c r="S13" s="9">
        <v>0.76</v>
      </c>
      <c r="T13" s="9">
        <v>0.02</v>
      </c>
      <c r="U13" s="9">
        <v>3.0000000000000001E-3</v>
      </c>
      <c r="V13" s="9">
        <v>0</v>
      </c>
      <c r="W13" s="9">
        <v>2E-3</v>
      </c>
      <c r="X13" s="9">
        <v>1E-3</v>
      </c>
      <c r="Y13" s="9">
        <v>0.21</v>
      </c>
      <c r="Z13" s="7"/>
      <c r="AA13" s="10" t="s">
        <v>20</v>
      </c>
      <c r="AB13" s="10" t="s">
        <v>20</v>
      </c>
      <c r="AC13" s="10" t="s">
        <v>20</v>
      </c>
      <c r="AD13" s="10" t="s">
        <v>20</v>
      </c>
      <c r="AE13" s="10" t="s">
        <v>20</v>
      </c>
      <c r="AF13" s="10" t="s">
        <v>20</v>
      </c>
      <c r="AG13" s="10" t="s">
        <v>20</v>
      </c>
      <c r="AH13" s="7"/>
      <c r="AI13" s="10" t="s">
        <v>20</v>
      </c>
      <c r="AJ13" s="10" t="s">
        <v>20</v>
      </c>
      <c r="AK13" s="10" t="s">
        <v>20</v>
      </c>
      <c r="AL13" s="10" t="s">
        <v>20</v>
      </c>
      <c r="AM13" s="10" t="s">
        <v>20</v>
      </c>
      <c r="AN13" s="10" t="s">
        <v>20</v>
      </c>
      <c r="AO13" s="10" t="s">
        <v>20</v>
      </c>
      <c r="AP13" s="7"/>
      <c r="AQ13" s="10">
        <v>0.79</v>
      </c>
      <c r="AR13" s="10">
        <v>3.6999999999999998E-2</v>
      </c>
      <c r="AS13" s="10">
        <v>8.0000000000000002E-3</v>
      </c>
      <c r="AT13" s="10">
        <v>2.0000000000000001E-4</v>
      </c>
      <c r="AU13" s="10">
        <v>0.01</v>
      </c>
      <c r="AV13" s="10">
        <v>1E-3</v>
      </c>
      <c r="AW13" s="10">
        <v>0.15</v>
      </c>
      <c r="AX13" s="7"/>
      <c r="AY13" s="7"/>
    </row>
    <row r="14" spans="1:52" ht="16.5" customHeight="1">
      <c r="A14" s="28" t="s">
        <v>29</v>
      </c>
      <c r="B14" s="8" t="s">
        <v>27</v>
      </c>
      <c r="C14" s="5">
        <v>37041</v>
      </c>
      <c r="D14" s="5">
        <v>2250</v>
      </c>
      <c r="E14" s="5">
        <v>1637</v>
      </c>
      <c r="F14" s="5">
        <v>34</v>
      </c>
      <c r="G14" s="5">
        <v>1838</v>
      </c>
      <c r="H14" s="5">
        <v>68</v>
      </c>
      <c r="I14" s="5">
        <v>6841</v>
      </c>
      <c r="J14" s="6">
        <f>SUM(C14:I14)</f>
        <v>49709</v>
      </c>
      <c r="K14" s="5">
        <v>10115</v>
      </c>
      <c r="L14" s="5">
        <v>840</v>
      </c>
      <c r="M14" s="5">
        <v>20</v>
      </c>
      <c r="N14" s="5">
        <v>1</v>
      </c>
      <c r="O14" s="5">
        <v>20</v>
      </c>
      <c r="P14" s="5">
        <v>24</v>
      </c>
      <c r="Q14" s="5">
        <v>6366</v>
      </c>
      <c r="R14" s="6">
        <f>SUM(K14:Q14)</f>
        <v>17386</v>
      </c>
      <c r="S14" s="5">
        <v>211</v>
      </c>
      <c r="T14" s="5">
        <v>5</v>
      </c>
      <c r="U14" s="5">
        <v>1</v>
      </c>
      <c r="V14" s="5">
        <v>0</v>
      </c>
      <c r="W14" s="5">
        <v>0</v>
      </c>
      <c r="X14" s="5">
        <v>0</v>
      </c>
      <c r="Y14" s="5">
        <v>48</v>
      </c>
      <c r="Z14" s="6">
        <f>SUM(S14:Y14)</f>
        <v>265</v>
      </c>
      <c r="AA14" s="5">
        <v>3901</v>
      </c>
      <c r="AB14" s="5">
        <v>113</v>
      </c>
      <c r="AC14" s="5">
        <v>12</v>
      </c>
      <c r="AD14" s="5">
        <v>2</v>
      </c>
      <c r="AE14" s="5">
        <v>5</v>
      </c>
      <c r="AF14" s="5">
        <v>14</v>
      </c>
      <c r="AG14" s="5">
        <v>572</v>
      </c>
      <c r="AH14" s="6">
        <f>SUM(AA14:AG14)</f>
        <v>4619</v>
      </c>
      <c r="AI14" s="5">
        <v>5460</v>
      </c>
      <c r="AJ14" s="5">
        <v>251</v>
      </c>
      <c r="AK14" s="5">
        <v>32</v>
      </c>
      <c r="AL14" s="5">
        <v>0</v>
      </c>
      <c r="AM14" s="5">
        <v>42</v>
      </c>
      <c r="AN14" s="5">
        <v>12</v>
      </c>
      <c r="AO14" s="5">
        <v>826</v>
      </c>
      <c r="AP14" s="6">
        <f>SUM(AI14:AO14)</f>
        <v>6623</v>
      </c>
      <c r="AQ14" s="5">
        <v>13987</v>
      </c>
      <c r="AR14" s="5">
        <v>588</v>
      </c>
      <c r="AS14" s="5">
        <v>150</v>
      </c>
      <c r="AT14" s="5">
        <v>1</v>
      </c>
      <c r="AU14" s="5">
        <v>130</v>
      </c>
      <c r="AV14" s="5">
        <v>18</v>
      </c>
      <c r="AW14" s="5">
        <v>2342</v>
      </c>
      <c r="AX14" s="6">
        <f>SUM(AQ14:AW14)</f>
        <v>17216</v>
      </c>
      <c r="AY14" s="6">
        <f>J14+R14+Z14+AH14+AP14+AX14</f>
        <v>95818</v>
      </c>
    </row>
    <row r="15" spans="1:52" ht="16.5" customHeight="1">
      <c r="A15" s="28"/>
      <c r="B15" s="8" t="s">
        <v>28</v>
      </c>
      <c r="C15" s="9">
        <v>0.745</v>
      </c>
      <c r="D15" s="9">
        <v>4.4999999999999998E-2</v>
      </c>
      <c r="E15" s="9">
        <v>3.3000000000000002E-2</v>
      </c>
      <c r="F15" s="9">
        <v>1E-3</v>
      </c>
      <c r="G15" s="9">
        <v>3.6999999999999998E-2</v>
      </c>
      <c r="H15" s="9">
        <v>1E-3</v>
      </c>
      <c r="I15" s="9">
        <v>0.13800000000000001</v>
      </c>
      <c r="J15" s="7"/>
      <c r="K15" s="9">
        <v>0.58199999999999996</v>
      </c>
      <c r="L15" s="9">
        <v>4.8000000000000001E-2</v>
      </c>
      <c r="M15" s="9">
        <v>1E-3</v>
      </c>
      <c r="N15" s="9">
        <v>0</v>
      </c>
      <c r="O15" s="9">
        <v>1E-3</v>
      </c>
      <c r="P15" s="9">
        <v>2E-3</v>
      </c>
      <c r="Q15" s="9">
        <v>0.36599999999999999</v>
      </c>
      <c r="R15" s="7"/>
      <c r="S15" s="9">
        <v>0.79600000000000004</v>
      </c>
      <c r="T15" s="9">
        <v>0.02</v>
      </c>
      <c r="U15" s="9">
        <v>4.0000000000000001E-3</v>
      </c>
      <c r="V15" s="9">
        <v>0</v>
      </c>
      <c r="W15" s="9">
        <v>0</v>
      </c>
      <c r="X15" s="9">
        <v>0</v>
      </c>
      <c r="Y15" s="9">
        <v>0.18</v>
      </c>
      <c r="Z15" s="7"/>
      <c r="AA15" s="9">
        <v>0.84450000000000003</v>
      </c>
      <c r="AB15" s="9">
        <v>2.4E-2</v>
      </c>
      <c r="AC15" s="9">
        <v>3.0000000000000001E-3</v>
      </c>
      <c r="AD15" s="9">
        <v>4.0000000000000002E-4</v>
      </c>
      <c r="AE15" s="9">
        <v>1.1000000000000001E-3</v>
      </c>
      <c r="AF15" s="9">
        <v>3.0000000000000001E-3</v>
      </c>
      <c r="AG15" s="9">
        <v>0.124</v>
      </c>
      <c r="AH15" s="7"/>
      <c r="AI15" s="9">
        <v>0.82399999999999995</v>
      </c>
      <c r="AJ15" s="9">
        <v>3.7999999999999999E-2</v>
      </c>
      <c r="AK15" s="9">
        <v>5.0000000000000001E-3</v>
      </c>
      <c r="AL15" s="9">
        <v>0</v>
      </c>
      <c r="AM15" s="9">
        <v>6.1999999999999998E-3</v>
      </c>
      <c r="AN15" s="9">
        <v>1.8E-3</v>
      </c>
      <c r="AO15" s="9">
        <v>0.125</v>
      </c>
      <c r="AP15" s="7"/>
      <c r="AQ15" s="9">
        <v>0.81200000000000006</v>
      </c>
      <c r="AR15" s="9">
        <v>3.4000000000000002E-2</v>
      </c>
      <c r="AS15" s="9">
        <v>8.9999999999999993E-3</v>
      </c>
      <c r="AT15" s="9">
        <v>0</v>
      </c>
      <c r="AU15" s="9">
        <v>8.0000000000000002E-3</v>
      </c>
      <c r="AV15" s="9">
        <v>1E-3</v>
      </c>
      <c r="AW15" s="9">
        <v>0.13600000000000001</v>
      </c>
      <c r="AX15" s="7"/>
      <c r="AY15" s="7"/>
    </row>
    <row r="16" spans="1:52" ht="16.5" customHeight="1">
      <c r="A16" s="28" t="s">
        <v>30</v>
      </c>
      <c r="B16" s="8" t="s">
        <v>27</v>
      </c>
      <c r="C16" s="5">
        <v>39299</v>
      </c>
      <c r="D16" s="5">
        <v>2433</v>
      </c>
      <c r="E16" s="5">
        <v>1552</v>
      </c>
      <c r="F16" s="5">
        <v>33</v>
      </c>
      <c r="G16" s="5">
        <v>1664</v>
      </c>
      <c r="H16" s="5">
        <v>53</v>
      </c>
      <c r="I16" s="5">
        <v>5884</v>
      </c>
      <c r="J16" s="6">
        <f>SUM(C16:I16)</f>
        <v>50918</v>
      </c>
      <c r="K16" s="5">
        <v>8928</v>
      </c>
      <c r="L16" s="5">
        <v>737</v>
      </c>
      <c r="M16" s="5">
        <v>14</v>
      </c>
      <c r="N16" s="5">
        <v>0</v>
      </c>
      <c r="O16" s="5">
        <v>24</v>
      </c>
      <c r="P16" s="5">
        <v>11</v>
      </c>
      <c r="Q16" s="5">
        <v>3859</v>
      </c>
      <c r="R16" s="6">
        <f>SUM(K16:Q16)</f>
        <v>13573</v>
      </c>
      <c r="S16" s="16"/>
      <c r="T16" s="17"/>
      <c r="U16" s="17"/>
      <c r="V16" s="17"/>
      <c r="W16" s="17"/>
      <c r="X16" s="17"/>
      <c r="Y16" s="18"/>
      <c r="Z16" s="25"/>
      <c r="AA16" s="5">
        <v>4879</v>
      </c>
      <c r="AB16" s="5">
        <v>145</v>
      </c>
      <c r="AC16" s="5">
        <v>15</v>
      </c>
      <c r="AD16" s="5">
        <v>0</v>
      </c>
      <c r="AE16" s="5">
        <v>6</v>
      </c>
      <c r="AF16" s="5">
        <v>12</v>
      </c>
      <c r="AG16" s="5">
        <v>591</v>
      </c>
      <c r="AH16" s="6">
        <f>SUM(AA16:AG16)</f>
        <v>5648</v>
      </c>
      <c r="AI16" s="5">
        <v>6899</v>
      </c>
      <c r="AJ16" s="5">
        <v>301</v>
      </c>
      <c r="AK16" s="5">
        <v>38</v>
      </c>
      <c r="AL16" s="5">
        <v>0</v>
      </c>
      <c r="AM16" s="5">
        <v>47</v>
      </c>
      <c r="AN16" s="5">
        <v>16</v>
      </c>
      <c r="AO16" s="5">
        <v>784</v>
      </c>
      <c r="AP16" s="6">
        <f>SUM(AI16:AO16)</f>
        <v>8085</v>
      </c>
      <c r="AQ16" s="5">
        <v>14037</v>
      </c>
      <c r="AR16" s="5">
        <v>589</v>
      </c>
      <c r="AS16" s="5">
        <v>151</v>
      </c>
      <c r="AT16" s="5">
        <v>1</v>
      </c>
      <c r="AU16" s="5">
        <v>130</v>
      </c>
      <c r="AV16" s="5">
        <v>11</v>
      </c>
      <c r="AW16" s="5">
        <v>2032</v>
      </c>
      <c r="AX16" s="6">
        <f>SUM(AQ16:AW16)</f>
        <v>16951</v>
      </c>
      <c r="AY16" s="6">
        <f>J16+R16+Z16+AH16+AP16+AX16</f>
        <v>95175</v>
      </c>
    </row>
    <row r="17" spans="1:52" ht="16.5" customHeight="1">
      <c r="A17" s="28"/>
      <c r="B17" s="8" t="s">
        <v>28</v>
      </c>
      <c r="C17" s="9">
        <v>0.77200000000000002</v>
      </c>
      <c r="D17" s="9">
        <v>4.8000000000000001E-2</v>
      </c>
      <c r="E17" s="9">
        <v>0.03</v>
      </c>
      <c r="F17" s="9">
        <v>1E-3</v>
      </c>
      <c r="G17" s="9">
        <v>3.3000000000000002E-2</v>
      </c>
      <c r="H17" s="9">
        <v>1E-3</v>
      </c>
      <c r="I17" s="9">
        <v>0.11600000000000001</v>
      </c>
      <c r="J17" s="7"/>
      <c r="K17" s="9">
        <v>0.50800000000000001</v>
      </c>
      <c r="L17" s="9">
        <v>4.2000000000000003E-2</v>
      </c>
      <c r="M17" s="9">
        <v>1E-3</v>
      </c>
      <c r="N17" s="9">
        <v>0</v>
      </c>
      <c r="O17" s="9">
        <v>1E-3</v>
      </c>
      <c r="P17" s="9">
        <v>1E-3</v>
      </c>
      <c r="Q17" s="9">
        <v>0.22</v>
      </c>
      <c r="R17" s="7"/>
      <c r="S17" s="19"/>
      <c r="T17" s="20"/>
      <c r="U17" s="20"/>
      <c r="V17" s="20"/>
      <c r="W17" s="20"/>
      <c r="X17" s="20"/>
      <c r="Y17" s="21"/>
      <c r="Z17" s="26"/>
      <c r="AA17" s="9">
        <v>0.86399999999999999</v>
      </c>
      <c r="AB17" s="9">
        <v>2.5999999999999999E-2</v>
      </c>
      <c r="AC17" s="9">
        <v>3.0000000000000001E-3</v>
      </c>
      <c r="AD17" s="9">
        <v>0</v>
      </c>
      <c r="AE17" s="9">
        <v>1E-3</v>
      </c>
      <c r="AF17" s="9">
        <v>2E-3</v>
      </c>
      <c r="AG17" s="9">
        <v>0.105</v>
      </c>
      <c r="AH17" s="7"/>
      <c r="AI17" s="9">
        <v>0.85299999999999998</v>
      </c>
      <c r="AJ17" s="9">
        <v>3.6999999999999998E-2</v>
      </c>
      <c r="AK17" s="9">
        <v>5.0000000000000001E-3</v>
      </c>
      <c r="AL17" s="9">
        <v>0</v>
      </c>
      <c r="AM17" s="9">
        <v>6.0000000000000001E-3</v>
      </c>
      <c r="AN17" s="9">
        <v>2E-3</v>
      </c>
      <c r="AO17" s="9">
        <v>9.7000000000000003E-2</v>
      </c>
      <c r="AP17" s="7"/>
      <c r="AQ17" s="9">
        <v>0.82799999999999996</v>
      </c>
      <c r="AR17" s="9">
        <v>3.5000000000000003E-2</v>
      </c>
      <c r="AS17" s="9">
        <v>8.9999999999999993E-3</v>
      </c>
      <c r="AT17" s="9">
        <v>0</v>
      </c>
      <c r="AU17" s="9">
        <v>8.0000000000000002E-3</v>
      </c>
      <c r="AV17" s="9">
        <v>1E-3</v>
      </c>
      <c r="AW17" s="9">
        <v>0.12</v>
      </c>
      <c r="AX17" s="7"/>
      <c r="AY17" s="7"/>
    </row>
    <row r="18" spans="1:52" ht="16.5" customHeight="1">
      <c r="A18" s="28" t="s">
        <v>31</v>
      </c>
      <c r="B18" s="8" t="s">
        <v>27</v>
      </c>
      <c r="C18" s="5">
        <v>40039</v>
      </c>
      <c r="D18" s="5">
        <v>2410</v>
      </c>
      <c r="E18" s="5">
        <v>1375</v>
      </c>
      <c r="F18" s="5">
        <v>37</v>
      </c>
      <c r="G18" s="5">
        <v>1547</v>
      </c>
      <c r="H18" s="5">
        <v>53</v>
      </c>
      <c r="I18" s="5">
        <v>4969</v>
      </c>
      <c r="J18" s="6">
        <f>SUM(C18:I18)</f>
        <v>50430</v>
      </c>
      <c r="K18" s="5">
        <v>9275</v>
      </c>
      <c r="L18" s="5">
        <v>730</v>
      </c>
      <c r="M18" s="5">
        <v>11</v>
      </c>
      <c r="N18" s="5">
        <v>1</v>
      </c>
      <c r="O18" s="5">
        <v>39</v>
      </c>
      <c r="P18" s="5">
        <v>12</v>
      </c>
      <c r="Q18" s="5">
        <v>3070</v>
      </c>
      <c r="R18" s="6">
        <f>SUM(K18:Q18)</f>
        <v>13138</v>
      </c>
      <c r="S18" s="19"/>
      <c r="T18" s="20"/>
      <c r="U18" s="20"/>
      <c r="V18" s="20"/>
      <c r="W18" s="20"/>
      <c r="X18" s="20"/>
      <c r="Y18" s="21"/>
      <c r="Z18" s="26"/>
      <c r="AA18" s="5">
        <v>5256</v>
      </c>
      <c r="AB18" s="5">
        <v>138</v>
      </c>
      <c r="AC18" s="5">
        <v>13</v>
      </c>
      <c r="AD18" s="5">
        <v>0</v>
      </c>
      <c r="AE18" s="5">
        <v>5</v>
      </c>
      <c r="AF18" s="5">
        <v>8</v>
      </c>
      <c r="AG18" s="5">
        <v>547</v>
      </c>
      <c r="AH18" s="6">
        <f>SUM(AA18:AG18)</f>
        <v>5967</v>
      </c>
      <c r="AI18" s="5">
        <v>7079</v>
      </c>
      <c r="AJ18" s="5">
        <v>315</v>
      </c>
      <c r="AK18" s="5">
        <v>44</v>
      </c>
      <c r="AL18" s="5">
        <v>0</v>
      </c>
      <c r="AM18" s="5">
        <v>44</v>
      </c>
      <c r="AN18" s="5">
        <v>11</v>
      </c>
      <c r="AO18" s="5">
        <v>602</v>
      </c>
      <c r="AP18" s="6">
        <f>SUM(AI18:AO18)</f>
        <v>8095</v>
      </c>
      <c r="AQ18" s="5">
        <v>15141</v>
      </c>
      <c r="AR18" s="5">
        <v>592</v>
      </c>
      <c r="AS18" s="5">
        <v>122</v>
      </c>
      <c r="AT18" s="5">
        <v>6</v>
      </c>
      <c r="AU18" s="5">
        <v>127</v>
      </c>
      <c r="AV18" s="5">
        <v>18</v>
      </c>
      <c r="AW18" s="5">
        <v>1766</v>
      </c>
      <c r="AX18" s="6">
        <f>SUM(AQ18:AW18)</f>
        <v>17772</v>
      </c>
      <c r="AY18" s="6">
        <f>J18+R18+Z18+AH18+AP18+AX18</f>
        <v>95402</v>
      </c>
    </row>
    <row r="19" spans="1:52" ht="16.5" customHeight="1">
      <c r="A19" s="28"/>
      <c r="B19" s="8" t="s">
        <v>28</v>
      </c>
      <c r="C19" s="9">
        <v>0.79400000000000004</v>
      </c>
      <c r="D19" s="9">
        <v>4.8000000000000001E-2</v>
      </c>
      <c r="E19" s="9">
        <v>2.7E-2</v>
      </c>
      <c r="F19" s="9">
        <v>1E-3</v>
      </c>
      <c r="G19" s="9">
        <v>3.1E-2</v>
      </c>
      <c r="H19" s="9">
        <v>1E-3</v>
      </c>
      <c r="I19" s="9">
        <v>9.9000000000000005E-2</v>
      </c>
      <c r="J19" s="7"/>
      <c r="K19" s="9">
        <v>0.70599999999999996</v>
      </c>
      <c r="L19" s="9">
        <v>5.6000000000000001E-2</v>
      </c>
      <c r="M19" s="9">
        <v>1E-3</v>
      </c>
      <c r="N19" s="9">
        <v>0</v>
      </c>
      <c r="O19" s="9">
        <v>3.0000000000000001E-3</v>
      </c>
      <c r="P19" s="9">
        <v>1E-3</v>
      </c>
      <c r="Q19" s="9">
        <v>0.23400000000000001</v>
      </c>
      <c r="R19" s="7"/>
      <c r="S19" s="19"/>
      <c r="T19" s="20"/>
      <c r="U19" s="20"/>
      <c r="V19" s="20"/>
      <c r="W19" s="20"/>
      <c r="X19" s="20"/>
      <c r="Y19" s="21"/>
      <c r="Z19" s="26"/>
      <c r="AA19" s="9">
        <v>0.88100000000000001</v>
      </c>
      <c r="AB19" s="9">
        <v>2.3E-2</v>
      </c>
      <c r="AC19" s="9">
        <v>2E-3</v>
      </c>
      <c r="AD19" s="9">
        <v>0</v>
      </c>
      <c r="AE19" s="9">
        <v>1E-3</v>
      </c>
      <c r="AF19" s="9">
        <v>1E-3</v>
      </c>
      <c r="AG19" s="9">
        <v>9.1999999999999998E-2</v>
      </c>
      <c r="AH19" s="7"/>
      <c r="AI19" s="9">
        <v>0.874</v>
      </c>
      <c r="AJ19" s="9">
        <v>3.9E-2</v>
      </c>
      <c r="AK19" s="9">
        <v>5.0000000000000001E-3</v>
      </c>
      <c r="AL19" s="9">
        <v>0</v>
      </c>
      <c r="AM19" s="9">
        <v>5.0000000000000001E-3</v>
      </c>
      <c r="AN19" s="9">
        <v>1E-3</v>
      </c>
      <c r="AO19" s="9">
        <v>7.3999999999999996E-2</v>
      </c>
      <c r="AP19" s="7"/>
      <c r="AQ19" s="9">
        <v>0.85199999999999998</v>
      </c>
      <c r="AR19" s="9">
        <v>3.3000000000000002E-2</v>
      </c>
      <c r="AS19" s="9">
        <v>7.0000000000000001E-3</v>
      </c>
      <c r="AT19" s="9">
        <v>0</v>
      </c>
      <c r="AU19" s="9">
        <v>7.0000000000000001E-3</v>
      </c>
      <c r="AV19" s="9">
        <v>1E-3</v>
      </c>
      <c r="AW19" s="9">
        <v>9.9000000000000005E-2</v>
      </c>
      <c r="AX19" s="7"/>
      <c r="AY19" s="7"/>
    </row>
    <row r="20" spans="1:52" ht="16.5" customHeight="1">
      <c r="A20" s="28" t="s">
        <v>32</v>
      </c>
      <c r="B20" s="8" t="s">
        <v>27</v>
      </c>
      <c r="C20" s="5">
        <v>41014</v>
      </c>
      <c r="D20" s="5">
        <v>2432</v>
      </c>
      <c r="E20" s="5">
        <v>1164</v>
      </c>
      <c r="F20" s="5">
        <v>42</v>
      </c>
      <c r="G20" s="5">
        <v>1452</v>
      </c>
      <c r="H20" s="5">
        <v>58</v>
      </c>
      <c r="I20" s="5">
        <v>4526</v>
      </c>
      <c r="J20" s="6">
        <f>SUM(C20:I20)</f>
        <v>50688</v>
      </c>
      <c r="K20" s="5">
        <v>9223</v>
      </c>
      <c r="L20" s="5">
        <v>695</v>
      </c>
      <c r="M20" s="5">
        <v>19</v>
      </c>
      <c r="N20" s="5">
        <v>1</v>
      </c>
      <c r="O20" s="5">
        <v>29</v>
      </c>
      <c r="P20" s="5">
        <v>12</v>
      </c>
      <c r="Q20" s="5">
        <v>2689</v>
      </c>
      <c r="R20" s="6">
        <f>SUM(K20:Q20)</f>
        <v>12668</v>
      </c>
      <c r="S20" s="19"/>
      <c r="T20" s="20"/>
      <c r="U20" s="20"/>
      <c r="V20" s="20"/>
      <c r="W20" s="20"/>
      <c r="X20" s="20"/>
      <c r="Y20" s="21"/>
      <c r="Z20" s="26"/>
      <c r="AA20" s="5">
        <v>5453</v>
      </c>
      <c r="AB20" s="5">
        <v>157</v>
      </c>
      <c r="AC20" s="5">
        <v>13</v>
      </c>
      <c r="AD20" s="5">
        <v>0</v>
      </c>
      <c r="AE20" s="5">
        <v>3</v>
      </c>
      <c r="AF20" s="5">
        <v>7</v>
      </c>
      <c r="AG20" s="5">
        <v>539</v>
      </c>
      <c r="AH20" s="6">
        <f>SUM(AA20:AG20)</f>
        <v>6172</v>
      </c>
      <c r="AI20" s="5">
        <v>7080</v>
      </c>
      <c r="AJ20" s="5">
        <v>324</v>
      </c>
      <c r="AK20" s="5">
        <v>30</v>
      </c>
      <c r="AL20" s="5">
        <v>1</v>
      </c>
      <c r="AM20" s="5">
        <v>48</v>
      </c>
      <c r="AN20" s="5">
        <v>11</v>
      </c>
      <c r="AO20" s="5">
        <v>626</v>
      </c>
      <c r="AP20" s="6">
        <f>SUM(AI20:AO20)</f>
        <v>8120</v>
      </c>
      <c r="AQ20" s="5">
        <v>16167</v>
      </c>
      <c r="AR20" s="5">
        <v>677</v>
      </c>
      <c r="AS20" s="5">
        <v>98</v>
      </c>
      <c r="AT20" s="5">
        <v>2</v>
      </c>
      <c r="AU20" s="5">
        <v>138</v>
      </c>
      <c r="AV20" s="5">
        <v>33</v>
      </c>
      <c r="AW20" s="5">
        <v>1930</v>
      </c>
      <c r="AX20" s="6">
        <f>SUM(AQ20:AW20)</f>
        <v>19045</v>
      </c>
      <c r="AY20" s="6">
        <f>J20+R20+Z20+AH20+AP20+AX20</f>
        <v>96693</v>
      </c>
    </row>
    <row r="21" spans="1:52" ht="16.5" customHeight="1">
      <c r="A21" s="28"/>
      <c r="B21" s="8" t="s">
        <v>28</v>
      </c>
      <c r="C21" s="9">
        <v>0.80900000000000005</v>
      </c>
      <c r="D21" s="9">
        <v>4.8000000000000001E-2</v>
      </c>
      <c r="E21" s="9">
        <v>2.3E-2</v>
      </c>
      <c r="F21" s="9">
        <v>1E-3</v>
      </c>
      <c r="G21" s="9">
        <v>2.9000000000000001E-2</v>
      </c>
      <c r="H21" s="9">
        <v>1E-3</v>
      </c>
      <c r="I21" s="9">
        <v>8.8999999999999996E-2</v>
      </c>
      <c r="J21" s="7"/>
      <c r="K21" s="9">
        <v>0.72799999999999998</v>
      </c>
      <c r="L21" s="9">
        <v>5.5E-2</v>
      </c>
      <c r="M21" s="9">
        <v>1E-3</v>
      </c>
      <c r="N21" s="9">
        <v>0</v>
      </c>
      <c r="O21" s="9">
        <v>2E-3</v>
      </c>
      <c r="P21" s="9">
        <v>1E-3</v>
      </c>
      <c r="Q21" s="9">
        <v>0.21199999999999999</v>
      </c>
      <c r="R21" s="7"/>
      <c r="S21" s="19"/>
      <c r="T21" s="20"/>
      <c r="U21" s="20"/>
      <c r="V21" s="20"/>
      <c r="W21" s="20"/>
      <c r="X21" s="20"/>
      <c r="Y21" s="21"/>
      <c r="Z21" s="26"/>
      <c r="AA21" s="9">
        <v>0.88400000000000001</v>
      </c>
      <c r="AB21" s="9">
        <v>2.5000000000000001E-2</v>
      </c>
      <c r="AC21" s="9">
        <v>2E-3</v>
      </c>
      <c r="AD21" s="9">
        <v>0</v>
      </c>
      <c r="AE21" s="9">
        <v>5.0000000000000001E-4</v>
      </c>
      <c r="AF21" s="9">
        <v>1E-3</v>
      </c>
      <c r="AG21" s="9">
        <v>8.6999999999999994E-2</v>
      </c>
      <c r="AH21" s="7"/>
      <c r="AI21" s="9">
        <v>0.872</v>
      </c>
      <c r="AJ21" s="9">
        <v>0.04</v>
      </c>
      <c r="AK21" s="9">
        <v>4.0000000000000001E-3</v>
      </c>
      <c r="AL21" s="9">
        <v>0</v>
      </c>
      <c r="AM21" s="9">
        <v>6.0000000000000001E-3</v>
      </c>
      <c r="AN21" s="9">
        <v>1E-3</v>
      </c>
      <c r="AO21" s="9">
        <v>7.6999999999999999E-2</v>
      </c>
      <c r="AP21" s="7"/>
      <c r="AQ21" s="9">
        <v>0.84899999999999998</v>
      </c>
      <c r="AR21" s="9">
        <v>3.5999999999999997E-2</v>
      </c>
      <c r="AS21" s="9">
        <v>5.0000000000000001E-3</v>
      </c>
      <c r="AT21" s="9">
        <v>0</v>
      </c>
      <c r="AU21" s="9">
        <v>7.0000000000000001E-3</v>
      </c>
      <c r="AV21" s="9">
        <v>2E-3</v>
      </c>
      <c r="AW21" s="9">
        <v>0.10100000000000001</v>
      </c>
      <c r="AX21" s="7"/>
      <c r="AY21" s="7"/>
    </row>
    <row r="22" spans="1:52" ht="16.5" customHeight="1">
      <c r="A22" s="28" t="s">
        <v>33</v>
      </c>
      <c r="B22" s="8" t="s">
        <v>27</v>
      </c>
      <c r="C22" s="5">
        <v>44260</v>
      </c>
      <c r="D22" s="5">
        <v>2742</v>
      </c>
      <c r="E22" s="29">
        <v>1030</v>
      </c>
      <c r="F22" s="29"/>
      <c r="G22" s="5">
        <v>1135</v>
      </c>
      <c r="H22" s="5">
        <v>8</v>
      </c>
      <c r="I22" s="5">
        <v>999</v>
      </c>
      <c r="J22" s="6">
        <f>SUM(C22:I22)</f>
        <v>50174</v>
      </c>
      <c r="K22" s="5">
        <v>15375</v>
      </c>
      <c r="L22" s="5">
        <v>1283</v>
      </c>
      <c r="M22" s="29">
        <v>22</v>
      </c>
      <c r="N22" s="29"/>
      <c r="O22" s="5">
        <v>36</v>
      </c>
      <c r="P22" s="5">
        <v>18</v>
      </c>
      <c r="Q22" s="5">
        <v>611</v>
      </c>
      <c r="R22" s="6">
        <f>SUM(K22:Q22)</f>
        <v>17345</v>
      </c>
      <c r="S22" s="19"/>
      <c r="T22" s="20"/>
      <c r="U22" s="20"/>
      <c r="V22" s="20"/>
      <c r="W22" s="20"/>
      <c r="X22" s="20"/>
      <c r="Y22" s="21"/>
      <c r="Z22" s="26"/>
      <c r="AA22" s="5">
        <v>5281</v>
      </c>
      <c r="AB22" s="5">
        <v>154</v>
      </c>
      <c r="AC22" s="29">
        <v>8</v>
      </c>
      <c r="AD22" s="29"/>
      <c r="AE22" s="5">
        <v>5</v>
      </c>
      <c r="AF22" s="5">
        <v>1</v>
      </c>
      <c r="AG22" s="5">
        <v>68</v>
      </c>
      <c r="AH22" s="6">
        <f>SUM(AA22:AG22)</f>
        <v>5517</v>
      </c>
      <c r="AI22" s="5">
        <v>5731</v>
      </c>
      <c r="AJ22" s="5">
        <v>254</v>
      </c>
      <c r="AK22" s="29">
        <v>46</v>
      </c>
      <c r="AL22" s="29"/>
      <c r="AM22" s="5">
        <v>27</v>
      </c>
      <c r="AN22" s="5">
        <v>0</v>
      </c>
      <c r="AO22" s="5">
        <v>99</v>
      </c>
      <c r="AP22" s="6">
        <f>SUM(AI22:AO22)</f>
        <v>6157</v>
      </c>
      <c r="AQ22" s="5">
        <v>22988</v>
      </c>
      <c r="AR22" s="5">
        <v>1089</v>
      </c>
      <c r="AS22" s="29">
        <v>125</v>
      </c>
      <c r="AT22" s="29"/>
      <c r="AU22" s="5">
        <v>126</v>
      </c>
      <c r="AV22" s="5">
        <v>1</v>
      </c>
      <c r="AW22" s="5">
        <v>408</v>
      </c>
      <c r="AX22" s="6">
        <f>SUM(AQ22:AW22)</f>
        <v>24737</v>
      </c>
      <c r="AY22" s="6">
        <f>J22+R22+Z22+AH22+AP22+AX22</f>
        <v>103930</v>
      </c>
    </row>
    <row r="23" spans="1:52" ht="16.5" customHeight="1">
      <c r="A23" s="28"/>
      <c r="B23" s="8" t="s">
        <v>28</v>
      </c>
      <c r="C23" s="9">
        <v>0.88200000000000001</v>
      </c>
      <c r="D23" s="9">
        <v>5.5E-2</v>
      </c>
      <c r="E23" s="30">
        <v>2.1000000000000001E-2</v>
      </c>
      <c r="F23" s="30"/>
      <c r="G23" s="9">
        <v>2.3E-2</v>
      </c>
      <c r="H23" s="9">
        <v>1E-3</v>
      </c>
      <c r="I23" s="9">
        <v>0.02</v>
      </c>
      <c r="J23" s="7"/>
      <c r="K23" s="9">
        <v>0.88600000000000001</v>
      </c>
      <c r="L23" s="9">
        <v>7.3999999999999996E-2</v>
      </c>
      <c r="M23" s="30">
        <v>1E-3</v>
      </c>
      <c r="N23" s="30"/>
      <c r="O23" s="9">
        <v>2E-3</v>
      </c>
      <c r="P23" s="9">
        <v>1E-3</v>
      </c>
      <c r="Q23" s="9">
        <v>3.5000000000000003E-2</v>
      </c>
      <c r="R23" s="7"/>
      <c r="S23" s="19"/>
      <c r="T23" s="20"/>
      <c r="U23" s="20"/>
      <c r="V23" s="20"/>
      <c r="W23" s="20"/>
      <c r="X23" s="20"/>
      <c r="Y23" s="21"/>
      <c r="Z23" s="26"/>
      <c r="AA23" s="9">
        <v>0.95699999999999996</v>
      </c>
      <c r="AB23" s="9">
        <v>2.8000000000000001E-2</v>
      </c>
      <c r="AC23" s="30">
        <v>1E-3</v>
      </c>
      <c r="AD23" s="30"/>
      <c r="AE23" s="9">
        <v>1E-3</v>
      </c>
      <c r="AF23" s="9">
        <v>1E-3</v>
      </c>
      <c r="AG23" s="9">
        <v>1.2E-2</v>
      </c>
      <c r="AH23" s="7"/>
      <c r="AI23" s="9">
        <v>0.93100000000000005</v>
      </c>
      <c r="AJ23" s="9">
        <v>4.1000000000000002E-2</v>
      </c>
      <c r="AK23" s="30">
        <v>7.0000000000000001E-3</v>
      </c>
      <c r="AL23" s="30"/>
      <c r="AM23" s="9">
        <v>4.0000000000000001E-3</v>
      </c>
      <c r="AN23" s="9">
        <v>0</v>
      </c>
      <c r="AO23" s="9">
        <v>1.6E-2</v>
      </c>
      <c r="AP23" s="7"/>
      <c r="AQ23" s="9">
        <v>0.92900000000000005</v>
      </c>
      <c r="AR23" s="9">
        <v>4.3999999999999997E-2</v>
      </c>
      <c r="AS23" s="30">
        <v>5.0000000000000001E-3</v>
      </c>
      <c r="AT23" s="30"/>
      <c r="AU23" s="9">
        <v>5.0000000000000001E-3</v>
      </c>
      <c r="AV23" s="10">
        <v>1E-4</v>
      </c>
      <c r="AW23" s="9">
        <v>1.6E-2</v>
      </c>
      <c r="AX23" s="7"/>
      <c r="AY23" s="7"/>
    </row>
    <row r="24" spans="1:52" ht="16.5" customHeight="1">
      <c r="A24" s="28" t="s">
        <v>34</v>
      </c>
      <c r="B24" s="8" t="s">
        <v>27</v>
      </c>
      <c r="C24" s="5">
        <v>46810</v>
      </c>
      <c r="D24" s="5">
        <v>2750</v>
      </c>
      <c r="E24" s="29">
        <v>1013</v>
      </c>
      <c r="F24" s="29"/>
      <c r="G24" s="5">
        <v>1055</v>
      </c>
      <c r="H24" s="5">
        <v>5</v>
      </c>
      <c r="I24" s="5">
        <v>902</v>
      </c>
      <c r="J24" s="6">
        <f>SUM(C24:I24)</f>
        <v>52535</v>
      </c>
      <c r="K24" s="5">
        <v>18824</v>
      </c>
      <c r="L24" s="5">
        <v>1710</v>
      </c>
      <c r="M24" s="29">
        <v>33</v>
      </c>
      <c r="N24" s="29"/>
      <c r="O24" s="5">
        <v>54</v>
      </c>
      <c r="P24" s="5">
        <v>10</v>
      </c>
      <c r="Q24" s="5">
        <v>832</v>
      </c>
      <c r="R24" s="6">
        <f>SUM(K24:Q24)</f>
        <v>21463</v>
      </c>
      <c r="S24" s="19"/>
      <c r="T24" s="20"/>
      <c r="U24" s="20"/>
      <c r="V24" s="20"/>
      <c r="W24" s="20"/>
      <c r="X24" s="20"/>
      <c r="Y24" s="21"/>
      <c r="Z24" s="26"/>
      <c r="AA24" s="5">
        <v>6562</v>
      </c>
      <c r="AB24" s="5">
        <v>143</v>
      </c>
      <c r="AC24" s="29">
        <v>7</v>
      </c>
      <c r="AD24" s="29"/>
      <c r="AE24" s="5">
        <v>4</v>
      </c>
      <c r="AF24" s="5">
        <v>1</v>
      </c>
      <c r="AG24" s="5">
        <v>57</v>
      </c>
      <c r="AH24" s="6">
        <f>SUM(AA24:AG24)</f>
        <v>6774</v>
      </c>
      <c r="AI24" s="5">
        <v>7151</v>
      </c>
      <c r="AJ24" s="5">
        <v>296</v>
      </c>
      <c r="AK24" s="29">
        <v>32</v>
      </c>
      <c r="AL24" s="29"/>
      <c r="AM24" s="5">
        <v>33</v>
      </c>
      <c r="AN24" s="5">
        <v>0</v>
      </c>
      <c r="AO24" s="5">
        <v>100</v>
      </c>
      <c r="AP24" s="6">
        <f>SUM(AI24:AO24)</f>
        <v>7612</v>
      </c>
      <c r="AQ24" s="5">
        <v>24356</v>
      </c>
      <c r="AR24" s="5">
        <v>1071</v>
      </c>
      <c r="AS24" s="29">
        <v>108</v>
      </c>
      <c r="AT24" s="29"/>
      <c r="AU24" s="5">
        <v>89</v>
      </c>
      <c r="AV24" s="5">
        <v>1</v>
      </c>
      <c r="AW24" s="5">
        <v>372</v>
      </c>
      <c r="AX24" s="6">
        <f>SUM(AQ24:AW24)</f>
        <v>25997</v>
      </c>
      <c r="AY24" s="6">
        <f>J24+R24+Z24+AH24+AP24+AX24</f>
        <v>114381</v>
      </c>
    </row>
    <row r="25" spans="1:52" ht="16.5" customHeight="1">
      <c r="A25" s="28"/>
      <c r="B25" s="8" t="s">
        <v>28</v>
      </c>
      <c r="C25" s="9">
        <v>0.89100000000000001</v>
      </c>
      <c r="D25" s="9">
        <v>5.1999999999999998E-2</v>
      </c>
      <c r="E25" s="30">
        <v>1.9E-2</v>
      </c>
      <c r="F25" s="30"/>
      <c r="G25" s="9">
        <v>0.02</v>
      </c>
      <c r="H25" s="10">
        <v>1E-4</v>
      </c>
      <c r="I25" s="9">
        <v>1.7000000000000001E-2</v>
      </c>
      <c r="J25" s="7"/>
      <c r="K25" s="9">
        <v>0.877</v>
      </c>
      <c r="L25" s="9">
        <v>0.08</v>
      </c>
      <c r="M25" s="30">
        <v>2E-3</v>
      </c>
      <c r="N25" s="30"/>
      <c r="O25" s="9">
        <v>3.0000000000000001E-3</v>
      </c>
      <c r="P25" s="10">
        <v>5.0000000000000001E-4</v>
      </c>
      <c r="Q25" s="9">
        <v>3.9E-2</v>
      </c>
      <c r="R25" s="7"/>
      <c r="S25" s="19"/>
      <c r="T25" s="20"/>
      <c r="U25" s="20"/>
      <c r="V25" s="20"/>
      <c r="W25" s="20"/>
      <c r="X25" s="20"/>
      <c r="Y25" s="21"/>
      <c r="Z25" s="26"/>
      <c r="AA25" s="9">
        <v>0.96899999999999997</v>
      </c>
      <c r="AB25" s="9">
        <v>2.1000000000000001E-2</v>
      </c>
      <c r="AC25" s="30">
        <v>1E-3</v>
      </c>
      <c r="AD25" s="30"/>
      <c r="AE25" s="9">
        <v>1E-3</v>
      </c>
      <c r="AF25" s="10">
        <v>1E-4</v>
      </c>
      <c r="AG25" s="9">
        <v>8.0000000000000002E-3</v>
      </c>
      <c r="AH25" s="7"/>
      <c r="AI25" s="9">
        <v>0.93899999999999995</v>
      </c>
      <c r="AJ25" s="9">
        <v>3.9E-2</v>
      </c>
      <c r="AK25" s="30">
        <v>4.0000000000000001E-3</v>
      </c>
      <c r="AL25" s="30"/>
      <c r="AM25" s="9">
        <v>4.0000000000000001E-3</v>
      </c>
      <c r="AN25" s="9">
        <v>0</v>
      </c>
      <c r="AO25" s="9">
        <v>1.2999999999999999E-2</v>
      </c>
      <c r="AP25" s="7"/>
      <c r="AQ25" s="9">
        <v>0.93700000000000006</v>
      </c>
      <c r="AR25" s="9">
        <v>4.1000000000000002E-2</v>
      </c>
      <c r="AS25" s="30">
        <v>4.0000000000000001E-3</v>
      </c>
      <c r="AT25" s="30"/>
      <c r="AU25" s="9">
        <v>3.0000000000000001E-3</v>
      </c>
      <c r="AV25" s="10">
        <v>1E-4</v>
      </c>
      <c r="AW25" s="9">
        <v>1.4E-2</v>
      </c>
      <c r="AX25" s="7"/>
      <c r="AY25" s="7"/>
    </row>
    <row r="26" spans="1:52" ht="16.5" customHeight="1">
      <c r="A26" s="28" t="s">
        <v>35</v>
      </c>
      <c r="B26" s="8" t="s">
        <v>27</v>
      </c>
      <c r="C26" s="5">
        <v>47614</v>
      </c>
      <c r="D26" s="5">
        <v>2859</v>
      </c>
      <c r="E26" s="29">
        <v>805</v>
      </c>
      <c r="F26" s="29"/>
      <c r="G26" s="5">
        <v>1203</v>
      </c>
      <c r="H26" s="5">
        <v>6</v>
      </c>
      <c r="I26" s="5">
        <v>921</v>
      </c>
      <c r="J26" s="6">
        <f>SUM(C26:I26)</f>
        <v>53408</v>
      </c>
      <c r="K26" s="5">
        <v>18376</v>
      </c>
      <c r="L26" s="5">
        <v>1711</v>
      </c>
      <c r="M26" s="29">
        <v>29</v>
      </c>
      <c r="N26" s="29"/>
      <c r="O26" s="5">
        <v>53</v>
      </c>
      <c r="P26" s="5">
        <v>16</v>
      </c>
      <c r="Q26" s="5">
        <v>687</v>
      </c>
      <c r="R26" s="6">
        <f>SUM(K26:Q26)</f>
        <v>20872</v>
      </c>
      <c r="S26" s="19"/>
      <c r="T26" s="20"/>
      <c r="U26" s="20"/>
      <c r="V26" s="20"/>
      <c r="W26" s="20"/>
      <c r="X26" s="20"/>
      <c r="Y26" s="21"/>
      <c r="Z26" s="26"/>
      <c r="AA26" s="5">
        <v>7407</v>
      </c>
      <c r="AB26" s="5">
        <v>172</v>
      </c>
      <c r="AC26" s="29">
        <v>6</v>
      </c>
      <c r="AD26" s="29"/>
      <c r="AE26" s="5">
        <v>4</v>
      </c>
      <c r="AF26" s="5">
        <v>1</v>
      </c>
      <c r="AG26" s="5">
        <v>77</v>
      </c>
      <c r="AH26" s="6">
        <f>SUM(AA26:AG26)</f>
        <v>7667</v>
      </c>
      <c r="AI26" s="5">
        <v>8067</v>
      </c>
      <c r="AJ26" s="5">
        <v>334</v>
      </c>
      <c r="AK26" s="29">
        <v>56</v>
      </c>
      <c r="AL26" s="29"/>
      <c r="AM26" s="5">
        <v>45</v>
      </c>
      <c r="AN26" s="5">
        <v>2</v>
      </c>
      <c r="AO26" s="5">
        <v>117</v>
      </c>
      <c r="AP26" s="6">
        <f>SUM(AI26:AO26)</f>
        <v>8621</v>
      </c>
      <c r="AQ26" s="5">
        <v>26132</v>
      </c>
      <c r="AR26" s="5">
        <v>1202</v>
      </c>
      <c r="AS26" s="29">
        <v>97</v>
      </c>
      <c r="AT26" s="29"/>
      <c r="AU26" s="5">
        <v>126</v>
      </c>
      <c r="AV26" s="5">
        <v>2</v>
      </c>
      <c r="AW26" s="5">
        <v>405</v>
      </c>
      <c r="AX26" s="6">
        <f>SUM(AQ26:AW26)</f>
        <v>27964</v>
      </c>
      <c r="AY26" s="6">
        <f>J26+R26+Z26+AH26+AP26+AX26</f>
        <v>118532</v>
      </c>
    </row>
    <row r="27" spans="1:52" ht="16.5" customHeight="1">
      <c r="A27" s="28"/>
      <c r="B27" s="8" t="s">
        <v>28</v>
      </c>
      <c r="C27" s="9">
        <v>0.89200000000000002</v>
      </c>
      <c r="D27" s="9">
        <v>5.3999999999999999E-2</v>
      </c>
      <c r="E27" s="30">
        <v>1.4999999999999999E-2</v>
      </c>
      <c r="F27" s="30"/>
      <c r="G27" s="9">
        <v>2.3E-2</v>
      </c>
      <c r="H27" s="10">
        <v>1E-4</v>
      </c>
      <c r="I27" s="9">
        <v>1.7000000000000001E-2</v>
      </c>
      <c r="J27" s="7"/>
      <c r="K27" s="9">
        <v>0.88</v>
      </c>
      <c r="L27" s="9">
        <v>8.2000000000000003E-2</v>
      </c>
      <c r="M27" s="30">
        <v>1E-3</v>
      </c>
      <c r="N27" s="30"/>
      <c r="O27" s="9">
        <v>3.0000000000000001E-3</v>
      </c>
      <c r="P27" s="9">
        <v>1E-3</v>
      </c>
      <c r="Q27" s="9">
        <v>3.3000000000000002E-2</v>
      </c>
      <c r="R27" s="7"/>
      <c r="S27" s="19"/>
      <c r="T27" s="20"/>
      <c r="U27" s="20"/>
      <c r="V27" s="20"/>
      <c r="W27" s="20"/>
      <c r="X27" s="20"/>
      <c r="Y27" s="21"/>
      <c r="Z27" s="26"/>
      <c r="AA27" s="9">
        <v>0.96599999999999997</v>
      </c>
      <c r="AB27" s="9">
        <v>2.1999999999999999E-2</v>
      </c>
      <c r="AC27" s="30">
        <v>1E-3</v>
      </c>
      <c r="AD27" s="30"/>
      <c r="AE27" s="9">
        <v>1E-3</v>
      </c>
      <c r="AF27" s="10">
        <v>1E-4</v>
      </c>
      <c r="AG27" s="9">
        <v>0.01</v>
      </c>
      <c r="AH27" s="7"/>
      <c r="AI27" s="9">
        <v>0.93600000000000005</v>
      </c>
      <c r="AJ27" s="9">
        <v>3.9E-2</v>
      </c>
      <c r="AK27" s="30">
        <v>6.0000000000000001E-3</v>
      </c>
      <c r="AL27" s="30"/>
      <c r="AM27" s="9">
        <v>5.0000000000000001E-3</v>
      </c>
      <c r="AN27" s="10">
        <v>2.0000000000000001E-4</v>
      </c>
      <c r="AO27" s="9">
        <v>1.4E-2</v>
      </c>
      <c r="AP27" s="7"/>
      <c r="AQ27" s="9">
        <v>0.93400000000000005</v>
      </c>
      <c r="AR27" s="9">
        <v>4.2999999999999997E-2</v>
      </c>
      <c r="AS27" s="30">
        <v>3.0000000000000001E-3</v>
      </c>
      <c r="AT27" s="30"/>
      <c r="AU27" s="9">
        <v>5.0000000000000001E-3</v>
      </c>
      <c r="AV27" s="10">
        <v>1E-4</v>
      </c>
      <c r="AW27" s="9">
        <v>1.4E-2</v>
      </c>
      <c r="AX27" s="7"/>
      <c r="AY27" s="7"/>
    </row>
    <row r="28" spans="1:52" ht="16.5" customHeight="1">
      <c r="A28" s="28" t="s">
        <v>36</v>
      </c>
      <c r="B28" s="8" t="s">
        <v>27</v>
      </c>
      <c r="C28" s="5">
        <v>50525</v>
      </c>
      <c r="D28" s="5">
        <v>3127</v>
      </c>
      <c r="E28" s="29">
        <v>769</v>
      </c>
      <c r="F28" s="29"/>
      <c r="G28" s="5">
        <v>1106</v>
      </c>
      <c r="H28" s="5">
        <v>2</v>
      </c>
      <c r="I28" s="5">
        <v>968</v>
      </c>
      <c r="J28" s="6">
        <f>SUM(C28:I28)</f>
        <v>56497</v>
      </c>
      <c r="K28" s="5">
        <v>18724</v>
      </c>
      <c r="L28" s="5">
        <v>1756</v>
      </c>
      <c r="M28" s="29">
        <v>26</v>
      </c>
      <c r="N28" s="29"/>
      <c r="O28" s="5">
        <v>50</v>
      </c>
      <c r="P28" s="5">
        <v>19</v>
      </c>
      <c r="Q28" s="5">
        <v>723</v>
      </c>
      <c r="R28" s="6">
        <f>SUM(K28:Q28)</f>
        <v>21298</v>
      </c>
      <c r="S28" s="19"/>
      <c r="T28" s="20"/>
      <c r="U28" s="20"/>
      <c r="V28" s="20"/>
      <c r="W28" s="20"/>
      <c r="X28" s="20"/>
      <c r="Y28" s="21"/>
      <c r="Z28" s="26"/>
      <c r="AA28" s="5">
        <v>7940</v>
      </c>
      <c r="AB28" s="5">
        <v>176</v>
      </c>
      <c r="AC28" s="29">
        <v>3</v>
      </c>
      <c r="AD28" s="29"/>
      <c r="AE28" s="5">
        <v>5</v>
      </c>
      <c r="AF28" s="5">
        <v>1</v>
      </c>
      <c r="AG28" s="5">
        <v>71</v>
      </c>
      <c r="AH28" s="6">
        <f>SUM(AA28:AG28)</f>
        <v>8196</v>
      </c>
      <c r="AI28" s="5">
        <v>8287</v>
      </c>
      <c r="AJ28" s="5">
        <v>350</v>
      </c>
      <c r="AK28" s="29">
        <v>63</v>
      </c>
      <c r="AL28" s="29"/>
      <c r="AM28" s="5">
        <v>37</v>
      </c>
      <c r="AN28" s="5">
        <v>1</v>
      </c>
      <c r="AO28" s="5">
        <v>99</v>
      </c>
      <c r="AP28" s="6">
        <f>SUM(AI28:AO28)</f>
        <v>8837</v>
      </c>
      <c r="AQ28" s="5">
        <v>27294</v>
      </c>
      <c r="AR28" s="5">
        <v>1139</v>
      </c>
      <c r="AS28" s="29">
        <v>74</v>
      </c>
      <c r="AT28" s="29"/>
      <c r="AU28" s="5">
        <v>98</v>
      </c>
      <c r="AV28" s="5">
        <v>1</v>
      </c>
      <c r="AW28" s="5">
        <v>307</v>
      </c>
      <c r="AX28" s="6">
        <f>SUM(AQ28:AW28)</f>
        <v>28913</v>
      </c>
      <c r="AY28" s="6">
        <f>J28+R28+Z28+AH28+AP28+AX28</f>
        <v>123741</v>
      </c>
    </row>
    <row r="29" spans="1:52" ht="16.5" customHeight="1">
      <c r="A29" s="28"/>
      <c r="B29" s="8" t="s">
        <v>28</v>
      </c>
      <c r="C29" s="9">
        <v>0.89400000000000002</v>
      </c>
      <c r="D29" s="9">
        <v>5.5E-2</v>
      </c>
      <c r="E29" s="30">
        <v>1.4E-2</v>
      </c>
      <c r="F29" s="30"/>
      <c r="G29" s="9">
        <v>0.02</v>
      </c>
      <c r="H29" s="11">
        <v>3.0000000000000001E-5</v>
      </c>
      <c r="I29" s="9">
        <v>1.7000000000000001E-2</v>
      </c>
      <c r="J29" s="7"/>
      <c r="K29" s="9">
        <v>0.879</v>
      </c>
      <c r="L29" s="9">
        <v>8.2000000000000003E-2</v>
      </c>
      <c r="M29" s="30">
        <v>1E-3</v>
      </c>
      <c r="N29" s="30"/>
      <c r="O29" s="9">
        <v>2E-3</v>
      </c>
      <c r="P29" s="9">
        <v>1E-3</v>
      </c>
      <c r="Q29" s="9">
        <v>3.4000000000000002E-2</v>
      </c>
      <c r="R29" s="7"/>
      <c r="S29" s="19"/>
      <c r="T29" s="20"/>
      <c r="U29" s="20"/>
      <c r="V29" s="20"/>
      <c r="W29" s="20"/>
      <c r="X29" s="20"/>
      <c r="Y29" s="21"/>
      <c r="Z29" s="26"/>
      <c r="AA29" s="9">
        <v>0.96899999999999997</v>
      </c>
      <c r="AB29" s="9">
        <v>2.1000000000000001E-2</v>
      </c>
      <c r="AC29" s="31">
        <v>4.0000000000000002E-4</v>
      </c>
      <c r="AD29" s="31"/>
      <c r="AE29" s="10">
        <v>5.9999999999999995E-4</v>
      </c>
      <c r="AF29" s="10">
        <v>1E-4</v>
      </c>
      <c r="AG29" s="9">
        <v>8.9999999999999993E-3</v>
      </c>
      <c r="AH29" s="7"/>
      <c r="AI29" s="9">
        <v>0.93799999999999994</v>
      </c>
      <c r="AJ29" s="9">
        <v>0.04</v>
      </c>
      <c r="AK29" s="30">
        <v>7.0000000000000001E-3</v>
      </c>
      <c r="AL29" s="30"/>
      <c r="AM29" s="9">
        <v>4.0000000000000001E-3</v>
      </c>
      <c r="AN29" s="10">
        <v>1E-4</v>
      </c>
      <c r="AO29" s="9">
        <v>1.0999999999999999E-2</v>
      </c>
      <c r="AP29" s="7"/>
      <c r="AQ29" s="9">
        <v>0.94399999999999995</v>
      </c>
      <c r="AR29" s="9">
        <v>3.9E-2</v>
      </c>
      <c r="AS29" s="30">
        <v>3.0000000000000001E-3</v>
      </c>
      <c r="AT29" s="30"/>
      <c r="AU29" s="9">
        <v>3.0000000000000001E-3</v>
      </c>
      <c r="AV29" s="11">
        <v>3.0000000000000001E-5</v>
      </c>
      <c r="AW29" s="9">
        <v>1.0999999999999999E-2</v>
      </c>
      <c r="AX29" s="7"/>
      <c r="AY29" s="7"/>
    </row>
    <row r="30" spans="1:52" customFormat="1" ht="16.5" customHeight="1">
      <c r="A30" s="28" t="s">
        <v>37</v>
      </c>
      <c r="B30" s="8" t="s">
        <v>27</v>
      </c>
      <c r="C30" s="5">
        <v>54582</v>
      </c>
      <c r="D30" s="5">
        <v>3406</v>
      </c>
      <c r="E30" s="29">
        <v>758</v>
      </c>
      <c r="F30" s="29"/>
      <c r="G30" s="5">
        <v>1153</v>
      </c>
      <c r="H30" s="5">
        <v>6</v>
      </c>
      <c r="I30" s="5">
        <v>951</v>
      </c>
      <c r="J30" s="6">
        <v>60856</v>
      </c>
      <c r="K30" s="5">
        <v>20141</v>
      </c>
      <c r="L30" s="5">
        <v>1816</v>
      </c>
      <c r="M30" s="29">
        <v>32</v>
      </c>
      <c r="N30" s="29"/>
      <c r="O30" s="5">
        <v>48</v>
      </c>
      <c r="P30" s="5">
        <v>24</v>
      </c>
      <c r="Q30" s="5">
        <v>801</v>
      </c>
      <c r="R30" s="6">
        <v>22862</v>
      </c>
      <c r="S30" s="19"/>
      <c r="T30" s="20"/>
      <c r="U30" s="20"/>
      <c r="V30" s="20"/>
      <c r="W30" s="20"/>
      <c r="X30" s="20"/>
      <c r="Y30" s="21"/>
      <c r="Z30" s="26"/>
      <c r="AA30" s="5">
        <v>8499</v>
      </c>
      <c r="AB30" s="5">
        <v>171</v>
      </c>
      <c r="AC30" s="29">
        <v>1</v>
      </c>
      <c r="AD30" s="29"/>
      <c r="AE30" s="5">
        <v>5</v>
      </c>
      <c r="AF30" s="5">
        <v>0</v>
      </c>
      <c r="AG30" s="5">
        <v>73</v>
      </c>
      <c r="AH30" s="6">
        <v>8749</v>
      </c>
      <c r="AI30" s="5">
        <v>8411</v>
      </c>
      <c r="AJ30" s="5">
        <v>376</v>
      </c>
      <c r="AK30" s="29">
        <v>66</v>
      </c>
      <c r="AL30" s="29"/>
      <c r="AM30" s="5">
        <v>34</v>
      </c>
      <c r="AN30" s="5">
        <v>0</v>
      </c>
      <c r="AO30" s="5">
        <v>93</v>
      </c>
      <c r="AP30" s="6">
        <v>8980</v>
      </c>
      <c r="AQ30" s="5">
        <v>28974</v>
      </c>
      <c r="AR30" s="5">
        <v>1237</v>
      </c>
      <c r="AS30" s="29">
        <v>66</v>
      </c>
      <c r="AT30" s="29"/>
      <c r="AU30" s="5">
        <v>117</v>
      </c>
      <c r="AV30" s="5">
        <v>3</v>
      </c>
      <c r="AW30" s="5">
        <v>303</v>
      </c>
      <c r="AX30" s="6">
        <v>30700</v>
      </c>
      <c r="AY30" s="6">
        <v>132147</v>
      </c>
      <c r="AZ30" s="1"/>
    </row>
    <row r="31" spans="1:52" customFormat="1" ht="16.5" customHeight="1">
      <c r="A31" s="28"/>
      <c r="B31" s="8" t="s">
        <v>28</v>
      </c>
      <c r="C31" s="9">
        <v>0.8969041672144078</v>
      </c>
      <c r="D31" s="9">
        <v>5.5968187196003681E-2</v>
      </c>
      <c r="E31" s="30">
        <v>1.2455632969633233E-2</v>
      </c>
      <c r="F31" s="30"/>
      <c r="G31" s="9">
        <v>1.894636518995662E-2</v>
      </c>
      <c r="H31" s="11">
        <v>9.8593400815038802E-5</v>
      </c>
      <c r="I31" s="9">
        <v>1.5627054029183646E-2</v>
      </c>
      <c r="J31" s="7"/>
      <c r="K31" s="9">
        <v>0.88098154142244778</v>
      </c>
      <c r="L31" s="9">
        <v>7.9433120461901846E-2</v>
      </c>
      <c r="M31" s="30">
        <v>1.3997025632053188E-3</v>
      </c>
      <c r="N31" s="30"/>
      <c r="O31" s="9">
        <v>2.0995538448079784E-3</v>
      </c>
      <c r="P31" s="9">
        <v>1.0497769224039892E-3</v>
      </c>
      <c r="Q31" s="9">
        <v>3.503630478523314E-2</v>
      </c>
      <c r="R31" s="7"/>
      <c r="S31" s="19"/>
      <c r="T31" s="20"/>
      <c r="U31" s="20"/>
      <c r="V31" s="20"/>
      <c r="W31" s="20"/>
      <c r="X31" s="20"/>
      <c r="Y31" s="21"/>
      <c r="Z31" s="26"/>
      <c r="AA31" s="9">
        <v>0.97142530574922847</v>
      </c>
      <c r="AB31" s="9">
        <v>1.9545090867527717E-2</v>
      </c>
      <c r="AC31" s="31">
        <v>1.1429877700308607E-4</v>
      </c>
      <c r="AD31" s="31"/>
      <c r="AE31" s="10">
        <v>5.7149388501543036E-4</v>
      </c>
      <c r="AF31" s="10">
        <v>0</v>
      </c>
      <c r="AG31" s="9">
        <v>8.3438107212252827E-3</v>
      </c>
      <c r="AH31" s="7"/>
      <c r="AI31" s="9">
        <v>0.93663697104677057</v>
      </c>
      <c r="AJ31" s="9">
        <v>4.1870824053452119E-2</v>
      </c>
      <c r="AK31" s="30">
        <v>0.10945273631840796</v>
      </c>
      <c r="AL31" s="30"/>
      <c r="AM31" s="9">
        <v>3.7861915367483298E-3</v>
      </c>
      <c r="AN31" s="10">
        <v>0</v>
      </c>
      <c r="AO31" s="9">
        <v>1.0356347438752784E-2</v>
      </c>
      <c r="AP31" s="7"/>
      <c r="AQ31" s="9">
        <v>0.9437785016286645</v>
      </c>
      <c r="AR31" s="9">
        <v>4.029315960912052E-2</v>
      </c>
      <c r="AS31" s="30">
        <v>2.1498371335504887E-3</v>
      </c>
      <c r="AT31" s="30"/>
      <c r="AU31" s="9">
        <v>3.8110749185667754E-3</v>
      </c>
      <c r="AV31" s="11">
        <v>9.771986970684039E-5</v>
      </c>
      <c r="AW31" s="9">
        <v>9.8697068403908791E-3</v>
      </c>
      <c r="AX31" s="7"/>
      <c r="AY31" s="7"/>
      <c r="AZ31" s="1"/>
    </row>
    <row r="32" spans="1:52" customFormat="1" ht="16.5" customHeight="1">
      <c r="A32" s="28" t="s">
        <v>38</v>
      </c>
      <c r="B32" s="8" t="s">
        <v>27</v>
      </c>
      <c r="C32" s="5">
        <v>56819</v>
      </c>
      <c r="D32" s="5">
        <v>3568</v>
      </c>
      <c r="E32" s="29">
        <v>713</v>
      </c>
      <c r="F32" s="29"/>
      <c r="G32" s="5">
        <v>1266</v>
      </c>
      <c r="H32" s="5">
        <v>9</v>
      </c>
      <c r="I32" s="5">
        <v>747</v>
      </c>
      <c r="J32" s="6">
        <v>63122</v>
      </c>
      <c r="K32" s="5">
        <v>21317</v>
      </c>
      <c r="L32" s="5">
        <v>1889</v>
      </c>
      <c r="M32" s="29">
        <v>31</v>
      </c>
      <c r="N32" s="29"/>
      <c r="O32" s="5">
        <v>48</v>
      </c>
      <c r="P32" s="5">
        <v>8</v>
      </c>
      <c r="Q32" s="5">
        <v>845</v>
      </c>
      <c r="R32" s="6">
        <v>24138</v>
      </c>
      <c r="S32" s="19"/>
      <c r="T32" s="20"/>
      <c r="U32" s="20"/>
      <c r="V32" s="20"/>
      <c r="W32" s="20"/>
      <c r="X32" s="20"/>
      <c r="Y32" s="21"/>
      <c r="Z32" s="26"/>
      <c r="AA32" s="5">
        <v>8968</v>
      </c>
      <c r="AB32" s="5">
        <v>200</v>
      </c>
      <c r="AC32" s="29">
        <v>5</v>
      </c>
      <c r="AD32" s="29"/>
      <c r="AE32" s="5">
        <v>4</v>
      </c>
      <c r="AF32" s="5">
        <v>0</v>
      </c>
      <c r="AG32" s="5">
        <v>61</v>
      </c>
      <c r="AH32" s="6">
        <v>9238</v>
      </c>
      <c r="AI32" s="5">
        <v>9086</v>
      </c>
      <c r="AJ32" s="5">
        <v>381</v>
      </c>
      <c r="AK32" s="29">
        <v>64</v>
      </c>
      <c r="AL32" s="29"/>
      <c r="AM32" s="5">
        <v>43</v>
      </c>
      <c r="AN32" s="5">
        <v>2</v>
      </c>
      <c r="AO32" s="5">
        <v>110</v>
      </c>
      <c r="AP32" s="4">
        <v>9686</v>
      </c>
      <c r="AQ32" s="5">
        <v>30655</v>
      </c>
      <c r="AR32" s="5">
        <v>1391</v>
      </c>
      <c r="AS32" s="29">
        <v>100</v>
      </c>
      <c r="AT32" s="29"/>
      <c r="AU32" s="5">
        <v>103</v>
      </c>
      <c r="AV32" s="5">
        <v>9</v>
      </c>
      <c r="AW32" s="5">
        <v>417</v>
      </c>
      <c r="AX32" s="6">
        <v>32675</v>
      </c>
      <c r="AY32" s="6">
        <v>138859</v>
      </c>
      <c r="AZ32" s="1"/>
    </row>
    <row r="33" spans="1:52" customFormat="1" ht="16.5" customHeight="1">
      <c r="A33" s="28"/>
      <c r="B33" s="8" t="s">
        <v>28</v>
      </c>
      <c r="C33" s="9">
        <v>0.90014574950096637</v>
      </c>
      <c r="D33" s="9">
        <v>5.652545863565793E-2</v>
      </c>
      <c r="E33" s="30">
        <v>1.1295586324894649E-2</v>
      </c>
      <c r="F33" s="30">
        <v>0</v>
      </c>
      <c r="G33" s="9">
        <v>2.0056398719939167E-2</v>
      </c>
      <c r="H33" s="11">
        <v>1.4258103355406989E-4</v>
      </c>
      <c r="I33" s="9">
        <v>1.1834225784987801E-2</v>
      </c>
      <c r="J33" s="7"/>
      <c r="K33" s="9">
        <v>0.88313033391333162</v>
      </c>
      <c r="L33" s="9">
        <v>7.82583478332919E-2</v>
      </c>
      <c r="M33" s="30">
        <v>1.2842820449084432E-3</v>
      </c>
      <c r="N33" s="30">
        <v>0</v>
      </c>
      <c r="O33" s="9">
        <v>1.9885657469550086E-3</v>
      </c>
      <c r="P33" s="9">
        <v>3.3142762449250146E-4</v>
      </c>
      <c r="Q33" s="9">
        <v>3.5007042837020469E-2</v>
      </c>
      <c r="R33" s="7"/>
      <c r="S33" s="19"/>
      <c r="T33" s="20"/>
      <c r="U33" s="20"/>
      <c r="V33" s="20"/>
      <c r="W33" s="20"/>
      <c r="X33" s="20"/>
      <c r="Y33" s="21"/>
      <c r="Z33" s="26"/>
      <c r="AA33" s="9">
        <v>0.97077289456592331</v>
      </c>
      <c r="AB33" s="9">
        <v>2.1649707728945658E-2</v>
      </c>
      <c r="AC33" s="31">
        <v>5.4124269322364151E-4</v>
      </c>
      <c r="AD33" s="31"/>
      <c r="AE33" s="10">
        <v>4.3299415457891317E-4</v>
      </c>
      <c r="AF33" s="10">
        <v>0</v>
      </c>
      <c r="AG33" s="9">
        <v>6.6031608573284264E-3</v>
      </c>
      <c r="AH33" s="7"/>
      <c r="AI33" s="9">
        <v>0.9380549246334916</v>
      </c>
      <c r="AJ33" s="9">
        <v>3.9335122857732809E-2</v>
      </c>
      <c r="AK33" s="30">
        <v>6.6074747057608919E-3</v>
      </c>
      <c r="AL33" s="30"/>
      <c r="AM33" s="9">
        <v>4.4393970679330996E-3</v>
      </c>
      <c r="AN33" s="10">
        <v>2.0648358455502787E-4</v>
      </c>
      <c r="AO33" s="9">
        <v>1.1356597150526533E-2</v>
      </c>
      <c r="AP33" s="7"/>
      <c r="AQ33" s="9">
        <v>0.93817903596021424</v>
      </c>
      <c r="AR33" s="9">
        <v>4.2570772762050499E-2</v>
      </c>
      <c r="AS33" s="30">
        <v>3.06044376434583E-3</v>
      </c>
      <c r="AT33" s="30"/>
      <c r="AU33" s="9">
        <v>3.1522570772762049E-3</v>
      </c>
      <c r="AV33" s="11">
        <v>2.7543993879112469E-4</v>
      </c>
      <c r="AW33" s="9">
        <v>1.2762050497322111E-2</v>
      </c>
      <c r="AX33" s="7"/>
      <c r="AY33" s="7"/>
      <c r="AZ33" s="1"/>
    </row>
    <row r="34" spans="1:52" ht="16.5">
      <c r="A34" s="28" t="s">
        <v>39</v>
      </c>
      <c r="B34" s="8" t="s">
        <v>27</v>
      </c>
      <c r="C34" s="5">
        <v>58129</v>
      </c>
      <c r="D34" s="5">
        <v>3893</v>
      </c>
      <c r="E34" s="12">
        <v>703</v>
      </c>
      <c r="F34" s="13"/>
      <c r="G34" s="5">
        <v>1447</v>
      </c>
      <c r="H34" s="5">
        <v>3</v>
      </c>
      <c r="I34" s="5">
        <v>1029</v>
      </c>
      <c r="J34" s="6">
        <f>SUM(C34:I34)</f>
        <v>65204</v>
      </c>
      <c r="K34" s="5">
        <v>21847</v>
      </c>
      <c r="L34" s="5">
        <v>2004</v>
      </c>
      <c r="M34" s="12">
        <v>31</v>
      </c>
      <c r="N34" s="13"/>
      <c r="O34" s="5">
        <v>77</v>
      </c>
      <c r="P34" s="5">
        <v>17</v>
      </c>
      <c r="Q34" s="5">
        <v>1143</v>
      </c>
      <c r="R34" s="6">
        <f>SUM(K34:Q34)</f>
        <v>25119</v>
      </c>
      <c r="S34" s="19"/>
      <c r="T34" s="20"/>
      <c r="U34" s="20"/>
      <c r="V34" s="20"/>
      <c r="W34" s="20"/>
      <c r="X34" s="20"/>
      <c r="Y34" s="21"/>
      <c r="Z34" s="26"/>
      <c r="AA34" s="5">
        <v>9896</v>
      </c>
      <c r="AB34" s="5">
        <v>227</v>
      </c>
      <c r="AC34" s="12">
        <v>7</v>
      </c>
      <c r="AD34" s="13"/>
      <c r="AE34" s="5">
        <v>5</v>
      </c>
      <c r="AF34" s="5">
        <v>3</v>
      </c>
      <c r="AG34" s="5">
        <v>129</v>
      </c>
      <c r="AH34" s="6">
        <f>SUM(AA34:AG34)</f>
        <v>10267</v>
      </c>
      <c r="AI34" s="5">
        <v>10032</v>
      </c>
      <c r="AJ34" s="5">
        <v>416</v>
      </c>
      <c r="AK34" s="12">
        <v>80</v>
      </c>
      <c r="AL34" s="13"/>
      <c r="AM34" s="5">
        <v>64</v>
      </c>
      <c r="AN34" s="5">
        <v>0</v>
      </c>
      <c r="AO34" s="5">
        <v>152</v>
      </c>
      <c r="AP34" s="6">
        <f>SUM(AI34:AO34)</f>
        <v>10744</v>
      </c>
      <c r="AQ34" s="5">
        <v>32569</v>
      </c>
      <c r="AR34" s="5">
        <v>1501</v>
      </c>
      <c r="AS34" s="12">
        <v>79</v>
      </c>
      <c r="AT34" s="13"/>
      <c r="AU34" s="5">
        <v>124</v>
      </c>
      <c r="AV34" s="5">
        <v>2</v>
      </c>
      <c r="AW34" s="5">
        <v>496</v>
      </c>
      <c r="AX34" s="6">
        <f>SUM(AQ34:AW34)</f>
        <v>34771</v>
      </c>
      <c r="AY34" s="6">
        <f>AX34+AP34+AH34+R34+J34</f>
        <v>146105</v>
      </c>
    </row>
    <row r="35" spans="1:52" ht="16.5">
      <c r="A35" s="28"/>
      <c r="B35" s="8" t="s">
        <v>28</v>
      </c>
      <c r="C35" s="9">
        <f>C34/J34</f>
        <v>0.89149438684743265</v>
      </c>
      <c r="D35" s="9">
        <f>D34/J34</f>
        <v>5.9704926078154717E-2</v>
      </c>
      <c r="E35" s="14">
        <f>E34/J34</f>
        <v>1.0781547144346973E-2</v>
      </c>
      <c r="F35" s="15"/>
      <c r="G35" s="9">
        <f>G34/J34</f>
        <v>2.2191890068093981E-2</v>
      </c>
      <c r="H35" s="11">
        <f>H34/J34</f>
        <v>4.6009447273173427E-5</v>
      </c>
      <c r="I35" s="9">
        <f>I34/J34</f>
        <v>1.5781240414698486E-2</v>
      </c>
      <c r="J35" s="7"/>
      <c r="K35" s="9">
        <f>K34/R34</f>
        <v>0.86974003742187189</v>
      </c>
      <c r="L35" s="9">
        <f>L34/R34</f>
        <v>7.9780246028902421E-2</v>
      </c>
      <c r="M35" s="14">
        <f>M34/R34</f>
        <v>1.2341255623233409E-3</v>
      </c>
      <c r="N35" s="15"/>
      <c r="O35" s="9">
        <f>O34/R34</f>
        <v>3.065408654803137E-3</v>
      </c>
      <c r="P35" s="9">
        <f>P34/R34</f>
        <v>6.7677853417731594E-4</v>
      </c>
      <c r="Q35" s="9">
        <f>Q34/R34</f>
        <v>4.5503403797921893E-2</v>
      </c>
      <c r="R35" s="7"/>
      <c r="S35" s="19"/>
      <c r="T35" s="20"/>
      <c r="U35" s="20"/>
      <c r="V35" s="20"/>
      <c r="W35" s="20"/>
      <c r="X35" s="20"/>
      <c r="Y35" s="21"/>
      <c r="Z35" s="26"/>
      <c r="AA35" s="9">
        <v>0.96605744125326376</v>
      </c>
      <c r="AB35" s="9">
        <v>2.2006713912719134E-2</v>
      </c>
      <c r="AC35" s="14">
        <v>3.729951510630362E-4</v>
      </c>
      <c r="AD35" s="15"/>
      <c r="AE35" s="9">
        <v>7.459903021260724E-4</v>
      </c>
      <c r="AF35" s="9">
        <v>0</v>
      </c>
      <c r="AG35" s="9">
        <v>1.081685938082805E-2</v>
      </c>
      <c r="AH35" s="7"/>
      <c r="AI35" s="9">
        <v>0.93494623655913978</v>
      </c>
      <c r="AJ35" s="9">
        <v>3.6559139784946237E-2</v>
      </c>
      <c r="AK35" s="14">
        <v>7.7060931899641579E-3</v>
      </c>
      <c r="AL35" s="15"/>
      <c r="AM35" s="9">
        <v>5.3763440860215058E-3</v>
      </c>
      <c r="AN35" s="9">
        <v>0</v>
      </c>
      <c r="AO35" s="9">
        <v>1.5412186379928316E-2</v>
      </c>
      <c r="AP35" s="7"/>
      <c r="AQ35" s="9">
        <f>AQ34/AX34</f>
        <v>0.93667136406775764</v>
      </c>
      <c r="AR35" s="9">
        <f>AR34/AX34</f>
        <v>4.316815737252308E-2</v>
      </c>
      <c r="AS35" s="14">
        <f>AS34/AX34</f>
        <v>2.2720082827643725E-3</v>
      </c>
      <c r="AT35" s="15"/>
      <c r="AU35" s="9">
        <f>AU34/AX34</f>
        <v>3.5661902159845847E-3</v>
      </c>
      <c r="AV35" s="10">
        <f>AV34/AX34</f>
        <v>5.7519197032009431E-5</v>
      </c>
      <c r="AW35" s="9">
        <f>AW34/AX34</f>
        <v>1.4264760863938339E-2</v>
      </c>
      <c r="AX35" s="7"/>
      <c r="AY35" s="7"/>
    </row>
    <row r="36" spans="1:52" ht="16.5">
      <c r="A36" s="28" t="s">
        <v>40</v>
      </c>
      <c r="B36" s="8" t="s">
        <v>27</v>
      </c>
      <c r="C36" s="5">
        <v>32166</v>
      </c>
      <c r="D36" s="5">
        <v>2178</v>
      </c>
      <c r="E36" s="12">
        <v>350</v>
      </c>
      <c r="F36" s="13"/>
      <c r="G36" s="5">
        <v>789</v>
      </c>
      <c r="H36" s="5">
        <v>3</v>
      </c>
      <c r="I36" s="5">
        <v>522</v>
      </c>
      <c r="J36" s="6">
        <v>34686</v>
      </c>
      <c r="K36" s="5">
        <v>11968</v>
      </c>
      <c r="L36" s="5">
        <v>1099</v>
      </c>
      <c r="M36" s="12">
        <v>20</v>
      </c>
      <c r="N36" s="13"/>
      <c r="O36" s="5">
        <v>29</v>
      </c>
      <c r="P36" s="5">
        <v>8</v>
      </c>
      <c r="Q36" s="5">
        <v>787</v>
      </c>
      <c r="R36" s="6">
        <f>SUM(K36:Q36)</f>
        <v>13911</v>
      </c>
      <c r="S36" s="19"/>
      <c r="T36" s="20"/>
      <c r="U36" s="20"/>
      <c r="V36" s="20"/>
      <c r="W36" s="20"/>
      <c r="X36" s="20"/>
      <c r="Y36" s="21"/>
      <c r="Z36" s="26"/>
      <c r="AA36" s="5">
        <v>5961</v>
      </c>
      <c r="AB36" s="5">
        <v>151</v>
      </c>
      <c r="AC36" s="12">
        <v>7</v>
      </c>
      <c r="AD36" s="13"/>
      <c r="AE36" s="5">
        <v>5</v>
      </c>
      <c r="AF36" s="5">
        <v>0</v>
      </c>
      <c r="AG36" s="5">
        <v>83</v>
      </c>
      <c r="AH36" s="6">
        <f>SUM(AA36:AG36)</f>
        <v>6207</v>
      </c>
      <c r="AI36" s="5">
        <v>5807</v>
      </c>
      <c r="AJ36" s="5">
        <v>267</v>
      </c>
      <c r="AK36" s="12">
        <v>67</v>
      </c>
      <c r="AL36" s="13"/>
      <c r="AM36" s="5">
        <v>55</v>
      </c>
      <c r="AN36" s="5">
        <v>1</v>
      </c>
      <c r="AO36" s="5">
        <v>101</v>
      </c>
      <c r="AP36" s="6">
        <f>SUM(AI36:AO36)</f>
        <v>6298</v>
      </c>
      <c r="AQ36" s="5">
        <v>18255</v>
      </c>
      <c r="AR36" s="5">
        <v>850</v>
      </c>
      <c r="AS36" s="12">
        <v>38</v>
      </c>
      <c r="AT36" s="13"/>
      <c r="AU36" s="5">
        <v>64</v>
      </c>
      <c r="AV36" s="5">
        <v>1</v>
      </c>
      <c r="AW36" s="5">
        <v>297</v>
      </c>
      <c r="AX36" s="6">
        <v>18333</v>
      </c>
      <c r="AY36" s="6">
        <f>AX36+AP36+AH36+R36+J36</f>
        <v>79435</v>
      </c>
    </row>
    <row r="37" spans="1:52" ht="16.5">
      <c r="A37" s="28"/>
      <c r="B37" s="8" t="s">
        <v>28</v>
      </c>
      <c r="C37" s="9">
        <f>C36/J36</f>
        <v>0.92734820965230924</v>
      </c>
      <c r="D37" s="9">
        <f>D36/J36</f>
        <v>6.2791904514789831E-2</v>
      </c>
      <c r="E37" s="14">
        <f>E36/J36</f>
        <v>1.0090526437179266E-2</v>
      </c>
      <c r="F37" s="15"/>
      <c r="G37" s="9">
        <f>G36/J36</f>
        <v>2.2746929596955543E-2</v>
      </c>
      <c r="H37" s="10">
        <f>H36/J36</f>
        <v>8.6490226604393704E-5</v>
      </c>
      <c r="I37" s="9">
        <f>I36/J36</f>
        <v>1.5049299429164505E-2</v>
      </c>
      <c r="J37" s="7"/>
      <c r="K37" s="9">
        <f>K36/R36</f>
        <v>0.86032636043418875</v>
      </c>
      <c r="L37" s="9">
        <f>L36/R36</f>
        <v>7.9002228452303938E-2</v>
      </c>
      <c r="M37" s="14">
        <f>M36/R36</f>
        <v>1.4377111638271872E-3</v>
      </c>
      <c r="N37" s="15"/>
      <c r="O37" s="9">
        <f>O36/R36</f>
        <v>2.0846811875494214E-3</v>
      </c>
      <c r="P37" s="9">
        <f>P36/R36</f>
        <v>5.7508446553087482E-4</v>
      </c>
      <c r="Q37" s="9">
        <f>Q36/R36</f>
        <v>5.6573934296599813E-2</v>
      </c>
      <c r="R37" s="7"/>
      <c r="S37" s="22"/>
      <c r="T37" s="23"/>
      <c r="U37" s="23"/>
      <c r="V37" s="23"/>
      <c r="W37" s="23"/>
      <c r="X37" s="23"/>
      <c r="Y37" s="24"/>
      <c r="Z37" s="27"/>
      <c r="AA37" s="9">
        <f>AA36/AH36</f>
        <v>0.9603673272112131</v>
      </c>
      <c r="AB37" s="9">
        <f>AB36/AH36</f>
        <v>2.4327372321572418E-2</v>
      </c>
      <c r="AC37" s="14">
        <f>AC36/AH36</f>
        <v>1.1277589817947479E-3</v>
      </c>
      <c r="AD37" s="15"/>
      <c r="AE37" s="9">
        <f>AE36/AH36</f>
        <v>8.055421298533913E-4</v>
      </c>
      <c r="AF37" s="9">
        <f>AF36/AH36</f>
        <v>0</v>
      </c>
      <c r="AG37" s="9">
        <f>AG36/AH36</f>
        <v>1.3371999355566296E-2</v>
      </c>
      <c r="AH37" s="7"/>
      <c r="AI37" s="9">
        <f>AI36/AP36</f>
        <v>0.92203874245792317</v>
      </c>
      <c r="AJ37" s="9">
        <f>AJ36/AP36</f>
        <v>4.2394410924102892E-2</v>
      </c>
      <c r="AK37" s="14">
        <f>AK36/AP36</f>
        <v>1.0638297872340425E-2</v>
      </c>
      <c r="AL37" s="15"/>
      <c r="AM37" s="9">
        <f>AM36/AP36</f>
        <v>8.732931089234678E-3</v>
      </c>
      <c r="AN37" s="10">
        <f>AN36/AP36</f>
        <v>1.5878056525881233E-4</v>
      </c>
      <c r="AO37" s="9">
        <f>AO36/AP36</f>
        <v>1.6036837091140045E-2</v>
      </c>
      <c r="AP37" s="7"/>
      <c r="AQ37" s="9">
        <f>AQ36/AX36</f>
        <v>0.99574537718867617</v>
      </c>
      <c r="AR37" s="9">
        <f>AR36/AX36</f>
        <v>4.6364479354170075E-2</v>
      </c>
      <c r="AS37" s="14">
        <f>AS36/AX36</f>
        <v>2.0727649593628977E-3</v>
      </c>
      <c r="AT37" s="15"/>
      <c r="AU37" s="9">
        <f>AU36/AX36</f>
        <v>3.4909725631375116E-3</v>
      </c>
      <c r="AV37" s="10">
        <f>AV36/AX36</f>
        <v>5.4546446299023619E-5</v>
      </c>
      <c r="AW37" s="9">
        <f>AW36/AX36</f>
        <v>1.6200294550810016E-2</v>
      </c>
      <c r="AX37" s="7"/>
      <c r="AY37" s="7"/>
    </row>
  </sheetData>
  <mergeCells count="111">
    <mergeCell ref="AS34:AT34"/>
    <mergeCell ref="AS35:AT35"/>
    <mergeCell ref="A34:A35"/>
    <mergeCell ref="E34:F34"/>
    <mergeCell ref="E35:F35"/>
    <mergeCell ref="M34:N34"/>
    <mergeCell ref="M35:N35"/>
    <mergeCell ref="AC34:AD34"/>
    <mergeCell ref="AC35:AD35"/>
    <mergeCell ref="AK34:AL34"/>
    <mergeCell ref="AK35:AL35"/>
    <mergeCell ref="A1:AZ1"/>
    <mergeCell ref="A3:A5"/>
    <mergeCell ref="B3:AY3"/>
    <mergeCell ref="C4:J4"/>
    <mergeCell ref="K4:R4"/>
    <mergeCell ref="S4:Z4"/>
    <mergeCell ref="AA4:AH4"/>
    <mergeCell ref="AI4:AP4"/>
    <mergeCell ref="AQ4:AX4"/>
    <mergeCell ref="AY4:AY5"/>
    <mergeCell ref="A22:A23"/>
    <mergeCell ref="A6:B6"/>
    <mergeCell ref="A7:B7"/>
    <mergeCell ref="A8:B8"/>
    <mergeCell ref="A9:B9"/>
    <mergeCell ref="A10:B10"/>
    <mergeCell ref="A11:B11"/>
    <mergeCell ref="A12:A13"/>
    <mergeCell ref="A14:A15"/>
    <mergeCell ref="A16:A17"/>
    <mergeCell ref="A18:A19"/>
    <mergeCell ref="A20:A21"/>
    <mergeCell ref="E22:F22"/>
    <mergeCell ref="M22:N22"/>
    <mergeCell ref="AC22:AD22"/>
    <mergeCell ref="AK22:AL22"/>
    <mergeCell ref="AK27:AL27"/>
    <mergeCell ref="E23:F23"/>
    <mergeCell ref="M23:N23"/>
    <mergeCell ref="AC23:AD23"/>
    <mergeCell ref="AK23:AL23"/>
    <mergeCell ref="A26:A27"/>
    <mergeCell ref="E26:F26"/>
    <mergeCell ref="M26:N26"/>
    <mergeCell ref="AC26:AD26"/>
    <mergeCell ref="AK26:AL26"/>
    <mergeCell ref="E27:F27"/>
    <mergeCell ref="M27:N27"/>
    <mergeCell ref="AC27:AD27"/>
    <mergeCell ref="A24:A25"/>
    <mergeCell ref="E24:F24"/>
    <mergeCell ref="M24:N24"/>
    <mergeCell ref="AC24:AD24"/>
    <mergeCell ref="AK24:AL24"/>
    <mergeCell ref="E25:F25"/>
    <mergeCell ref="M25:N25"/>
    <mergeCell ref="AC25:AD25"/>
    <mergeCell ref="AK25:AL25"/>
    <mergeCell ref="A28:A29"/>
    <mergeCell ref="E28:F28"/>
    <mergeCell ref="M28:N28"/>
    <mergeCell ref="AC28:AD28"/>
    <mergeCell ref="AK28:AL28"/>
    <mergeCell ref="E29:F29"/>
    <mergeCell ref="M29:N29"/>
    <mergeCell ref="AC29:AD29"/>
    <mergeCell ref="AK29:AL29"/>
    <mergeCell ref="AS30:AT30"/>
    <mergeCell ref="A32:A33"/>
    <mergeCell ref="E32:F32"/>
    <mergeCell ref="M32:N32"/>
    <mergeCell ref="AC32:AD32"/>
    <mergeCell ref="AK32:AL32"/>
    <mergeCell ref="E33:F33"/>
    <mergeCell ref="M33:N33"/>
    <mergeCell ref="AC33:AD33"/>
    <mergeCell ref="AK33:AL33"/>
    <mergeCell ref="A30:A31"/>
    <mergeCell ref="E30:F30"/>
    <mergeCell ref="M30:N30"/>
    <mergeCell ref="AC30:AD30"/>
    <mergeCell ref="AK30:AL30"/>
    <mergeCell ref="E31:F31"/>
    <mergeCell ref="M31:N31"/>
    <mergeCell ref="AC31:AD31"/>
    <mergeCell ref="AK31:AL31"/>
    <mergeCell ref="AS36:AT36"/>
    <mergeCell ref="E37:F37"/>
    <mergeCell ref="M37:N37"/>
    <mergeCell ref="AC37:AD37"/>
    <mergeCell ref="AK37:AL37"/>
    <mergeCell ref="AS37:AT37"/>
    <mergeCell ref="S16:Y37"/>
    <mergeCell ref="Z16:Z37"/>
    <mergeCell ref="A36:A37"/>
    <mergeCell ref="E36:F36"/>
    <mergeCell ref="M36:N36"/>
    <mergeCell ref="AC36:AD36"/>
    <mergeCell ref="AK36:AL36"/>
    <mergeCell ref="AS22:AT22"/>
    <mergeCell ref="AS27:AT27"/>
    <mergeCell ref="AS28:AT28"/>
    <mergeCell ref="AS25:AT25"/>
    <mergeCell ref="AS26:AT26"/>
    <mergeCell ref="AS24:AT24"/>
    <mergeCell ref="AS23:AT23"/>
    <mergeCell ref="AS33:AT33"/>
    <mergeCell ref="AS31:AT31"/>
    <mergeCell ref="AS32:AT32"/>
    <mergeCell ref="AS29:AT29"/>
  </mergeCells>
  <phoneticPr fontId="22" type="noConversion"/>
  <pageMargins left="0.5" right="0.5" top="0.5" bottom="0.5" header="0.5" footer="0.5"/>
  <pageSetup paperSize="9" scale="36" fitToWidth="0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家庭暴力通報事件被害人案件類型及籍別統計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保護服務司楊展皓</dc:creator>
  <cp:lastModifiedBy>保護服務司陳宛汶</cp:lastModifiedBy>
  <cp:lastPrinted>2025-11-26T05:57:19Z</cp:lastPrinted>
  <dcterms:created xsi:type="dcterms:W3CDTF">2020-04-24T06:56:28Z</dcterms:created>
  <dcterms:modified xsi:type="dcterms:W3CDTF">2026-09-23T09:33:55Z</dcterms:modified>
</cp:coreProperties>
</file>