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偉翔10808\3.公彩\110年\09. 核定函\3.心口司-函發各單位審查結果\核定表歷次修正\"/>
    </mc:Choice>
  </mc:AlternateContent>
  <bookViews>
    <workbookView xWindow="0" yWindow="0" windowWidth="28800" windowHeight="11400"/>
  </bookViews>
  <sheets>
    <sheet name="110公彩申請案" sheetId="3" r:id="rId1"/>
    <sheet name="中長程計畫(過去已核定之計畫)" sheetId="4" r:id="rId2"/>
  </sheets>
  <definedNames>
    <definedName name="_xlnm._FilterDatabase" localSheetId="0" hidden="1">'110公彩申請案'!$A$3:$L$79</definedName>
    <definedName name="_xlnm._FilterDatabase" localSheetId="1" hidden="1">'中長程計畫(過去已核定之計畫)'!$A$3:$J$7</definedName>
    <definedName name="JR_PAGE_ANCHOR_0_17" localSheetId="1">'中長程計畫(過去已核定之計畫)'!$A$1</definedName>
    <definedName name="_xlnm.Print_Area" localSheetId="1">'中長程計畫(過去已核定之計畫)'!$A$1:$J$7</definedName>
    <definedName name="_xlnm.Print_Titles" localSheetId="0">'110公彩申請案'!$1:$4</definedName>
    <definedName name="_xlnm.Print_Titles" localSheetId="1">'中長程計畫(過去已核定之計畫)'!$1:$4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H8" i="4"/>
  <c r="I8" i="4"/>
  <c r="G52" i="3" l="1"/>
  <c r="G29" i="3"/>
  <c r="G27" i="3"/>
  <c r="G21" i="3"/>
  <c r="G70" i="3" l="1"/>
  <c r="I32" i="3"/>
  <c r="G32" i="3" s="1"/>
  <c r="I21" i="3" l="1"/>
  <c r="I27" i="3"/>
  <c r="I29" i="3"/>
  <c r="I52" i="3"/>
  <c r="I58" i="3"/>
  <c r="G67" i="3" l="1"/>
  <c r="H67" i="3"/>
  <c r="I67" i="3"/>
  <c r="F67" i="3"/>
  <c r="G7" i="4"/>
  <c r="G6" i="4"/>
  <c r="G8" i="4" l="1"/>
</calcChain>
</file>

<file path=xl/sharedStrings.xml><?xml version="1.0" encoding="utf-8"?>
<sst xmlns="http://schemas.openxmlformats.org/spreadsheetml/2006/main" count="507" uniqueCount="311">
  <si>
    <t>110年度</t>
  </si>
  <si>
    <t>高屏地區實驗型 智能障礙性偏差行為者預防再犯與重建行為 -沿途有愛中途安置所</t>
  </si>
  <si>
    <t>財團法人屏東縣私立基督教伯大尼之家</t>
  </si>
  <si>
    <t>1.專案計畫管理費 60,000元 (乙類:補助雇主應負擔之勞、健保及提撥勞退準備金費用，每人每月最高5,000元，且不列入甲類百分之五額度計算。）
2.專案計畫管理費 41,000元 (甲類:最高不得超過經常門核定補助總經費（不含專案計畫管理費）之百分之五。所稱總經費係實際支出補助總經費。）
3.專家學者出席費 40,000元 
4.膳費 1,920元 
5.團體領導費 24,000元 辦理2場再犯預防團體，每場聘請2名講師，每場辦理6小時，共計12小時。
僅1名得申請團體帶領費(每小時2000元)，另1名則以協同帶領費補助(每小時1000元)。
6.講座鐘點費 48,000元 
7.訪視交通費 72,000元 
8.協同領導費 12,000元 辦理2場再犯預防團體，每場聘請2名講師，每場辦理6小時，共計12小時。
僅1名得申請團體帶領費(每小時2000元)，另1名則以協同帶領費補助(每小時1000元)。
9.諮商及心理治療費 137,600元 補助諮商及心理治療費包含以下工作項目
(1)轉介性處遇專家臨床心理師或諮商心理師，進行深入個別心理輔導，每案至多8次，每次1小時，89600元整
(2)家族治療諮商費/轉介性處遇專家臨床心理師或諮商心理師提供家族治療，每案至多10次，共48000元整
10.社會暨心理評估與處遇費 40,000元 
11.專業服務費 498,299元 (1名專業人員* 296薪點（每月36,911元）*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各項目經費運用原則請依「本部推展社會福利補助經費申請補助項目及基準」辦理。
結案時應提供年度成果報告1式3份，且依照本部所訂定成效標準，如實條列式呈現以備查核。</t>
  </si>
  <si>
    <t>高雄庄腳囡仔的sex青春夢－ 兒少機構外展社區性危機支援服務方案</t>
  </si>
  <si>
    <t>財團法人高雄市私立慈德育幼院</t>
  </si>
  <si>
    <t>1101O4001C</t>
  </si>
  <si>
    <t>青春要設限~ 支援社區兒少及家庭性健康發展服務行動方案</t>
  </si>
  <si>
    <t>社團法人中華育幼機構兒童關懷協會</t>
  </si>
  <si>
    <t>1101O4002C</t>
  </si>
  <si>
    <t>智能障礙 SEX性侵害加害人性發展健康危機支援— ＂紅＂、＂黃＂、＂綠＂社區三級再犯預防處遇方案</t>
  </si>
  <si>
    <t>財團法人喜憨兒社會福利基金會</t>
  </si>
  <si>
    <t>高雄市家庭暴力相對人預防性輔導服務方案</t>
  </si>
  <si>
    <t>財團法人旭立文教基金會</t>
  </si>
  <si>
    <t>110年度高雄市家庭暴力相對人輔導服務方案計畫</t>
  </si>
  <si>
    <t>充實社區心理衛生中心辦公空間及設施設備計畫</t>
  </si>
  <si>
    <t>高雄市政府衛生局</t>
  </si>
  <si>
    <t>1101O4005E</t>
  </si>
  <si>
    <t>後嚴重特殊傳染性肺炎(COVID-19)心理復原計畫</t>
  </si>
  <si>
    <t>高雄市家庭暴力相對人暨高風險族群減酒害服務計畫</t>
  </si>
  <si>
    <t>友伴社區生活計畫</t>
  </si>
  <si>
    <t>高雄市立凱旋醫院</t>
  </si>
  <si>
    <t>審查結果</t>
  </si>
  <si>
    <t>核定資本</t>
  </si>
  <si>
    <t>核定經常</t>
  </si>
  <si>
    <t>申請需求</t>
  </si>
  <si>
    <t>核定內容</t>
  </si>
  <si>
    <t>申請補助經費</t>
  </si>
  <si>
    <t>年度</t>
  </si>
  <si>
    <t>計畫名稱</t>
  </si>
  <si>
    <t>申請單位</t>
  </si>
  <si>
    <t>計 畫
編 號</t>
  </si>
  <si>
    <t>金額單位：新臺幣元</t>
  </si>
  <si>
    <t>1101OC005C</t>
  </si>
  <si>
    <t>社團法人桃園市助人專業促進協會</t>
  </si>
  <si>
    <t>性侵害兒童及少年行為人輔導服務方案</t>
  </si>
  <si>
    <t>社團法人中華溝通分析協會</t>
  </si>
  <si>
    <t>110年家庭暴力相對人處遇服務方案</t>
  </si>
  <si>
    <t>1101OC003E</t>
  </si>
  <si>
    <t>桃園市政府衛生局 成立社區心理衛生中心申請計畫書</t>
  </si>
  <si>
    <t>1101OU008E</t>
  </si>
  <si>
    <t>整合家暴加害人合併精神疾病與自殺防治服務</t>
  </si>
  <si>
    <t>1101OU011B</t>
  </si>
  <si>
    <t>社團法人中華民國耶底底亞家庭關顧協會</t>
  </si>
  <si>
    <t>仙人掌也需要被擁抱-家庭暴力相對人處遇服務方案</t>
  </si>
  <si>
    <t>1101OU004C</t>
  </si>
  <si>
    <t>110年度臺南市未成年性侵害事件行為人輔導服務方案</t>
  </si>
  <si>
    <t>社團法人台中市康復之友協會</t>
  </si>
  <si>
    <t>我的生活、我決定〜大台中精神康復者社區生活支持與參與計畫</t>
  </si>
  <si>
    <t>社團法人台灣保護服務協會</t>
  </si>
  <si>
    <t>臺中市智能障礙性侵害加害人/行為人多元處遇服務試辦方案</t>
  </si>
  <si>
    <t>1101OS006C</t>
  </si>
  <si>
    <t>社團法人臺灣家庭暴力暨性犯罪處遇協會</t>
  </si>
  <si>
    <t>臺中市未成年性侵害事件行為人多元處遇服務方案</t>
  </si>
  <si>
    <t>1.專案計畫管理費 60,000元 (乙類:補助雇主應負擔之勞、健保及提撥勞退準備金費用，每人每月最高5,000元，且不列入甲類百分之五額度計算）。
2.專案計畫管理費 44,500元 (甲類:最高不得超過經常門核定補助總經費（不含專案計畫管理費）之百分之五。所稱總經費係實際支出補助總經費。）
3.印刷費 14,304元 
4.講座鐘點費 18,000元 方案督導及個案研討
講師鐘點費:外督與個案研討，講師鐘點費2,000元*3小時*3場次=18,000元
5.膳費 1,600元 補助「方案督導及個案研討」及「網絡聯繫會議」膳費共1600元。
6.專家學者出席費 5,000元 
7.團體領導費 40,000元 補助本計畫工作項目「團體領諮商輔導」，共40000元。
8.協同領導費 32,000元 補助本計畫工作項目「家族會談」協同領導費，共32000元。
9.團體領導費 64,000元 補助本計畫工作項目「家族會談」團體領導費，共64000元。
10.社會暨心理評估與處遇費 116,000元 補助本計畫工作項目「個別心理輔導」、「社會暨心理評估與處置」共116000元。
11.訪視交通費 13,000元 
12.差旅費 7,000元 1.補助本方案人員辦理或出席網絡相關活動、會議、團體等差旅費2000元。
2.補助網絡聯繫會議外聘講座(專家)交通費1400元。
3.補助方案督導及個案研討外聘講座(專家)交通費3600元。
13.專業服務費 579,096元 (1名專業人員*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各項目經費運用原則請依「本部推展社會福利補助經費申請補助項目及基準」辦理。
結案時應提供年度成果報告1式3份，且依照本部所訂定成效標準，如實條列式呈現以備查核。</t>
  </si>
  <si>
    <t>1101OS019B</t>
  </si>
  <si>
    <t>臺中市中區家庭暴力相對人處遇人力輔助計畫</t>
  </si>
  <si>
    <t>臺中市家庭暴力相對人預防性認知教育輔導計畫</t>
  </si>
  <si>
    <t>1101OS005B</t>
  </si>
  <si>
    <t>中區家庭暴力相對人處遇服務計畫</t>
  </si>
  <si>
    <t>臺中市家庭暴力相對人審前預防性輔導服務方案</t>
  </si>
  <si>
    <t>1101OS018B</t>
  </si>
  <si>
    <t>財團法人「張老師」基金會台中分事務所</t>
  </si>
  <si>
    <t>110年度臺中市家庭暴力相對人關懷輔導服務方案</t>
  </si>
  <si>
    <t>1.專業服務費 1,131,274元 (2名專業人員* 336薪點（每月41,899元）*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2.諮商及心理治療費 364,000元 
3.專家學者出席費 5,000元 
4.講座鐘點費 12,000元 
5.差旅費 2,000元 
6.印刷費 640元 
7.膳費 640元 
8.暫時安置費 30,000元 
9.專案計畫管理費 77,278元 (甲類：最高不得超過經常門核定補助總經費（不含專案計畫管理費）之百分之五。所稱總經費係實際支出補助總經費。)
10.專案計畫管理費 120,000元 （乙類：補助雇主應負擔之勞、健保及提撥勞退準備金費用，每人每月最高5,000元，且不列入甲類百分之五額度計算。）
各項目經費運用原則請依「本部推展社會福利補助經費申請補助項目及基準」辦理。
結案時應提供年度成果報告1式3份，且依照本部所訂定成效標準，如實條列式呈現以備查核。</t>
  </si>
  <si>
    <t>1101OS002E</t>
  </si>
  <si>
    <t>充實心衛社工駐點辦公空間及設施設備計畫</t>
  </si>
  <si>
    <t>健全家庭暴力防治網-新北相對人庭前教育與家庭相談服務110年計畫</t>
  </si>
  <si>
    <t>衛生福利部八里療養院</t>
  </si>
  <si>
    <t>110年度精神障礙者融入社區多元生活之社區家園計畫書</t>
  </si>
  <si>
    <t>110年度強化地方基層衛生所心理衛生中心服務計畫</t>
  </si>
  <si>
    <t>110-111年度新北市精神疾病嚴重病人多元支持服務計畫</t>
  </si>
  <si>
    <t>健全家庭暴力防治網-台北市家庭暴力加害人處遇追蹤機制完善計畫</t>
  </si>
  <si>
    <t>社團法人台北市心生活協會</t>
  </si>
  <si>
    <t>精神障礙甜心樂生活服務</t>
  </si>
  <si>
    <t>1101OT006E</t>
  </si>
  <si>
    <t>1101OT005A</t>
  </si>
  <si>
    <t>財團法人雙福社會福利慈善事業基金會</t>
  </si>
  <si>
    <t>110年度嘉義巿家庭暴力相對人庭前認知輔導服務方案</t>
  </si>
  <si>
    <t>1.專業服務費 619,502元 (1名專業人員* 368薪點（每月45,889元）*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2.講師鐘點費 90,000元 
3.差旅費 35,000元 
4.膳費 10,000元 
5.場地及佈置費 20,000元 
6.印刷費 10,000元 
7.差旅費 15,000元 
8.專案計畫管理費 39,975元 (甲類：最高不得超過經常門核定補助總經費（不含專案計畫管理費）之百分之五。所稱總經費係實際支出補助總經費。)
9.專案計畫管理費 60,000元 (乙類：（補助雇主應負擔之勞、健保及提撥勞退準備金費用，每人每月最高5,000元，且不列入甲類百分之五額度計算）。)
各項目經費運用原則請依「本部推展社會福利補助經費申請補助項目及基準」辦理。
結案時應提供年度成果報告1式3份，且依照本部所訂定成效標準，如實條列式呈現以備查核。</t>
  </si>
  <si>
    <t>嘉義縣愛家反暴力協會</t>
  </si>
  <si>
    <t>110年嘉義市家庭暴力加害人想法與行為改變評估暨關心訪查方案計畫</t>
  </si>
  <si>
    <t>1101OT003F</t>
  </si>
  <si>
    <t>社團法人嘉義市心康復之友協會</t>
  </si>
  <si>
    <t>精神障礙者優勢復元 「心旅程」社區生活支援中心</t>
  </si>
  <si>
    <t>1101OT001F</t>
  </si>
  <si>
    <t>110年度精神障礙者主動式社區居住與生活支持方案</t>
  </si>
  <si>
    <t>1.專業服務費 1,023,516元 (專業服務費共2名。2名專責人員* 304薪點（每月37,908元）* 13.5個月。所聘用人員應具心理、社會工作相關科系要件；具相關系所碩士以上學歷(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40,901元）核算。請款及核銷時均應檢附專業人員學歷及勞動契約證明。方案內專任人員不應再支領內聘之費用。)
2.房屋租金  （請款及核銷均需檢附租賃證明）
3.專家學者出席費  專家出席費（應修正為每人「每次」最高上限2,500元計算，非小時計算，修正為2,500元*18人次=45,000元）
4.講座鐘點費  （鐘點費每小時最高上限2千元）
5.專案計畫管理費  （乙類:補助雇主應負擔之勞、健保及提撥勞退準備金費用，每人每月最高5,000元，且不列入甲類百分之五額度計算）
7.結案時應提供年度成果報告1式3份，且依照本部所訂定成效標準，如實條列式呈現以備查核。
8.計畫申請費用申請為1,644,516元(自籌116,232元)，已超每案最高補助上限150萬，請調整申請費用，費用應調整為150萬以內。</t>
  </si>
  <si>
    <t>1101OR013A</t>
  </si>
  <si>
    <t>社團法人台灣力人關係促進協會</t>
  </si>
  <si>
    <t>新竹市110年度家庭暴力相對人預防性輔導服務方案</t>
  </si>
  <si>
    <t>新竹市110年度未成年性侵害事件行為人處遇服務</t>
  </si>
  <si>
    <t>1101OQ017B</t>
  </si>
  <si>
    <t>110年度基隆市政府家庭暴力相對人處遇服務方案</t>
  </si>
  <si>
    <t>110年度基隆市政府 家庭暴力相對人預防性輔導服務方案</t>
  </si>
  <si>
    <t>澎湖縣政府</t>
  </si>
  <si>
    <t>澎湖縣相對人處遇暨預防性輔導服務方案</t>
  </si>
  <si>
    <t>1101OO007F</t>
  </si>
  <si>
    <t>臺北榮民總醫院玉里分院</t>
  </si>
  <si>
    <t>精障者同儕支持社區居住服務方案</t>
  </si>
  <si>
    <t>花蓮縣政府</t>
  </si>
  <si>
    <t>110年度家庭暴力相對人預防性輔導服務方案</t>
  </si>
  <si>
    <t>1101OO001A</t>
  </si>
  <si>
    <t>社團法人花蓮縣兒童暨家庭關懷協會</t>
  </si>
  <si>
    <t>1101OO002F</t>
  </si>
  <si>
    <t>衛生福利部玉里醫院</t>
  </si>
  <si>
    <t>「候鳥築巢」協助精神康復者融和社區計畫</t>
  </si>
  <si>
    <t>1.專業服務費 498,299元 (1名社工人員，1名* 296薪點（每月36,911元) * 13.5個月，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。無前開相關資格證明者以280薪點（每月34,916元)核算，請款及核銷時均應檢附專責人員學歷及勞動契約證明。方案內專任人員不應再支領內聘之費用。)
2.專案計畫管理費 60,000元 (乙類專案計畫管理費，補助雇主應負擔之勞、健保及提撥勞退準備金費用，每人每月最高5,000元，且不列入甲類百分之五額度計算）
3.業務費 612,000元 (含團體家屋租金補助費（每月最高上限5萬元，請款及核銷均需檢附租賃證明）、生活補助費(每人每月3,000元)、安置費(每人每月最高上限500元))
4.結案時應提供年度成果報告1式3份，且依照本部所訂定成效標準，如實條列式呈現以備查核。</t>
  </si>
  <si>
    <t>1101OO001B</t>
  </si>
  <si>
    <t>1101OM009B</t>
  </si>
  <si>
    <t>110年度屏東縣家庭暴力相對人服務方案</t>
  </si>
  <si>
    <t>1101OM003C</t>
  </si>
  <si>
    <t>屏東縣政府</t>
  </si>
  <si>
    <t>110年度屏東縣未成年性侵害行為人處遇服務計畫</t>
  </si>
  <si>
    <t>1101OJ003B</t>
  </si>
  <si>
    <t>110年度嘉義縣家庭暴力相對人關懷訪視服務方案</t>
  </si>
  <si>
    <t>1101OJ003A</t>
  </si>
  <si>
    <t>110年度嘉義縣家庭暴力相對人庭前認知輔導服務方案</t>
  </si>
  <si>
    <t>1101OI006B</t>
  </si>
  <si>
    <t>雲林縣政府</t>
  </si>
  <si>
    <t>雲林縣家庭暴力相對人處遇服務方案</t>
  </si>
  <si>
    <t>社團法人中華民國新女性聯合會</t>
  </si>
  <si>
    <t>雲林縣家庭暴力案件 相對人裁定前預防性教育課程</t>
  </si>
  <si>
    <t>1101OI004E</t>
  </si>
  <si>
    <t>110年度雲林縣增設社區心理衛生中心辦公空間及設施設備計畫</t>
  </si>
  <si>
    <t>南投縣家庭暴力相對人處遇服務方案</t>
  </si>
  <si>
    <t>1101OG015B</t>
  </si>
  <si>
    <t>彰化縣政府</t>
  </si>
  <si>
    <t>彰化縣110年度家庭暴力相對人處遇服務方案</t>
  </si>
  <si>
    <t>1101OG012A</t>
  </si>
  <si>
    <t>家庭暴力相對人庭前認知輔導方案</t>
  </si>
  <si>
    <t>1.講座鐘點費 390,000元 
2.專業服務費 565,637元 (1名專業人員* 336薪點（每月41,899元）*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3.差旅費 20,000元 
4.專家學者出席費 20,000元 
5.專案計畫管理費 80,000元 補助專案管理費內容如下:
(甲類：2萬元。最高不得超過經常門核定補助總經費（不含專案計畫管理費）之百分之五。所稱總經費係實際支出補助總經費。)
(乙類：6萬元（補助雇主應負擔之勞、健保及提撥勞退準備金費用，每人每月最高5,000元，且不列入甲類百分之五額度計算）。)
各項目經費運用原則請依「本部推展社會福利補助經費申請補助項目及基準」辦理。
結案時應提供年度成果報告1式3份，且依照本部所訂定成效標準，如實條列式呈現以備查核。</t>
  </si>
  <si>
    <t>彰化縣110年度充實社區心理衛生中心辦公空間及設施設備計畫</t>
  </si>
  <si>
    <t>中華民國珍珠社會福利服務協會</t>
  </si>
  <si>
    <t>110年度家庭暴力相對人服務方案計畫</t>
  </si>
  <si>
    <t>1101OD011A</t>
  </si>
  <si>
    <t>新竹縣政府</t>
  </si>
  <si>
    <t>家庭暴力相對人預防性輔導服務方案</t>
  </si>
  <si>
    <t>1.專業服務費 579,096元 (1名專業人員*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2.講座鐘點費 232,000元 
3.差旅費 10,000元 
4.膳費 20,000元 
5.場地及佈置費 20,000元 
6.印刷費 10,000元 
7.雜支 4,000元 
8.專案計畫管理費 60,000元 (乙類:補助雇主應負擔之勞、健保及提撥勞退準備金費用，每人每月最高5,000元，且不列入甲類百分之五額度計算。）
各項目經費運用原則請依「本部推展社會福利補助經費申請補助項目及基準」辦理。
結案時應提供年度成果報告1式3份，且依照本部所訂定成效標準，如實條列式呈現以備查核。</t>
  </si>
  <si>
    <t>宜蘭縣政府</t>
  </si>
  <si>
    <t>110年宜蘭縣家庭暴力相對人庭前認知輔導服務計畫</t>
  </si>
  <si>
    <t>社團法人宜蘭縣康復之友協會</t>
  </si>
  <si>
    <t>110年度宜蘭縣精神病友多元社區生活方案發展計劃</t>
  </si>
  <si>
    <t>1101OB004F</t>
  </si>
  <si>
    <t>110年度精神康復者生活改善計劃</t>
  </si>
  <si>
    <t>1101OB007B</t>
  </si>
  <si>
    <t>110年宜蘭縣家庭暴力相對人整合性服務計畫</t>
  </si>
  <si>
    <t>110年宜蘭縣未成年性侵害行為人服務計畫</t>
  </si>
  <si>
    <t>1101OV012B</t>
  </si>
  <si>
    <t>金門縣政府</t>
  </si>
  <si>
    <t>金門縣110年度家庭暴力相對人關懷輔導服務計畫</t>
  </si>
  <si>
    <t>財團法人伊甸社會福利基金會</t>
  </si>
  <si>
    <t>走進「出不來的精障家庭」： 伊甸基金會「敲敲話行動入家團隊」方案</t>
  </si>
  <si>
    <t>社團法人國際生命線台灣總會</t>
  </si>
  <si>
    <t>110年全國生命線精神障礙者多元支持服務計畫</t>
  </si>
  <si>
    <t>1101O1008C</t>
  </si>
  <si>
    <t>社團法人臺灣向日葵全人關懷協會</t>
  </si>
  <si>
    <t>未成年性侵害事件行為人處遇計畫</t>
  </si>
  <si>
    <t>該協會於108、109年皆有申請該主軸計畫，惟108年度計畫迄今尚未核銷結案、109年度計畫亦未函送修正計畫，考量該協會執行計畫之效益，110年度申請案不予補助。</t>
  </si>
  <si>
    <t>序號</t>
    <phoneticPr fontId="2" type="noConversion"/>
  </si>
  <si>
    <t>備註</t>
    <phoneticPr fontId="2" type="noConversion"/>
  </si>
  <si>
    <t>V</t>
    <phoneticPr fontId="2" type="noConversion"/>
  </si>
  <si>
    <t>1.專業服務費 619,502元 (1名專業人員* 368薪點（每月45,889元）*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2.講師鐘點費 150,000元 
3.講師交通費 35,000元 
4.膳費 10,000元 
5.場地及佈置費 25,000元 
6.印刷費 40,000元 
7.差旅費 10,000元 
8.專案計畫管理費(甲類) 43,498元 (甲類：最高不得超過經常門核定補助總經費（不含專案計畫管理費）之百分之五。所稱總經費係實際支出補助總經費。)
9.專案計劃管理費(乙類) 60,000元 (乙類:補助雇主應負擔之勞、健保及提撥勞退準備金費用，每人每月最高5,000元，且不列入甲類百分之五額度計算。)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</si>
  <si>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1101O4004A</t>
    <phoneticPr fontId="2" type="noConversion"/>
  </si>
  <si>
    <t>依據高雄市政府社會局家庭暴力及性侵害防治中心109年10月20日高市家防成字第10971800400號函撤案。</t>
    <phoneticPr fontId="2" type="noConversion"/>
  </si>
  <si>
    <t>V</t>
    <phoneticPr fontId="2" type="noConversion"/>
  </si>
  <si>
    <t>V</t>
    <phoneticPr fontId="2" type="noConversion"/>
  </si>
  <si>
    <t>1.專業服務費 1,144,733元 (共2名，1名專業人員* 344薪點（每月42,896元）* 13.5個月+1名專業人員* 336薪點（每月41,899元）*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2.訪視交通費 48,000元 
3.專家學者出席費 20,000元 
4.諮商及心理治療費 180,000元 
5.講座鐘點費 20,000元 
6.差旅費 4,800元 
7.膳費 2,400元 
8.宣導費 15,000元 
9.暫時安置費 126,000元 
10.專案計畫管理費 170,000元 (甲類：5萬元。最高不得超過經常門核定補助總經費（不含專案計畫管理費）之百分之五。所稱總經費係實際支出補助總經費；乙類：12萬元（補助雇主應負擔之勞、健保及提撥勞退準備金費用，每人每月最高5,000元，且不列入甲類百分之五額度計算）。)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</si>
  <si>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1.乙類專案管理費 120,000元 (乙類:補助雇主應負擔之勞、健保及提撥勞退準備金費用，每人每月最高5,000元，且不列入甲類百分之五額度計算。）
2.甲類專案管理費 50,000元 (甲類:最高不得超過經常門核定補助總經費（不含專案計畫管理費）之百分之五。所稱總經費係實際支出補助總經費。)
3.暫時安置費 31,500元 
4.辦公室租金費 240,000元 
5.訪視交通費 50,000元 
6.臨時酬勞費 3,160元 
7.方案督導 50,000元 
8.個別心理輔導費、團體治療費、家族會談(治療)及輔導費 50,000元 
9.專業服務費 1,023,530元 (共2名，1名督導* 328薪點（每月40,901元）* 13.5個月+1名專業人員* 280薪點（每月34,916元）*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</si>
  <si>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1.講座鐘點費 12,000元 
2.差旅費 8,500元 
3.雜支 6,000元 
4.專業服務費 579,096元 (1名專業人員*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</si>
  <si>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V</t>
    <phoneticPr fontId="2" type="noConversion"/>
  </si>
  <si>
    <t>1101OR007C</t>
    <phoneticPr fontId="2" type="noConversion"/>
  </si>
  <si>
    <t>1.設施設備費 350,000元 (（分別為資本門32萬元整及經常門3萬元整）：監視器設備、辦公OA板、分離式冷氣機、飲水機、辦公椅、電話機及機卡（應製作財產清冊，一萬元以上且使用年限在兩年以上之設施設備列為財產，並於該設施設備黏貼財產標籤；未滿一萬元列非消耗品；獲核准補助之設施設備，每隔五年始得再申請相同項目）。)
2.修繕費 850,000元 (（分別為資本門72萬元整及經常門13萬元整）：隔間工程、照明工程、水電工程、裝潢設計監造工程、環境設置費(防焰窗簾、隔音窗)及網路配線。)
請款時，請檢附廠商報價單供本部核備；申請補助修繕建物者，應依本部推展社會福利補助作業要點，檢附相關文件及配合相關規定辦理。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</si>
  <si>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1.修繕費 690,000元 （裝潢設計監造工程及室內裝修工程。）
2.設施設備費 510,000元 （影印機、電腦、冷氣機及話機（應製作財產清冊，一萬元以上且使用年限在兩年以上之設施設備列為財產，並於該設施設備黏貼財產標籤；未滿一萬元列非消耗品；獲核准補助之設施設備，每隔五年始得再申請相同項目）。）
請款時，請檢附廠商報價單供本部核備；申請補助修繕建物者，應依本部推展社會福利補助作業要點，檢附相關文件及配合相關規定辦理。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</si>
  <si>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1.設施設備費 646,164元 （LED-4尺燈、數位電話主機、數位電話機、冷氣、電腦設備、桌椅及屏風含邊櫃、網路箱、網路分享器及櫃子（應製作財產清冊，一萬元以上且使用年限在兩年以上之設施設備列為財產，並於該設施設備黏貼財產標籤；未滿一萬元列非消耗品；獲核准補助之設施設備，每隔五年始得再申請相同項目）。）
2.修繕費 553,836元 （工地維護、辦公室裝修工程。）
請款時，請檢附廠商報價單供本部核備。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</si>
  <si>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1.設施設備費 1,200,000元 （桌上型電腦（含螢幕）、多功能事務機（含列印、傳真）、監視錄影設備、人身安全設備（防割背心）、空調設備、辦公室OA設備（活動櫃、辦公桌椅及屏風等）及總機電話設備。（應製作財產清冊，一萬元以上且使用年限在兩年以上之設施設備列為財產，並於該設施設備黏貼財產標籤；未滿一萬元列非消耗品；獲核准補助之設施設備，每隔五年始得再申請相同項目））
請款時，請檢附廠商報價單供本部核備。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</si>
  <si>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1.設施設備費 1,200,000元 （（分別為資本門97萬元整及經常門23萬元整）：電話總機系統、桌上型電腦（含主機、螢幕、授權軟體）、筆記型電腦、印表機、冷氣機、投影機、擴音機、電視螢幕、電動機車、相機、防潮箱、鋼製推拉門櫃、紫外線殺菌烘碗機、無線緊急求救警報器、紅外線監視器、監視系統、辦公桌(椅)及節能風扇等。（應製作財產清冊，一萬元以上且使用年限在兩年以上之設施設備列為財產，並於該設施設備黏貼財產標籤；未滿一萬元列非消耗品；獲核准補助之設施設備，每隔五年始得再申請相同項目））
請款時，請檢附廠商報價單供本部核備。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</si>
  <si>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1.房屋租金 240,000元 （每月最高補助新臺幣2萬元整）
2.修繕費 460,000元 （油漆粉刷工程、網路配線、水電工程、天花板/地板工程、照明工程、空調工程、隔音設備及隔間工程等。）
3.設施設備費 500,000元 （辦公桌椅（含OA器材）、桌上型電腦（含主機、螢幕及週邊用品）、筆記型電腦、彩色多功能事務機（掃描、傳真、影印）、門禁管制裝置、監視器、電話機（含錄音設備）、窗簾、電冰箱（櫃）、分離式冷氣機、循環扇、開飲機等（應製作財產清冊，一萬元以上且使用年限在兩年以上之設施設備列為財產，並於該設施設備黏貼財產標籤；未滿一萬元列非消耗品；獲核准補助之設施設備，每隔五年始得再申請相同項目）。）
請款時，請檢附廠商報價單供本部核備。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</si>
  <si>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V</t>
    <phoneticPr fontId="2" type="noConversion"/>
  </si>
  <si>
    <t>V</t>
    <phoneticPr fontId="2" type="noConversion"/>
  </si>
  <si>
    <t>1.專案計畫管理費 170,000元 (甲類：最高不得超過經常門核定補助總經費（不含專案計畫管理費）之百分之五。所稱總經費係實際支出補助總經費；乙類：補助雇主應負擔之勞、健保及提撥勞退準備金費用，每人每月最高5,000元，且不列入甲類百分之五額度計算）
2.專業服務費 1,212,071元 (1名專業人員* 376薪點（每月46,887元）* 13.5個月+1名專業人員*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3.專家學者出席費 36,000元 
4.差旅費 13,930元 
5.講座鐘點費 12,000元 
6.膳費 2,400元 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</si>
  <si>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110</t>
    <phoneticPr fontId="2" type="noConversion"/>
  </si>
  <si>
    <t>臺東縣政府</t>
    <phoneticPr fontId="2" type="noConversion"/>
  </si>
  <si>
    <t>臺東縣家庭暴力相對人預防輔導服務方案</t>
    <phoneticPr fontId="2" type="noConversion"/>
  </si>
  <si>
    <t>臺東縣家庭暴力相對人處遇服務方案</t>
    <phoneticPr fontId="2" type="noConversion"/>
  </si>
  <si>
    <r>
      <rPr>
        <b/>
        <u/>
        <sz val="10"/>
        <color rgb="FF000000"/>
        <rFont val="標楷體"/>
        <family val="4"/>
        <charset val="136"/>
      </rPr>
      <t>【本案係108年度核定之中長程計畫，核定計畫期間：109-110年】</t>
    </r>
    <r>
      <rPr>
        <sz val="10"/>
        <color rgb="FF000000"/>
        <rFont val="標楷體"/>
        <family val="2"/>
      </rPr>
      <t xml:space="preserve">
1.人事費59萬2,569元：1名專責人員，1名* 352薪點（每月43,894元) * 13.5個月所聘用人員應具心理、社會工作相關科系要件；具相關系所碩士以上學歷每月增加補助16薪點；具社會工作師或心理師執業執照每月增加補助32薪點（具社會工作師或心理師專業證書但無執業執照者，每月增加補助16薪點）；具專科社工師證書每月增加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。無前開相關資格證明者以280薪點（每月34,916元)核算，請款及核銷時均應檢附專責人員學歷及勞動契約證明。方案內專任人員不應再支領內聘之費用。受補助單位得於年終核銷時，應針對同一方案任滿1年者辦理晉階考核，考核通過者110年度年資加給晉升1階（每月增加補助8薪點）。
2.業務費27萬5,000元整：（1）辦理庭前輔導課程及其成效評估24萬4,000元：含講師鐘點費（外聘每人每時最高2,000元）、交通費（30公里以上交通費核實報支，不含計程車資）及方案成效評估費；（2）辦理方案督導、聯繫會議及個案研討會3萬1,000元整：含專家出席費（外聘每人每時最高2,500元）、督導及講師鐘點費（外聘每人每時最高2,000元）及膳費（每人每餐最高80元）。 
3.甲類專案計畫管理費3萬7,000元:最高不得超過核定補助總經費（不含專案計畫管理費）之百分之五。所稱總經費係實際支出補助總經費。
4.乙類專案計畫管理費6萬元（補助雇主應負擔之勞、健保及提撥勞退準備金費用，每人每月最高5,000元，且不列入甲類百分之五額度計算）
5.結案時應提供年度成果報告1式3份，且依照本部所訂定成效標準，如實條列式呈現以備查核。</t>
    </r>
    <phoneticPr fontId="2" type="noConversion"/>
  </si>
  <si>
    <r>
      <rPr>
        <b/>
        <u/>
        <sz val="10"/>
        <rFont val="標楷體"/>
        <family val="4"/>
        <charset val="136"/>
      </rPr>
      <t>【本案係108年度核定之中長程計畫，核定計畫期間：109-110年】</t>
    </r>
    <r>
      <rPr>
        <sz val="10"/>
        <rFont val="標楷體"/>
        <family val="4"/>
        <charset val="136"/>
      </rPr>
      <t xml:space="preserve">
1.人事費52萬5,231元:1名專責人員* 312薪點（每月38,906元)* 13.5個月；所聘用人員應具心理、社會工作相關科系要件；具相關系所碩士以上學歷每月增加補助16薪點；具社會工作師或心理師執業執照每月增加補助32薪點（具社會工作師或心理師專業證書但無執業執照者，每月增加補助16薪點）；具專科社工師證書每月增加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。無前開相關資格證明者以280薪點（每月34,916元)核算，請款及核銷時均應檢附專責人員學歷及勞動契約證明。方案內專任人員不應再支領內聘之費用。本方案陽姓專業人員，109年度領有1年年資加給；受補助單位得於年終核銷時，應針對同一方案任滿1年者辦理晉階考核，考核通過者110年度年資加給晉升1階（每月增加補助8薪點）。
2.業務費29萬2,500元：（1）辦理個別心理諮商輔導費6萬元整：需由心理師或社工師執行，每人每時最高2,000元。申請單位之理（董）監事或任專職並領有薪給者以內聘計；（2）辦理團體治療6萬元整：外聘帶領人每人每時最高2,000元，內聘最高1,000元；協同帶領人折半。一場團體每次最高報支一位帶領人及協同帶領人；（3）暫時安置費3萬1,500元：需檢據核銷，每人每日最高上限1,500元。（4）提供法律諮詢費1萬元：律師鐘點費（外聘每人每時最高2,000元）；（5）辦理相對人處遇方案成效評估10萬元；（6）辦理方案督導及個案研討會3萬1,000元整：包含專家出席費（外聘每人每時最高2,500元）、督導及講師鐘點費（外聘每人每時最高2,000元及膳費（每人每餐上限80元）。 
3.甲類專案計畫管理費3萬9,000元:最高不得超過核定補助總經費（不含專案計畫管理費）之百分之五。所稱總經費係實際支出補助總經費。 
4.乙類專案計畫管理費6萬元（補助雇主應負擔之勞、健保及提撥勞退準備金費用，每人每月最高5,000元，且不列入甲類百分之五額度計算）
5.結案時應提供年度成果報告1式3份，且依照本部所訂定成效標準，如實條列式呈現以備查核。</t>
    </r>
    <phoneticPr fontId="2" type="noConversion"/>
  </si>
  <si>
    <t>基隆市政府</t>
    <phoneticPr fontId="2" type="noConversion"/>
  </si>
  <si>
    <t>109年至110年度基隆市未成年性侵害事件行為人處遇品質提升方案</t>
  </si>
  <si>
    <r>
      <rPr>
        <b/>
        <u/>
        <sz val="10"/>
        <rFont val="標楷體"/>
        <family val="4"/>
        <charset val="136"/>
      </rPr>
      <t>【本案係108年度核定之中長程計畫，核定計畫期間：109-110年】</t>
    </r>
    <r>
      <rPr>
        <sz val="10"/>
        <rFont val="標楷體"/>
        <family val="4"/>
        <charset val="136"/>
      </rPr>
      <t xml:space="preserve">
1.業務費41萬6,000元:（1）個別心理輔導、社會暨心理評估與處置費24萬元整:需由心理師或社工師執行，每人每時最高2,000元；（2）家族會談輔導16萬元整:需由心理師或社工師執行，每人每時最高2,000元；（3）訪視交通補助費6,000元:同一訪視人員以每日訪視件次之公里數合計，5公里至30公里補助200元，30公里至70公里補助400元，70公里以上補助500元，每案每月最高補助2次；（4）專業督導費1萬元整:專家出席費（外聘每人每時2,500元）。 
2.甲類專案計畫管理費2萬元整:最高不得超過核定補助總經費（不含專案計畫管理費）之百分之五。所稱總經費係實際支出補助總經費。 
3.結案時應提供年度成果報告1式3份，且依照本部所訂定成效標準，如實條列式呈現以備查核。</t>
    </r>
    <phoneticPr fontId="2" type="noConversion"/>
  </si>
  <si>
    <t>總計</t>
    <phoneticPr fontId="2" type="noConversion"/>
  </si>
  <si>
    <t>共計3案，皆於108年度核定（衛部心字第1081763079A號），核定計畫期間係109年至110年。</t>
    <phoneticPr fontId="2" type="noConversion"/>
  </si>
  <si>
    <t>111年度</t>
    <phoneticPr fontId="2" type="noConversion"/>
  </si>
  <si>
    <t>小計</t>
    <phoneticPr fontId="2" type="noConversion"/>
  </si>
  <si>
    <t>小計</t>
    <phoneticPr fontId="2" type="noConversion"/>
  </si>
  <si>
    <t>1101O3016B</t>
    <phoneticPr fontId="2" type="noConversion"/>
  </si>
  <si>
    <t>111年度</t>
    <phoneticPr fontId="2" type="noConversion"/>
  </si>
  <si>
    <t>111年度</t>
    <phoneticPr fontId="2" type="noConversion"/>
  </si>
  <si>
    <t>112年度</t>
    <phoneticPr fontId="2" type="noConversion"/>
  </si>
  <si>
    <t>V</t>
    <phoneticPr fontId="2" type="noConversion"/>
  </si>
  <si>
    <t>衛生福利部公益彩券回饋金中長程計畫補助核定表－心理健康組</t>
    <phoneticPr fontId="2" type="noConversion"/>
  </si>
  <si>
    <t>依據本部推展社會福利補助作業要點，同一單位不得於同主軸重複申請兩案，爰不予補助。</t>
    <phoneticPr fontId="2" type="noConversion"/>
  </si>
  <si>
    <t>依據委員複審結果，不予補助。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</si>
  <si>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</si>
  <si>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</si>
  <si>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</si>
  <si>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</si>
  <si>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</si>
  <si>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</si>
  <si>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1101OO002A</t>
    <phoneticPr fontId="2" type="noConversion"/>
  </si>
  <si>
    <t>V</t>
    <phoneticPr fontId="2" type="noConversion"/>
  </si>
  <si>
    <t>1101OP006A</t>
    <phoneticPr fontId="2" type="noConversion"/>
  </si>
  <si>
    <t>1101OS007A</t>
    <phoneticPr fontId="2" type="noConversion"/>
  </si>
  <si>
    <t>1.專業服務費 565,637元 (專業服務費：1名專任社工，1名* 336薪點（每月41,899元) * 13.5個月，共58萬9,950元，不足額由該院自籌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。無前開相關資格證明者以280薪點（每月34,916元)核算，請款及核銷時均應檢附專責人員學歷及勞動契約證明。方案內專任人員不應再支領內聘之費用。)
2.房屋租金 600,000元 (辦理團體家屋租金費用:每月最高上限5萬元)
3.生活補助費 240,000元 (生活補助:每人每月最高上限3千元，該計畫每人每月預計給予1,000元補助，共20人)
4.專家學者出席費 8,000元 (外聘督導費用:外聘每人每時最高2,000元）
5.差旅費 1,512元 (差旅費:外聘講師交通補助，30公里以上交通費核實報支，不含計程車資，住宿費需檢據核銷最高補助1,000元）
6.專案計畫管理費 84,000元 (甲類專案計畫管理費2萬4,000元：本項最高不得超過核定補助總經費（不含專案計畫管理費）之百分之五。所稱總經費係實際支出補助總經費；乙類專案計畫管理費6萬元：補助雇主應負擔之勞、健保及提撥勞退準備金費用，每人每月最高5,000元，且不列入甲類百分之五額度計算）
9.結案時應提供年度成果報告1式3份，且依照本部所訂定成效標準，如實條列式呈現以備查核。</t>
    <phoneticPr fontId="2" type="noConversion"/>
  </si>
  <si>
    <t>1101OI008A</t>
    <phoneticPr fontId="2" type="noConversion"/>
  </si>
  <si>
    <t>1101OB010A</t>
    <phoneticPr fontId="2" type="noConversion"/>
  </si>
  <si>
    <t>1101OQ014A</t>
    <phoneticPr fontId="2" type="noConversion"/>
  </si>
  <si>
    <t>1101OT002B</t>
    <phoneticPr fontId="2" type="noConversion"/>
  </si>
  <si>
    <t>1101O4004B</t>
    <phoneticPr fontId="2" type="noConversion"/>
  </si>
  <si>
    <t>V</t>
    <phoneticPr fontId="2" type="noConversion"/>
  </si>
  <si>
    <t>1101OC008B</t>
    <phoneticPr fontId="2" type="noConversion"/>
  </si>
  <si>
    <t>V</t>
    <phoneticPr fontId="2" type="noConversion"/>
  </si>
  <si>
    <t>1101O4010B</t>
    <phoneticPr fontId="2" type="noConversion"/>
  </si>
  <si>
    <t>V</t>
    <phoneticPr fontId="2" type="noConversion"/>
  </si>
  <si>
    <t>1101OB009C</t>
    <phoneticPr fontId="2" type="noConversion"/>
  </si>
  <si>
    <t>1101O4001D</t>
    <phoneticPr fontId="2" type="noConversion"/>
  </si>
  <si>
    <t>1101OG001E</t>
    <phoneticPr fontId="2" type="noConversion"/>
  </si>
  <si>
    <t>cc</t>
    <phoneticPr fontId="2" type="noConversion"/>
  </si>
  <si>
    <t>1101OX007E</t>
    <phoneticPr fontId="2" type="noConversion"/>
  </si>
  <si>
    <t>1.設施設備費 1,176,600元 （桌上型電腦（含主機、螢幕及作業系統）、辦公桌椅、辦公OA版、多功能事務機（含掃描、列印、傳真）、彩色列表機、投影機、行動音響、資料儲存櫃（可上鎖）及飲水機。（應製作財產清冊，一萬元以上且使用年限在兩年以上之設施設備列為財產，並於該設施設備黏貼財產標籤；未滿一萬元列非消耗品；獲核准補助之設施設備，每隔五年始得再申請相同項目））
請款時，請檢附廠商報價單供本部核備。
各項目經費運用原則請依「本部推展社會福利補助經費申請補助項目及基準」辦理。
結案時應提供年度成果報告1式3份，且依照本部所訂定成效標準，如實條列式呈現以備查核。</t>
    <phoneticPr fontId="2" type="noConversion"/>
  </si>
  <si>
    <t>1101OB005F</t>
    <phoneticPr fontId="2" type="noConversion"/>
  </si>
  <si>
    <t>1101O3008F</t>
    <phoneticPr fontId="2" type="noConversion"/>
  </si>
  <si>
    <t>1101O1013F</t>
    <phoneticPr fontId="2" type="noConversion"/>
  </si>
  <si>
    <t>1101O40020</t>
    <phoneticPr fontId="2" type="noConversion"/>
  </si>
  <si>
    <t>1101O4010F</t>
    <phoneticPr fontId="2" type="noConversion"/>
  </si>
  <si>
    <t>1101O18610</t>
    <phoneticPr fontId="2" type="noConversion"/>
  </si>
  <si>
    <t>1101OS009A</t>
    <phoneticPr fontId="2" type="noConversion"/>
  </si>
  <si>
    <t>V</t>
    <phoneticPr fontId="2" type="noConversion"/>
  </si>
  <si>
    <t>1101OE013B</t>
    <phoneticPr fontId="2" type="noConversion"/>
  </si>
  <si>
    <t>1101OH014B</t>
    <phoneticPr fontId="2" type="noConversion"/>
  </si>
  <si>
    <t>1101OS002D</t>
    <phoneticPr fontId="2" type="noConversion"/>
  </si>
  <si>
    <t>V</t>
    <phoneticPr fontId="2" type="noConversion"/>
  </si>
  <si>
    <t>1101OX006F</t>
    <phoneticPr fontId="2" type="noConversion"/>
  </si>
  <si>
    <t>1101OX009F</t>
    <phoneticPr fontId="2" type="noConversion"/>
  </si>
  <si>
    <t>V</t>
    <phoneticPr fontId="2" type="noConversion"/>
  </si>
  <si>
    <t>1101O40010</t>
    <phoneticPr fontId="2" type="noConversion"/>
  </si>
  <si>
    <r>
      <t xml:space="preserve">1.專業服務費 619,502元 (1名專業人員* 368薪點（每月45,889元）*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</t>
    </r>
    <r>
      <rPr>
        <sz val="10"/>
        <rFont val="標楷體"/>
        <family val="4"/>
        <charset val="136"/>
      </rPr>
      <t xml:space="preserve">2.講座鐘點費 180,000元 
3.差旅費 26,200元 </t>
    </r>
    <r>
      <rPr>
        <sz val="10"/>
        <rFont val="標楷體"/>
        <family val="2"/>
      </rPr>
      <t xml:space="preserve">
</t>
    </r>
    <r>
      <rPr>
        <sz val="10"/>
        <rFont val="標楷體"/>
        <family val="4"/>
        <charset val="136"/>
      </rPr>
      <t>4</t>
    </r>
    <r>
      <rPr>
        <sz val="10"/>
        <rFont val="標楷體"/>
        <family val="2"/>
      </rPr>
      <t>.印刷費 2,299元 
5.專案計畫管理費 41,400元 (甲類:最高不得超過經常門核定補助總經費（不含專案計畫管理費）之百分之五。所稱總經費係實際支出補助總經費。)
6.專案計畫管理費 60,000元 (乙類:補助雇主應負擔之勞、健保及提撥勞退準備金費用，每人每月最高5,000元，且不列入甲類百分之五額度計算。)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</si>
  <si>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1.宣導費 20,000元 
2.專業服務費 511,758元 (1名專業人員* 304薪點（每月37,908元）*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</t>
    </r>
    <r>
      <rPr>
        <sz val="10"/>
        <rFont val="標楷體"/>
        <family val="4"/>
        <charset val="136"/>
      </rPr>
      <t xml:space="preserve">3.諮商及心理治療費 20,000元 </t>
    </r>
    <r>
      <rPr>
        <sz val="10"/>
        <rFont val="標楷體"/>
        <family val="2"/>
      </rPr>
      <t xml:space="preserve">
4.訪視交通費 20,000元 
5.差旅費 55,840元 
6.印刷費 11,660元 
7.暫時安置費 6,000元 
8.講座鐘點費 42,000元 
9.專案計畫管理費 90,000元</t>
    </r>
    <r>
      <rPr>
        <sz val="10"/>
        <rFont val="標楷體"/>
        <family val="4"/>
        <charset val="136"/>
      </rPr>
      <t>(甲類:30,000元。最高不得超過經常門核定補助總經費（不含專案計畫管理費）之百分之五。所稱總經費係實際支出補助總經費;乙類：60,000元（補助雇主應負擔之勞、健保及提撥勞退準備金費用，每人每月最高5,000元，且不列入甲類百分之五額度計算）。</t>
    </r>
    <r>
      <rPr>
        <sz val="10"/>
        <rFont val="標楷體"/>
        <family val="2"/>
      </rPr>
      <t xml:space="preserve">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</si>
  <si>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60,000元 (乙類：補助雇主應負擔之勞、健保及提撥勞退準備金費用，每人每月最高5,000元，且不列入甲類百分之五額度計算。）
2.專案計畫管理費 30,000元 (甲類：最高不得超過經常門核定補助總經費（不含專案計畫管理費）之百分之五。所稱總經費係實際支出補助總經費。)
3.差旅費 3,000元 
4.膳費 1,500元 
</t>
    </r>
    <r>
      <rPr>
        <sz val="10"/>
        <rFont val="標楷體"/>
        <family val="4"/>
        <charset val="136"/>
      </rPr>
      <t xml:space="preserve">5.印刷費 11,716元 
6.講座鐘點費 300,000元 </t>
    </r>
    <r>
      <rPr>
        <sz val="10"/>
        <rFont val="標楷體"/>
        <family val="2"/>
      </rPr>
      <t xml:space="preserve">
</t>
    </r>
    <r>
      <rPr>
        <sz val="10"/>
        <rFont val="標楷體"/>
        <family val="4"/>
        <charset val="136"/>
      </rPr>
      <t>7</t>
    </r>
    <r>
      <rPr>
        <sz val="10"/>
        <rFont val="標楷體"/>
        <family val="2"/>
      </rPr>
      <t>.專業服務費 592,569元 (1名專業人員*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</si>
  <si>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579,096元 補助專業服務費57萬9,096元：共1名。1名專業人員*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
</t>
    </r>
    <r>
      <rPr>
        <sz val="10"/>
        <rFont val="標楷體"/>
        <family val="4"/>
        <charset val="136"/>
      </rPr>
      <t xml:space="preserve">2.講座鐘點費 147,200元 </t>
    </r>
    <r>
      <rPr>
        <sz val="10"/>
        <rFont val="標楷體"/>
        <family val="2"/>
      </rPr>
      <t xml:space="preserve">
3.個別心理輔導費 704,000元 
4.印刷費 15,000元 
5.專案計畫管理費 72,264元 (甲類：最高不得超過經常門核定補助總經費（不含專案計畫管理費）之百分之五。所稱總經費係實際支出補助總經費。)
6.專案計畫管理費 60,000元 (乙類:補助雇主應負擔之勞、健保及提撥勞退準備金費用，每人每月最高5,000元，且不列入甲類百分之五額度計算。）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</si>
  <si>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60,000元 (乙類：補助雇主應負擔之勞、健保及提撥勞退準備金費用，每人每月最高5,000元，且不列入甲類百分之五額度計算。)
2.專案計畫管理費 43,516元 (甲類：最高不得超過經常門核定補助總經費（不含專案計畫管理費）之百分之五。所稱總經費係實際支出補助總經費。)
</t>
    </r>
    <r>
      <rPr>
        <sz val="10"/>
        <rFont val="標楷體"/>
        <family val="4"/>
        <charset val="136"/>
      </rPr>
      <t>3.差旅費 15,600元 
4.膳費 3,200元 
5.講座鐘點費 258,000元 
6.印刷費 25,900元 
7.</t>
    </r>
    <r>
      <rPr>
        <sz val="10"/>
        <rFont val="標楷體"/>
        <family val="2"/>
      </rPr>
      <t>專業服務費 592,569元 (1名專業人員*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</si>
  <si>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1.講座鐘點費 492,000元 </t>
    </r>
    <r>
      <rPr>
        <sz val="10"/>
        <rFont val="標楷體"/>
        <family val="2"/>
      </rPr>
      <t xml:space="preserve">
</t>
    </r>
    <r>
      <rPr>
        <sz val="10"/>
        <rFont val="標楷體"/>
        <family val="4"/>
        <charset val="136"/>
      </rPr>
      <t>2</t>
    </r>
    <r>
      <rPr>
        <sz val="10"/>
        <rFont val="標楷體"/>
        <family val="2"/>
      </rPr>
      <t>.差旅費 1,600元 
3.專案計畫管理費 39,802元 (甲類:最高不得超過經常門核定補助總經費（不含專案計畫管理費）之百分之五。所稱總經費係實際支出補助總經費。)
4.專案計畫管理費 60,000元 (乙類:補助雇主應負擔之勞、健保及提撥勞退準備金費用，每人每月最高5,000元，且不列入甲類百分之五額度計算。)
5.專業服務費 498,299元 (1名專業人員* 296薪點（每月36,911元）*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一般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</si>
  <si>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60,000元 (乙類:補助雇主應負擔之勞、健保及提撥勞退準備金費用，每人每月最高5,000元，且不列入甲類百分之五額度計算）。
2.專案計畫管理費 48,843元 (甲類:最高不得超過經常門核定補助總經費（不含專案計畫管理費）之百分之五。所稱總經費係實際支出補助總經費。)
3.全民健康保險補充保險費 6,340元 
4.專家學者出席費 5,000元 
5.講座鐘點費 24,000元 
6.膳費 23,040元 
7.印刷費 25,920元 
8.場地及佈置費 12,000元 
</t>
    </r>
    <r>
      <rPr>
        <sz val="10"/>
        <rFont val="標楷體"/>
        <family val="4"/>
        <charset val="136"/>
      </rPr>
      <t xml:space="preserve">9.團體領導費 288,000元 </t>
    </r>
    <r>
      <rPr>
        <sz val="10"/>
        <rFont val="標楷體"/>
        <family val="2"/>
      </rPr>
      <t xml:space="preserve">
10.專業服務費 592,569元 (1名專業人員*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</si>
  <si>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592,569元 (1名專業人員*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</t>
    </r>
    <r>
      <rPr>
        <sz val="10"/>
        <rFont val="標楷體"/>
        <family val="4"/>
        <charset val="136"/>
      </rPr>
      <t xml:space="preserve">2.團體領導費 132,000元 
3.協同領導費 66,000元 </t>
    </r>
    <r>
      <rPr>
        <sz val="10"/>
        <rFont val="標楷體"/>
        <family val="2"/>
      </rPr>
      <t xml:space="preserve">
4.差旅費 8,800元 
5.場地及佈置費 3,200元 
6.印刷費 14,000元 
7.膳費 20,000元 
</t>
    </r>
    <r>
      <rPr>
        <sz val="10"/>
        <rFont val="標楷體"/>
        <family val="4"/>
        <charset val="136"/>
      </rPr>
      <t xml:space="preserve">8.講座鐘點費 56,000元 </t>
    </r>
    <r>
      <rPr>
        <sz val="10"/>
        <rFont val="標楷體"/>
        <family val="2"/>
      </rPr>
      <t xml:space="preserve">
</t>
    </r>
    <r>
      <rPr>
        <sz val="10"/>
        <rFont val="標楷體"/>
        <family val="4"/>
        <charset val="136"/>
      </rPr>
      <t>9</t>
    </r>
    <r>
      <rPr>
        <sz val="10"/>
        <rFont val="標楷體"/>
        <family val="2"/>
      </rPr>
      <t>.差旅費 6,000元 
10.印刷費 8,000元 
11.臨時酬勞費 15,000元 
12.專案計畫管理費 46,078元 (甲類:最高不得超過經常門核定補助總經費（不含專案計畫管理費）之百分之五。所稱總經費係實際支出補助總經費。)
13.專案計畫管理費 60,000元 (乙類補助雇主應負擔之勞、健保及提撥勞退準備金費用，每人每月最高5,000元，且不列入甲類百分之五額度計算。）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</si>
  <si>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>1.專業服務費 592,569元 (1名專業人員*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2.方案督導 15,000元 
3.訪視交通費 24,000元 
4.暫時安置費 15,000元 
5.辦公室租金 60,000元 
6.專案計畫管理費</t>
    </r>
    <r>
      <rPr>
        <sz val="10"/>
        <rFont val="標楷體"/>
        <family val="4"/>
        <charset val="136"/>
      </rPr>
      <t xml:space="preserve"> 95,328元 (甲類：35,328元，</t>
    </r>
    <r>
      <rPr>
        <sz val="10"/>
        <rFont val="標楷體"/>
        <family val="2"/>
      </rPr>
      <t>最高不得超過經常門核定補助總經費（不含專案計畫管理費）之百分之五。所稱總經費係實際支出補助總經費；乙類：60,000元（補助雇主應負擔之勞、健保及提撥勞退準備金費用，每人每月最高5,000元，且不列入甲類百分之五額度計算）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</si>
  <si>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1,265,949元 (共2名，1名督導* 400薪點（每月49,880元）* 13.5個月+1名專業人員*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2.訪視交通費 61,000元 
</t>
    </r>
    <r>
      <rPr>
        <sz val="10"/>
        <rFont val="標楷體"/>
        <family val="4"/>
        <charset val="136"/>
      </rPr>
      <t xml:space="preserve">3.諮商及心理治療費 36,000元 </t>
    </r>
    <r>
      <rPr>
        <sz val="10"/>
        <rFont val="標楷體"/>
        <family val="2"/>
      </rPr>
      <t xml:space="preserve">
4.專家學者出席費 5,000元 
5.講座鐘點費 12,000元 
6.暫時安置費 21,000元 
7.專案計畫管理費 69,051元 (甲類:最高不得超過經常門核定補助總經費（不含專案計畫管理費）之百分之五。所稱總經費係實際支出補助總經費。)
8.專案計畫管理費 120,000元 （乙類:補助雇主應負擔之勞、健保及提撥勞退準備金費用，每人每月最高5,000元，且不列入甲類百分之五額度計算）。
9.專家學者或講師交通費 5,000元 
10.膳費 1,600元 
11.場地及佈置費 1,400元 
12.印刷費 2,000元 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</si>
  <si>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>1.專案計畫管理費 120,000元 （乙類：補助雇主應負擔之勞、健保及提撥勞退準備金費用，每人每月最高5,000元，且不列入甲類百分之五額度計算）
2.專案計畫管理費 60,000元 (甲類：最高不得超過經常門核定補助總經費（不含專案計畫管理費）之百分之五。所稱總經費係實際支出補助總經費。)
3.暫時安置費 42,000元 
4.訪視交通費 40,000元 
5.講座鐘點費 48,000元 
6.專家學者出席費 10,000元 
7.個別心理輔導費 40,000元 
8.專業服務費 1,090,868元 (共2名，1名專業人員* 328</t>
    </r>
    <r>
      <rPr>
        <sz val="10"/>
        <rFont val="標楷體"/>
        <family val="4"/>
        <charset val="136"/>
      </rPr>
      <t>薪點（每月40,901元）</t>
    </r>
    <r>
      <rPr>
        <sz val="10"/>
        <rFont val="標楷體"/>
        <family val="2"/>
      </rPr>
      <t>* 13.5個月+1名專業人員* 320薪點（每月39,904元）*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</si>
  <si>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1.諮商及心理治療費 2,000元 </t>
    </r>
    <r>
      <rPr>
        <sz val="10"/>
        <rFont val="標楷體"/>
        <family val="2"/>
      </rPr>
      <t xml:space="preserve">
2.講座鐘點費 2,000元 
3.訪視交通費 10,000元 
4.專業服務費 1,239,003元 (共2名，1名督導* 432薪點（每月53,870元）* 13.5個月+1名專業人員* 304薪點（每月37,908元）*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5.辦公室租金 226,997元 
6.專案計畫管理費 120,000元 (乙類：補助雇主應負擔之勞、健保及提撥勞退準備金費用，每人每月最高5,000元，且不列入甲類百分之五額度計算）。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</si>
  <si>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1,050,463元 (共2名，1名督導* 328薪點（每月40,901元）* 13.5個月+1名專業人員* 296薪點（每月36,911元）*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督導為無風險、專業人員為一般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</t>
    </r>
    <r>
      <rPr>
        <sz val="10"/>
        <rFont val="標楷體"/>
        <family val="4"/>
        <charset val="136"/>
      </rPr>
      <t>2.諮商及心理治療費 200,000元</t>
    </r>
    <r>
      <rPr>
        <sz val="10"/>
        <rFont val="標楷體"/>
        <family val="2"/>
      </rPr>
      <t xml:space="preserve"> 
3.暫時安置費 75,000元 
4.專家學者出席費 2,500元 
5.印刷費 7,400元 
6.差旅費 4,500元 
7.膳費 6,400元 
8.講座鐘點費 24,000元 
9.專案計畫管理費 35,139元 （甲類：最高不得超過經常門核定補助總經費（不含專案計畫管理費）之百分之五。所稱總經費係實際支出補助總經費。）
10.專案計畫管理費 120,000元 （乙類：補助雇主應負擔之勞、健保及提撥勞退準備金費用，每人每月最高5,000元，且不列入甲類百分之五額度計算）。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</si>
  <si>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579,096元 (1名專業人員*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)
</t>
    </r>
    <r>
      <rPr>
        <sz val="10"/>
        <rFont val="標楷體"/>
        <family val="4"/>
        <charset val="136"/>
      </rPr>
      <t xml:space="preserve">2.諮商及心理治療費 190,000元 </t>
    </r>
    <r>
      <rPr>
        <sz val="10"/>
        <rFont val="標楷體"/>
        <family val="2"/>
      </rPr>
      <t xml:space="preserve">
3.場地及佈置費 20,000元 
4.臨時酬勞費 147,888元 
5.膳費 85,000元 
6.差旅費 24,000元 
7.專家學者出席費 5,000元 
8.印刷費 5,000元 
9.專案計畫管理費</t>
    </r>
    <r>
      <rPr>
        <sz val="10"/>
        <rFont val="標楷體"/>
        <family val="4"/>
        <charset val="136"/>
      </rPr>
      <t xml:space="preserve"> 121,749元 (甲類：61,749元。最高不得超過經常門核定補助總經費（不含專案計畫管理費）之百分之五。所稱總經費係實際支出補助總經費，乙類：6萬元，補助雇主應負擔之勞、健保及提撥勞退準備金費用，每人每月最高5,000元，且不列入甲類百分之五額度計算）</t>
    </r>
    <r>
      <rPr>
        <sz val="10"/>
        <rFont val="標楷體"/>
        <family val="2"/>
      </rPr>
      <t xml:space="preserve">
10.方案督導 144,000元 
</t>
    </r>
    <r>
      <rPr>
        <sz val="10"/>
        <rFont val="標楷體"/>
        <family val="4"/>
        <charset val="136"/>
      </rPr>
      <t xml:space="preserve">11.團體領導費 35,000元 </t>
    </r>
    <r>
      <rPr>
        <sz val="10"/>
        <rFont val="標楷體"/>
        <family val="2"/>
      </rPr>
      <t xml:space="preserve">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</si>
  <si>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120,000元 （乙類：補助雇主應負擔之勞、健保及提撥勞退準備金費用，每人每月最高5,000元，且不列入甲類百分之五額度計算。）
2.專案計畫管理費 83,000元 （甲類：最高不得超過經常門核定補助總經費（不含專案計畫管理費）之百分之五。所稱總經費係實際支出補助總經費。）
3.辦公室租金 156,000元 
4.全民健康保險補充保險費 5,000元 
5.訪視交通費 70,000元 
6.差旅費 15,970元 
7.膳費 12,000元 
8.印刷費 15,000元 
9.講座鐘點費 6,000元 
10.專家學者出席費 20,000元 
</t>
    </r>
    <r>
      <rPr>
        <sz val="10"/>
        <rFont val="標楷體"/>
        <family val="4"/>
        <charset val="136"/>
      </rPr>
      <t xml:space="preserve">11.協同領導費 18,000元 
12.團體領導費 36,000元 </t>
    </r>
    <r>
      <rPr>
        <sz val="10"/>
        <rFont val="標楷體"/>
        <family val="2"/>
      </rPr>
      <t xml:space="preserve">
13.場地及佈置費 3,000元 
14.家族會談(治療)及輔導費 20,000元 
15.個別心理輔導 140,000元 
16.專業服務費 1,144,733元 (共2名，1名專業人員* 344薪點（每月42,896元）* 13.5個月+1名專業人員* 336薪點（每月41,889元）*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</si>
  <si>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>1.講座鐘點費 150,000元 
2.膳費 32,000元 
3.印刷費 79,000元 
4.差旅費 40,000元 
5.專案計畫管理費</t>
    </r>
    <r>
      <rPr>
        <sz val="10"/>
        <rFont val="標楷體"/>
        <family val="4"/>
        <charset val="136"/>
      </rPr>
      <t xml:space="preserve"> 47,500元</t>
    </r>
    <r>
      <rPr>
        <sz val="10"/>
        <rFont val="標楷體"/>
        <family val="2"/>
      </rPr>
      <t xml:space="preserve">(甲類：最高不得超過經常門核定補助總經費（不含專案計畫管理費）之百分之五。所稱總經費係實際支出補助總經費。)
6.方案督導費 12,000元 
7.電話輔導事務費 72,000元 
8.專家學者出席費 40,000元 
</t>
    </r>
    <r>
      <rPr>
        <sz val="10"/>
        <rFont val="標楷體"/>
        <family val="4"/>
        <charset val="136"/>
      </rPr>
      <t>9.訪視輔導事務費 405,000元 (每案次最高補助675元)</t>
    </r>
    <r>
      <rPr>
        <sz val="10"/>
        <rFont val="標楷體"/>
        <family val="2"/>
      </rPr>
      <t xml:space="preserve">
10.訪視交通費 120,000元 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</si>
  <si>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120,000元 (乙類：補助雇主應負擔之勞、健保及提撥勞退準備金費用，每人每月最高5,000元，且不列入甲類百分之五額度計算）
2.專案計畫管理費 80,698元 (甲類：最高不得超過經常門核定補助總經費（不含專案計畫管理費）之百分之五。所稱總經費係實際支出補助總經費。)
3.辦公室租金 120,000元 
4.差旅費 6,000元 
5.專家學者出席費 5,000元 
6.方案督導 72,000元 
7.印刷費 1,500元 
</t>
    </r>
    <r>
      <rPr>
        <sz val="10"/>
        <rFont val="標楷體"/>
        <family val="4"/>
        <charset val="136"/>
      </rPr>
      <t xml:space="preserve">8.團體領導費 144,000元 </t>
    </r>
    <r>
      <rPr>
        <sz val="10"/>
        <rFont val="標楷體"/>
        <family val="2"/>
      </rPr>
      <t xml:space="preserve">
9.訪視交通費 150,000元 
10.家族會談（輔導）及治療費 40,000元 
11.社會暨心理評估與處遇費 120,000元 
12.專業服務費 1,050,463元 (共2名，1名專業人員* 328薪點（每月40,901元）* 13.5個月+1名專業人員* 296薪點（每月36,911元）*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</si>
  <si>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1.臨時酬勞費 284,400元 
</t>
    </r>
    <r>
      <rPr>
        <sz val="10"/>
        <rFont val="標楷體"/>
        <family val="4"/>
        <charset val="136"/>
      </rPr>
      <t>2.設施設備費 15,000元 
3.辦公室租金 240,000元 
4.訪視交通費 108,000元 
5.團體領導費 204,000元 
6.協同領導費 102,000元 
7.諮商及心理治療費 306,000元 
8.講座鐘點費 66,000元 
9.差旅費 12,200元 
10.膳費 4,000元 
11.專案計畫管理費 66,330元 (甲類：最高不得超過經常門核定補助總經費（不含專案計畫管理費）之百分之五。所稱總經費係實際支出補助總經費。)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</si>
  <si>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996,598元 (2名專業人員* 296薪點（每月36,911元）*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</t>
    </r>
    <r>
      <rPr>
        <sz val="10"/>
        <rFont val="標楷體"/>
        <family val="4"/>
        <charset val="136"/>
      </rPr>
      <t>2.諮商及心理治療費 76,000元 
3.講座鐘點費 4,000元 
4.專家學者出席費 2,500元 
5.印刷費 13,102元 
6.差旅費 1,500元 
7.膳費 800元 
8.訪視交通費 60,000元 
9.辦公室租金 240,000元 
10.暫時安置費 7,500元 
11.資料統整及統計分析費 28,000元 
12.專案計畫管理費 50,000元 (甲類：最高不得超過經常門核定補助總經費（不含專案計畫管理費）之百分之五。所稱總經費係實際支出補助總經費)。
13.專案計畫管理費 120,000元 (乙類：補助雇主應負擔之勞、健保及提撥勞退準備金費用，每人每月最高5,000元，且不列入甲類百分之五額度計算）。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</si>
  <si>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1,158,192元 (2名專業人員*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2.差旅費 47,000元 
3.印刷費 5,000元 
4.專家學者出席費 15,000元 
5.講座鐘點費 30,000元 
</t>
    </r>
    <r>
      <rPr>
        <sz val="10"/>
        <rFont val="標楷體"/>
        <family val="4"/>
        <charset val="136"/>
      </rPr>
      <t>6.諮商及心理治療費 60,000元 
7.暫時安置費 24,000元 
8.專案計畫管理費 20,000元 (甲類：最高不得超過經常門核定補助總經費（不含專案計畫管理費）之百分之五。所稱總經費係實際支出補助總經費。)
9.專案計畫管理費 120,000元 (乙類：補助雇主應負擔之勞、健保及提撥勞退準備金費用，每人每月最高5,000元，且不列入甲類百分之五額度計算）。
10.膳費 5,600元 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</si>
  <si>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120,000元 （乙類：補助雇主應負擔之勞、健保及提撥勞退準備金費用，每人每月最高5,000元，且不列入甲類百分之五額度計算。）
2.專案計畫管理費 73,081元 （甲類：最高不得超過經常門核定補助總經費（不含專案計畫管理費）之百分之五。所稱總經費係實際支出補助總經費。）
3.辦公室租金 120,000元 
4.全民健康保險補充保險費 1,575元 
5.專家學者出席費 10,000元 
</t>
    </r>
    <r>
      <rPr>
        <sz val="10"/>
        <rFont val="標楷體"/>
        <family val="4"/>
        <charset val="136"/>
      </rPr>
      <t>6.暫時安置費 10,500元 
7.印刷費 20,000元 
8.講座鐘點費 60,000元 
9.訪視交通費 2,000元 
10.社會暨心理評估與處遇費 12,000元 
11.專業服務費 1,225,544元 (共2名，1名督導* 392薪點（每月48,882元）* 13.5個月+1名專業人員* 336薪點（每月41,899元）*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</si>
  <si>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1.乙類管理費 120,000元 （乙類：補助雇主應負擔之勞、健保及提撥勞退準備金費用，每人每月最高5,000元，且不列入甲類百分之五額度計算）
2.專案計畫管理費 74,427元 （甲類：最高不得超過經常門核定補助總經費（不含專案計畫管理費）之百分之五。所稱總經費係實際支出補助總經費。）
3.辦公室租金 120,000元 
4.全民健康保險補充保險費 1,576元 
5.專家學者出席費 10,000元 
</t>
    </r>
    <r>
      <rPr>
        <sz val="10"/>
        <rFont val="標楷體"/>
        <family val="4"/>
        <charset val="136"/>
      </rPr>
      <t>6.暫時安置費 10,500元 
7.印刷費 20,000元 
8.講座鐘點費 60,000元 
9.訪視交通費 2,000元 
10.社會暨心理評估與處遇費 12,000元 
11.專業服務費 1,252,476元 （共2名，1名督導* 400薪點（每月49,880元）* 13.5個月+1名專業人員*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</si>
  <si>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1,198,611元 (共2名，1名專業人員* 360薪點（每月44,892元）* 13.5個月+1名專業人員* 352薪點（每月43,894元）*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2.辦公室租金 100,000元
3.專家學者出席費 30,000元
</t>
    </r>
    <r>
      <rPr>
        <sz val="10"/>
        <rFont val="標楷體"/>
        <family val="4"/>
        <charset val="136"/>
      </rPr>
      <t>4.諮商及心理治療費 112,000元
5.團體領導費 64,000元
6.協同領導費 32,000元
7.膳費 14,880元
8.印刷費 9,000元
9.場地及佈置費 4,000元
10.講座鐘點費 40,000元
11.撰稿費 6,800元
12.專案計畫管理費 75,000元 (甲類：最高不得超過經常門核定補助總經費（不含專案計畫管理費）之百分之五。所稱總經費係實際支出補助總經費。)
13.專案計畫管理費 120,000元 （乙類：補助雇主應負擔之勞、健保及提撥勞退準備金費用，每人每月最高5,000元，且不列入甲類百分之五額度計算）。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</si>
  <si>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511,758元 (1名專業人員* 304薪點（每月37,908元）*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2.社會暨心理評估與處遇費 32,000元 
</t>
    </r>
    <r>
      <rPr>
        <sz val="10"/>
        <rFont val="標楷體"/>
        <family val="4"/>
        <charset val="136"/>
      </rPr>
      <t>3.諮商及心理治療費 172,000元 
4.講座鐘點費 48,000元 
5.專家學者出席費 20,000元 
6.團體領導費 96,000元 
7.講座鐘點費 20,000元 
8.訪視交通費 10,000元 
9.專案計畫管理費 30,242元 (甲類:最高不得超過經常門核定補助總經費（不含專案計畫管理費）之百分之五。所稱總經費係實際支出補助總經費。）
10.專案計畫管理費 60,000元 (乙類：補助雇主應負擔之勞、健保及提撥勞退準備金費用，每人每月最高5,000元，且不列入甲類百分之五額度計算）。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</si>
  <si>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43,920元 (甲類:最高不得超過經常門核定補助總經費（不含專案計畫管理費）之百分之五。所稱總經費係實際支出補助總經費。)
2.場地及佈置費 10,000元 
3.訪視交通費 36,000元 包含個案訪視交通費、講師及社工參與相關訓練等差旅費。
4.印刷費 16,904元 
5.膳費 18,400元 餐費每人每餐最高80元 。80元X230人次=18400元整
</t>
    </r>
    <r>
      <rPr>
        <sz val="10"/>
        <rFont val="標楷體"/>
        <family val="4"/>
        <charset val="136"/>
      </rPr>
      <t>6.諮商及心理治療費 80,000元 
7.團體領導費 24,000元 
8.講座鐘點費 84,000元 
9.專家學者出席費 30,000元 
10.專案計畫管理費 60,000元 （乙類:補助雇主應負擔之勞、健保及提撥勞退準備金費用，每人每月最高5,000元，且不列入甲類百分之五額度計算。）
11.專業服務費 579,096元 (1名專業人員* 344薪點（每月42,896元）*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雜支與甲類專業管理費僅能擇一補助，爰刪除雜支補助。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</si>
  <si>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1.講座鐘點費 88,000元 
</t>
    </r>
    <r>
      <rPr>
        <sz val="10"/>
        <rFont val="標楷體"/>
        <family val="4"/>
        <charset val="136"/>
      </rPr>
      <t>2.諮商及心理治療費 432,000元 
3.專家學者出席費 7,500元 
4.訪視交通費 30,000元 
5.差旅費 35,000元 
6.印刷費 20,000元 
7.專案計畫管理費 30,000元 (甲類:最高不得超過經常門核定補助總經費（不含專案計畫管理費）之百分之五。所稱總經費係實際支出補助總經費。)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</si>
  <si>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538,704元 (1名專業人員* 320薪點（每月39,904元）*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一般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2.講座鐘點費 108,000元 
3.專家學者出席費 5,000元 
4.團體領導費 120,000元 
5.協同領導費 60,000元 
</t>
    </r>
    <r>
      <rPr>
        <sz val="10"/>
        <rFont val="標楷體"/>
        <family val="4"/>
        <charset val="136"/>
      </rPr>
      <t>6.諮商及心理治療費 28,800元 
7.訪視交通費 16,800元 
8.專案計畫管理費 100,000元 (甲類：4萬元。最高不得超過經常門核定補助總經費（不含專案計畫管理費）之百分之五。所稱總經費係實際支出補助總經費。;乙類專案計畫管理費：6萬元（補助雇主應負擔之勞、健保及提撥勞退準備金費用，每人每月最高5,000元，且不列入甲類百分之五額度計算）。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</si>
  <si>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1.專案計畫管理費 60,000元 (乙類:補助雇主應負擔之勞、健保及提撥勞退準備金費用，每人每月最高5,000元，且不列入甲類百分之五額度計算。)
2.專案計畫管理費 43,908元 (甲類:最高不得超過經常門核定補助總經費（不含專案計畫管理費）之百分之五。所稱總經費係實際支出補助總經費。)
3.講座鐘點費 12,000元 
4.膳費 1,600元 
5.印刷費 1,400元 
6.差旅費 6,000元 
7.專家學者出席費 5,000元 
</t>
    </r>
    <r>
      <rPr>
        <sz val="10"/>
        <rFont val="標楷體"/>
        <family val="4"/>
        <charset val="136"/>
      </rPr>
      <t xml:space="preserve">8.諮商及心理治療費 300,000元 </t>
    </r>
    <r>
      <rPr>
        <sz val="10"/>
        <rFont val="標楷體"/>
        <family val="2"/>
      </rPr>
      <t xml:space="preserve">
9.專業服務費 552,164元 (1名專業人員* 328薪點（每月40,901元）*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一般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</si>
  <si>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>1.專業服務費 498,299元 (1名專業人員* 296薪點（每月36,911元）*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2.專家學者出席費 25,000元 
3.社會暨心理評估與處遇費 96,000元 
4.諮商及心理治療費 307,200元 補助本計畫工作項目「個別諮商」及「家族會談與輔導」共307,200元
5.講座鐘點費 154,000元 本經費補助工作項目如下:(1)性健康志工培力講習講座鐘點費24,000元。(2)情境性教育研習講座鐘點費48,000元。(3)性健康志工培力外聘督導之講座鐘點費42,000元。(4)多元外聘督導機制講座鐘點費40,000元。
6.團體領導費 72,000元 補助「性風險辨識篩檢與及早介入預防犯罪」團體領導費72,000元
7.場地及佈置費 20,000元 補助工作項目「性健康志工培力」之場地及佈置費</t>
    </r>
    <r>
      <rPr>
        <sz val="10"/>
        <rFont val="標楷體"/>
        <family val="4"/>
        <charset val="136"/>
      </rPr>
      <t>20,000元整。</t>
    </r>
    <r>
      <rPr>
        <sz val="10"/>
        <rFont val="標楷體"/>
        <family val="2"/>
      </rPr>
      <t>僅可用於場地清潔費、租金、場地布置費、場地設施設備費租借等項目相關費用。
8.印刷費 40,000元 
9.膳費 2,400元 
10.訪視交通費 25,000元 
11.專案計畫管理費 60,000元 (甲類:最高不得超過經常門核定補助總經費（不含專案計畫管理費）之百分之五。所稱總經費係實際支出補助總經費。）
12.專案計畫管理費 60,000元 (乙類:補助雇主應負擔之勞、健保及提撥勞退準備金費用，每人每月最高5,000元，且不列入甲類百分之五額度計算。）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</si>
  <si>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1.專業服務費 565,637元 (1名專業人員* 336薪點（每月41,899元）*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）
2.社會暨心理評估與處遇費 340,000元 
3.講座鐘點費 18,000元 
4.差旅費 3,600元 
5.膳費 2,400元 
6.訪視交通費 18,000元 
</t>
    </r>
    <r>
      <rPr>
        <sz val="10"/>
        <rFont val="標楷體"/>
        <family val="4"/>
        <charset val="136"/>
      </rPr>
      <t>7.團體領導費 144,000元 補助工作項目「家族會談」團體領導費9萬6,000元及「團體治療」團體領導費4萬8,000元</t>
    </r>
    <r>
      <rPr>
        <sz val="10"/>
        <rFont val="標楷體"/>
        <family val="2"/>
      </rPr>
      <t xml:space="preserve">
8.協同領導費 48,000元 補助工作項目「家族會談」偕同領導費4萬8,000元
9.辦公室租金 240,000元 
10.印刷費 15,000元 
11.專案計畫管理費 45,363元 (甲類:最高不得超過經常門核定補助總經費（不含專案計畫管理費）之百分之五。所稱總經費係實際支出補助總經費。）
12.專案計畫管理費 60,000元 (乙類:補助雇主應負擔之勞、健保及提撥勞退準備金費用，每人每月最高5,000元，且不列入甲類百分之五額度計算。）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</si>
  <si>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1.辦公室租金 240,000元 （每月最高補助新臺幣2萬元整）
2.場地及佈置費 292,080元 （吊隱式冷氣機租金、影印機租金）
</t>
    </r>
    <r>
      <rPr>
        <sz val="10"/>
        <rFont val="標楷體"/>
        <family val="4"/>
        <charset val="136"/>
      </rPr>
      <t>3.專案計畫管理費 26,604元（甲類：最高不得超過經常門核定補助總經費（不含專案計畫管理費）之百分之五。所稱總經費係實際支出補助總經費。）</t>
    </r>
    <r>
      <rPr>
        <sz val="10"/>
        <rFont val="標楷體"/>
        <family val="2"/>
      </rPr>
      <t xml:space="preserve">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</si>
  <si>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>1.專業服務費 471,366元 (專業服務費:1名專責人員*280薪點</t>
    </r>
    <r>
      <rPr>
        <sz val="10"/>
        <rFont val="標楷體"/>
        <family val="4"/>
        <charset val="136"/>
      </rPr>
      <t>(每月34,916元)</t>
    </r>
    <r>
      <rPr>
        <sz val="10"/>
        <rFont val="標楷體"/>
        <family val="2"/>
      </rPr>
      <t xml:space="preserve">*13.5個月。所聘用人員應具心理、社會工作相關科系要件;具相關系所碩士以上學歷每月補助16薪點;具社會工作師或心理師執業執照每月補助32薪點(具社會工作師或心理師專業證書但無執業執照者，每月補助16薪點);具專科社工師證書每月補助16薪點；執行高度風險業務加給限原接受各直轄市及縣(市)政府核定有案並領有風險工作補助之委託方案，得經個直轄市及(縣)市政府評估後依風險業務等級申請核予薪點(一般風險每月補助8薪點、高度風險每月補助16薪點，請款及核銷時均應檢附專責人員學歷及勞動契約證明。方案內專任人員不應再支領內聘之費用。)
2.臨時酬勞費 173,010元 (臨時酬勞費:以勞動部公告適用之每小時基本工資核算)
</t>
    </r>
    <r>
      <rPr>
        <sz val="10"/>
        <rFont val="標楷體"/>
        <family val="4"/>
        <charset val="136"/>
      </rPr>
      <t>3.生活補助費216,000元 (每人每月3,000元)</t>
    </r>
    <r>
      <rPr>
        <sz val="10"/>
        <rFont val="標楷體"/>
        <family val="2"/>
      </rPr>
      <t xml:space="preserve">
4.房屋租金 360,000元 (團體家屋租金補助費:每月最高上限5萬元，請款及核銷均需檢附租賃證明）
</t>
    </r>
    <r>
      <rPr>
        <sz val="10"/>
        <rFont val="標楷體"/>
        <family val="4"/>
        <charset val="136"/>
      </rPr>
      <t>5.督導鐘點費 48,000元 (外聘每人每時最高2,000元)</t>
    </r>
    <r>
      <rPr>
        <sz val="10"/>
        <rFont val="標楷體"/>
        <family val="2"/>
      </rPr>
      <t xml:space="preserve">
6.訪視交通費 100,000元 (訪視交通補助費:同一訪視人員以每日訪視件次之公里數合計，5公里至30公里補助200元，30公里至70公里補助400元，70公里以上補助500元，每案每月最高補助2次）
7.印刷費 5,000元 (印刷費:核銷時需檢附收據或統一發票）
8.專案計畫管理費 60,000元 (甲類專案計畫管理費：本項最高不得超過核定補助總經費（不含專案計畫管理費）之百分之五。所稱總經費係實際支出補助總經費。)
9.專案計畫管理費 60,000元 (乙類專案計畫管理費：補助雇主應負擔之勞、健保及提撥勞退準備金費用，每人每月最高5,000元，且不列入甲類百分之五額度計算）
10.結案時應提供年度成果報告1式3份，且依照本部所訂定成效標準，如實條列式呈現以備查核。</t>
    </r>
    <phoneticPr fontId="2" type="noConversion"/>
  </si>
  <si>
    <r>
      <t xml:space="preserve">1.甲類專案計畫管理費 65,336元 (甲類專案計畫管理費：本項最高不得超過核定補助總經費（不含專案計畫管理費）之百分之五。所稱總經費係實際支出補助總經費。甲類專案計畫管理費上限之計算方式，應為各經常門項目申請金額之加總(專案計畫管理費不納入加總)乘以0.05，故應為（「專業服務費」+「生活補助費」+「交通補助費」+「租屋補貼」+「團體講師費」+「講師鐘點費」+「印刷費」）*0.05，故甲類專案計畫管理費應向下修正。)
2.印刷費 2,500元 (印刷費:核銷時需檢附收據或統一發票）
3.講師鐘點費 36,000元 (講師鐘點費:每小時最高上限2千元）
</t>
    </r>
    <r>
      <rPr>
        <sz val="10"/>
        <rFont val="標楷體"/>
        <family val="4"/>
        <charset val="136"/>
      </rPr>
      <t>4.團體講師費 60,000元 (團體講師費:外聘帶領人每人每時最高2,000元，內聘最高1,000元；協同帶領人折半。一場團體每次最高報支一位帶領人及協同帶領人）
5.租屋補貼 345,000元 (租屋補助，每人每月最高上限5,000元)
6.差旅費 41,500元 (差旅費(交通補助費)30公里以上交通費核實報支，不含計程車資)
7.生活補助 315,000元 (生活補助每人每月最高上限3千元)
8.乙類專案計畫管理費 60,000元 (乙類專案計畫管理費：補助雇主應負擔之勞、健保及提撥勞退準備金費用，每人每月最高5,000元，且不列入甲類百分之五額度計算）
9.專業服務費 552,164元 (專業服務費：1名專責人員，1名* 328薪點（每月40,901元) 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，本案為高風險。無前開相關資格證明者以280薪點（每月34,916元)核算，請款及核銷時均應檢附專責人員學歷及勞動契約證明。方案內專任人員不應再支領內聘之費用。)
結案時應提供年度成果報告1式3份，且依照本部所訂定成效標準，如實條列式呈現以備查核。</t>
    </r>
    <phoneticPr fontId="2" type="noConversion"/>
  </si>
  <si>
    <r>
      <t>1.專業服務費 996,597元 (專業服務費：2名</t>
    </r>
    <r>
      <rPr>
        <sz val="10"/>
        <rFont val="標楷體"/>
        <family val="4"/>
        <charset val="136"/>
      </rPr>
      <t>專職人員，2名* 296薪點（每月36,911元) 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，本案為高風險。無前開相關資格證明者以280薪點（每月34,916元)核算，請款及核銷時均應檢附專責人員學歷及勞動契約證明。方案內專任人員不應再支領內聘之費用。)
2.講座鐘點費 119,000元 (講師鐘點費:鐘點費每小時最高上限2千元）
3.場地及佈置費 75,000元 (場地及布置費:核銷時需檢附收據或統一發票）
4.專家學者出席費 24,000元 專業督導費(含出席費):最高上限2千元）
5.印刷費 19,000元 (影印印刷費:核銷時需檢附收據或統一發票）
6.專案計畫管理費 173,315元 (甲類專案計畫管理費5萬3,315元：本項最高不得超過核定補助總經費（不含專案計畫管理費）之百分之五。所稱總經費係實際支出補助總經費；乙類專案計畫管理費12萬元：補助雇主應負擔之勞、健保及提撥勞退準備金費用，每人每月最高5,000元，且不列入甲類百分之五額度計算）
7.臨時酬勞費 53,088元 (臨時酬勞費:以勞動部公告適用之每小時基本工資核算)
8.諮商及心理治療費 16,000元 (諮商及心理治療費用:需由心理師或社工師執行，每人每時最高2,000元。申請單位之理（董）監事或任專職並領有薪給者以內聘計）
9.訪視交通費 24,000元 (訪視交通費:同一訪視人員以每日訪視件次之公里數合計，5公里至30公里補助200元，30公里至70公里補助400元，70公里以上補助500元，每案每月最高補助2次）
10.結案時應提供年度成果報告1式3份，且依照本部所訂定成效標準，如實條列式呈現以備查核。</t>
    </r>
    <phoneticPr fontId="2" type="noConversion"/>
  </si>
  <si>
    <r>
      <t>1.全民健保補充保費 25,010元
2.臨時人員薪資 48,000元</t>
    </r>
    <r>
      <rPr>
        <sz val="10"/>
        <rFont val="標楷體"/>
        <family val="4"/>
        <charset val="136"/>
      </rPr>
      <t xml:space="preserve"> (臨時人員薪資:以勞動部公告適用之每小時基本工資核算、臨時生活輔導員之專業服務費應為「臨時人員費用」，其保費應改為「全民健保補充保費」。全民健保補充保費（依全民健康保險法第三十四條規定辦理，本項需檢據核銷，並不得於專案計畫管理費中重複請領）</t>
    </r>
    <r>
      <rPr>
        <sz val="10"/>
        <rFont val="標楷體"/>
        <family val="2"/>
      </rPr>
      <t xml:space="preserve">
3.設施設備費 </t>
    </r>
    <r>
      <rPr>
        <sz val="10"/>
        <rFont val="標楷體"/>
        <family val="4"/>
        <charset val="136"/>
      </rPr>
      <t xml:space="preserve">400,000元 </t>
    </r>
    <r>
      <rPr>
        <sz val="10"/>
        <rFont val="標楷體"/>
        <family val="2"/>
      </rPr>
      <t xml:space="preserve">(充實設施設備費:含室內環境設置費、修繕費，應製作財產清冊，一萬元以上且使用年限在兩年以上之設施設備列為財產；未滿一萬元列非消耗品，並於設施設備黏貼財產標籤，且每隔五年始得再提出申請；請款時，請檢附廠商報價單供本部核備)。
4.講座鐘點費 33,000元 (督導鐘點費，內聘者每小時最高補助新台幣一千元，外聘者每小時最高補助新台幣二千元，未滿一小時減半支給)(本案修正計畫為外聘督導：2000元*12小時=24,000元；內聘督導：1000元*9小時=9,000元)
5.房屋租金 360,000元 (租金補助:每月最高上限5萬元，請款及核銷均需檢附租賃證明）
</t>
    </r>
    <r>
      <rPr>
        <sz val="10"/>
        <rFont val="標楷體"/>
        <family val="4"/>
        <charset val="136"/>
      </rPr>
      <t>6.乙類專案計畫管理費60,000元(補助雇主應負擔之勞、健保及提撥勞退準備金費用，每人每月最高5,000元，且不列入甲類百分之五額度計算）</t>
    </r>
    <r>
      <rPr>
        <sz val="10"/>
        <rFont val="標楷體"/>
        <family val="2"/>
      </rPr>
      <t xml:space="preserve">
7.專業服務費 525,231元 (專業服務費：1名社會工作人員，1名* 312薪點（每月38,906元) 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，本案為高風險。無前開相關資格證明者以280薪點（每月34,916元)核算，請款及核銷時均應檢附專責人員學歷及勞動契約證明。方案內專任人員不應再支領內聘之費用。)
8.專案計畫管理費</t>
    </r>
    <r>
      <rPr>
        <sz val="10"/>
        <rFont val="標楷體"/>
        <family val="4"/>
        <charset val="136"/>
      </rPr>
      <t xml:space="preserve"> 48,759元</t>
    </r>
    <r>
      <rPr>
        <sz val="10"/>
        <rFont val="標楷體"/>
        <family val="2"/>
      </rPr>
      <t xml:space="preserve"> (甲類專案計畫管理費：本項最高不得超過核定補助總經費（不含專案計畫管理費）之百分之五。所稱總經費係實際支出補助總經費</t>
    </r>
    <r>
      <rPr>
        <sz val="10"/>
        <rFont val="標楷體"/>
        <family val="4"/>
        <charset val="136"/>
      </rPr>
      <t>。甲類專案計畫管理費上限之計算方式，應為各經常門項目申請金額之加總(專案計畫管理費不納入加總)乘以0.05，故應為（「專業服務費」+「臨時人員薪資」+「全民健保補充保費」+「租金補助」+「鐘點費」）*0.05，故甲類專案計畫管理費應向下修正。</t>
    </r>
    <r>
      <rPr>
        <sz val="10"/>
        <rFont val="標楷體"/>
        <family val="2"/>
      </rPr>
      <t>)
9.結案時應提供年度成果報告1式3份，且依照本部所訂定成效標準，如實條列式呈現以備查核。</t>
    </r>
    <phoneticPr fontId="2" type="noConversion"/>
  </si>
  <si>
    <r>
      <t xml:space="preserve">1.專業服務費 552,164元 (專業服務費：1名社會工作人員，1名* 328薪點（每月40,901元) 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，本案為高風險。無前開相關資格證明者以280薪點（每月34,916元)核算，請款及核銷時均應檢附專責人員學歷及勞動契約證明。方案內專任人員不應再支領內聘之費用。)
2.專案計畫管理費 60,000元 (乙類專案計畫管理費：補助雇主應負擔之勞、健保及提撥勞退準備金費用，每人每月最高5,000元(12人)，且不列入甲類百分之五額度計算。本項申請補助金額應下修)
3.專案計畫管理費 68,000元 (甲類專案計畫管理費：本項最高不得超過核定補助總經費（不含專案計畫管理費）之百分之五。所稱總經費係實際支出補助總經費。)
</t>
    </r>
    <r>
      <rPr>
        <sz val="10"/>
        <rFont val="標楷體"/>
        <family val="4"/>
        <charset val="136"/>
      </rPr>
      <t>4.生活補助費及安置費 210,000元 (生活補助費:每人每月3,000元；安置費:每人每月最高上限500元)</t>
    </r>
    <r>
      <rPr>
        <sz val="10"/>
        <rFont val="標楷體"/>
        <family val="2"/>
      </rPr>
      <t xml:space="preserve">
5.房屋租金 555,000元 (團體家屋:每月最高上限5萬元，請款及核銷均需檢附租賃證明；租屋補助:每人每月最高上限5,000元)
6.訪視交通費 8,000元 (訪視交通補助:同一訪視人員以每日訪視件次之公里數合計，5公里至30公里補助200元，30公里至70公里補助400元，70公里以上補助500元，每案每月最高補助2次）
7.專家學者出席費 7,500元 (專家學者出席費:每人每次最高上限2,500元)
8.講座鐘點費 8,000元 (講師鐘點費:鐘點費每小時最高上限2千元）
9.差旅費 14,900元 (國內差旅費:30公里以上交通費核實報支，不含計程車資，住宿費需檢據核銷最高補助1,000元）
10.膳費 12,000元 (膳費:每人每餐最高80元）
11.結案時應提供年度成果報告1式3份，且依照本部所訂定成效標準，如實條列式呈現以備查核。</t>
    </r>
    <phoneticPr fontId="2" type="noConversion"/>
  </si>
  <si>
    <r>
      <t xml:space="preserve">1.專業服務費 619,502元 (專業服務費：1名專責人員，1名* 368薪點（每月45,890元) 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。無前開相關資格證明者以280薪點（每月34,916元)核算，請款及核銷時均應檢附專責人員學歷及勞動契約證明。方案內專任人員不應再支領內聘之費用。)
2.專案計畫管理費 60,000元 (乙類專案計畫管理費：補助雇主應負擔之勞、健保及提撥勞退準備金費用，每人每月最高5,000元，且不列入甲類百分之五額度計算。本項申請補助金額應下修)
3.講座鐘點費 42,000元 (講師鐘點費:外聘每人每時最高2,000元）
4.專家學者出席費 30,000元 (專家出席費:外聘每人每時最高2,500元）
5.差旅費 68,344元 (差旅費:30公里以上交通費核實報支，不含計程車資，住宿費需檢據核銷最高補助1,000元）
6.訪視交通費 86,400元 (訪視交通補助費:同一訪視人員以每日訪視件次之公里數合計，5公里至30公里補助200元，30公里至70公里補助400元，70公里以上補助500元，每案每月最高補助2次）
7.社會暨心理評估與處遇費 66,000元 (個別心理諮商輔導費:需由心理師或社工師執行，每人每時最高2,000元。申請單位之理（董）監事或任專職並領有薪給者以內聘計）
</t>
    </r>
    <r>
      <rPr>
        <sz val="10"/>
        <rFont val="標楷體"/>
        <family val="4"/>
        <charset val="136"/>
      </rPr>
      <t>8.生活補助費108,000元(每人每月最高上限3千元）
9.租屋補貼100,000元(補助給獨立租屋在外精神病友，每人每月最高上限5千元）</t>
    </r>
    <r>
      <rPr>
        <sz val="10"/>
        <rFont val="標楷體"/>
        <family val="2"/>
      </rPr>
      <t xml:space="preserve">
10.印刷費 47,250元 (印刷費:核銷時需檢附收據或統一發票）
11.場地及佈置費 45,000元 (場地及佈置費:場地清潔費、租金、場地佈置費、場地設施設備租借等費用）
12.膳費 18,000元 (膳費:每人每餐最高80元）
13.專案計畫管理費 61,525元 (甲類專案計畫管理費：最高不得超過核定補助總經費（不含專案計畫管理費）之百分之五。所稱總經費係實際支出補助總經費)
14.結案時應提供年度成果報告1式3份，且依照本部所訂定成效標準，如實條列式呈現以備查核。</t>
    </r>
    <phoneticPr fontId="2" type="noConversion"/>
  </si>
  <si>
    <r>
      <t>1.照顧服務費 547,200元 (全日托以新臺幣760元計；半日托以新臺幣380元計。)</t>
    </r>
    <r>
      <rPr>
        <sz val="10"/>
        <rFont val="標楷體"/>
        <family val="2"/>
      </rPr>
      <t xml:space="preserve">
2.設施設備費 80,000元 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</si>
  <si>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1.膳費 24,000元 
2.印刷費 8,000元 
</t>
    </r>
    <r>
      <rPr>
        <sz val="10"/>
        <rFont val="標楷體"/>
        <family val="4"/>
        <charset val="136"/>
      </rPr>
      <t>3.專案計畫管理費 39,150元 (甲類：最高不得超過經常門核定補助總經費（不含專案計畫管理費）之百分之五。所稱總經費係實際支出補助總經費)</t>
    </r>
    <r>
      <rPr>
        <sz val="10"/>
        <rFont val="標楷體"/>
        <family val="2"/>
      </rPr>
      <t xml:space="preserve">
4.講座鐘點費 96,000元 
5.團體領導費 144,000元 
6.協同領導費 72,000元 
</t>
    </r>
    <r>
      <rPr>
        <sz val="10"/>
        <rFont val="標楷體"/>
        <family val="4"/>
        <charset val="136"/>
      </rPr>
      <t>7.諮商及心理治療費 96,000元</t>
    </r>
    <r>
      <rPr>
        <sz val="10"/>
        <rFont val="標楷體"/>
        <family val="2"/>
      </rPr>
      <t xml:space="preserve">
8.差旅費 100,000元 
</t>
    </r>
    <r>
      <rPr>
        <sz val="10"/>
        <rFont val="標楷體"/>
        <family val="4"/>
        <charset val="136"/>
      </rPr>
      <t>9.訪視輔導事務費 243,000元 (每案次最高補助675元)</t>
    </r>
    <r>
      <rPr>
        <sz val="10"/>
        <rFont val="標楷體"/>
        <family val="2"/>
      </rPr>
      <t xml:space="preserve">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</si>
  <si>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t>1101ON017A</t>
    <phoneticPr fontId="2" type="noConversion"/>
  </si>
  <si>
    <t>1101ON038B</t>
    <phoneticPr fontId="2" type="noConversion"/>
  </si>
  <si>
    <t>1101OQ039C</t>
    <phoneticPr fontId="2" type="noConversion"/>
  </si>
  <si>
    <t>彰化縣政府衛生局</t>
    <phoneticPr fontId="2" type="noConversion"/>
  </si>
  <si>
    <t>臺中市政府衛生局</t>
    <phoneticPr fontId="2" type="noConversion"/>
  </si>
  <si>
    <t>桃園市政府衛生局</t>
    <phoneticPr fontId="2" type="noConversion"/>
  </si>
  <si>
    <t>雲林縣政府</t>
    <phoneticPr fontId="2" type="noConversion"/>
  </si>
  <si>
    <t>嘉義市政府衛生局</t>
    <phoneticPr fontId="2" type="noConversion"/>
  </si>
  <si>
    <t>新北市政府衛生局</t>
    <phoneticPr fontId="2" type="noConversion"/>
  </si>
  <si>
    <t>臺南市政府衛生局</t>
    <phoneticPr fontId="2" type="noConversion"/>
  </si>
  <si>
    <t>新北市政府衛生局</t>
    <phoneticPr fontId="2" type="noConversion"/>
  </si>
  <si>
    <t>高雄市政府社會局家庭暴力及性侵害防治中心</t>
    <phoneticPr fontId="2" type="noConversion"/>
  </si>
  <si>
    <t>臺南市政府家庭暴力暨性侵害防治中心</t>
    <phoneticPr fontId="2" type="noConversion"/>
  </si>
  <si>
    <t>1111O3016B</t>
    <phoneticPr fontId="2" type="noConversion"/>
  </si>
  <si>
    <t>1111OX006F</t>
    <phoneticPr fontId="2" type="noConversion"/>
  </si>
  <si>
    <t>1111OX009F</t>
    <phoneticPr fontId="2" type="noConversion"/>
  </si>
  <si>
    <t>1121OX009F</t>
    <phoneticPr fontId="2" type="noConversion"/>
  </si>
  <si>
    <t>衛生福利部110年度公益彩券回饋金申請補助核定表－心理健康組</t>
    <phoneticPr fontId="2" type="noConversion"/>
  </si>
  <si>
    <t>1101OX015A</t>
    <phoneticPr fontId="2" type="noConversion"/>
  </si>
  <si>
    <r>
      <t xml:space="preserve">1.專業服務費 552,164元 (1名專業人員* 328薪點（每月40,901元）*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經各直轄市及縣(市)政府評估之執行高度風險業務加給（一般風險每月補助8薪點、高度風險每月補助16薪點），本案為高風險；年資進階（每增加1年，每月補助增加8薪點，最高7年）。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)
2.諮商及心理治療費 72,000元 
3.講座鐘點費 68,000元 
4.專家學者出席費 12,500元 
5.健保補充保費 4,632元 
6.專案計畫管理費 104,564元 (甲類：4萬4,564元。最高不得超過經常門核定補助總經費（不含專案計畫管理費）之百分之五。所稱總經費係實際支出補助總經費；乙類：6萬元（補助雇主應負擔之勞、健保及提撥勞退準備金費用，每人每月最高5,000元，且不列入甲類百分之五額度計算）。
</t>
    </r>
    <r>
      <rPr>
        <sz val="10"/>
        <rFont val="標楷體"/>
        <family val="4"/>
        <charset val="136"/>
      </rPr>
      <t>7.團體領導費 108,000元 
8.協同領導費 54,000元 
9.印刷費 20,000元 
各項目經費運用原則請依「本部推展社會福利補助經費申請補助項目及基準」辦理。
結案時應提供年度成果報告1式3份，且依照本部所訂定成效標準，如實條列式呈現以備查核。</t>
    </r>
    <phoneticPr fontId="2" type="noConversion"/>
  </si>
  <si>
    <r>
      <t xml:space="preserve">1.講座鐘點費 86,000元 講師鐘點費（鐘點費每小時最高上限2千元）
2.場地及佈置費 18,000元 場地布置費(請款及核銷均需檢附租賃證明）
3.宣導費 30,000元 宣導費（含單張、海報、活動手冊、短片、媒體及網路宣導，並應依預算法第六十二條之一規定辦理）
4.差旅費 74,000元 差旅費（30公里以上交通費核實報支，不含計程車資，住宿費需檢據核銷最高補助1,000元）
5.志工誤餐費 9,600元 志工誤餐費（每人每餐最高80元）
6.印刷費 5,000元 印刷費（核銷時需檢附收據或統一發票）
7.專案計畫管理費 124,669元 甲類專案計畫管理費12萬4,669元整：含事務機器租金、郵電費、通訊費、水電費、產物保險、文具、活動茶水、油料費、運費及修繕費。本項最高不得超過核定補助總經費（不含專案計畫管理費）之百分之五。所稱總經費係實際支出補助總經費。甲類專案計畫管理費上限之計算方式，應為各經常門項目申請金額之加總(乙類專案計畫管理費不納入加總)乘以0.05。
8.專案計畫管理費（乙類） 180,000元 乙類專案計畫管理費18萬元整：（補助雇主應負擔之勞、健保及提撥勞退準備金費用，每人每月最高5,000元，且不列入甲類百分之五額度計算）
</t>
    </r>
    <r>
      <rPr>
        <sz val="10"/>
        <rFont val="標楷體"/>
        <family val="4"/>
        <charset val="136"/>
      </rPr>
      <t>9.專業服務費 1,750,776元 含碩士加給、（執業）執照加給與風險加給，依實際聘用人員資格予以給付點值[（328+32+8）*124.7=45,889]
社工、心理、護理、職能治療等相關科系畢業，含碩士加給、（執業）執照加給等，依實際聘用人員資格予以給付[(280+16+32+8)*124.7=41,899]
45889+(41899*2)*13.5=1750776</t>
    </r>
    <r>
      <rPr>
        <sz val="10"/>
        <rFont val="標楷體"/>
        <family val="2"/>
      </rPr>
      <t xml:space="preserve">
10.設施設備費 100,000元 充實設施設備費（應製作財產清冊，一萬元以上且使用年限在兩年以上之設施設備列為財產；未滿一萬元列非消耗品，並於設施設備黏貼財產標籤，且每隔五年始得再提出申請）
</t>
    </r>
    <r>
      <rPr>
        <sz val="10"/>
        <rFont val="標楷體"/>
        <family val="4"/>
        <charset val="136"/>
      </rPr>
      <t>11.房屋租金 420,000元 依本部推展社會福利補助作業要點，租(借)用房屋或土地者，補助每案以30萬元為限，另依「心理健康組」【精神病友多元社區生活方案發展計畫】主軸之租金補助，每月最高上限補助5萬元，爰此，本案每月補助3.5萬)</t>
    </r>
    <r>
      <rPr>
        <sz val="10"/>
        <rFont val="標楷體"/>
        <family val="2"/>
      </rPr>
      <t xml:space="preserve">
結案時應提供年度成果報告1式3份，且依照109年10月12日本部110年度公益彩劵回饋金(心理健康組)補助計畫申請案複審會議決議同意修正後之計畫書所訂定成效標準，如實條列式呈現以備查核。</t>
    </r>
    <phoneticPr fontId="2" type="noConversion"/>
  </si>
  <si>
    <t>1101OS012F</t>
    <phoneticPr fontId="2" type="noConversion"/>
  </si>
  <si>
    <t>1.講座鐘點費 8,000元  (講座鐘點費(家庭支持講座活動講師費)：鐘點費每小時最高上限2千元。)
2.專業服務費 1,104,328元 (專業服務費：2名專責人員，2名* 328薪點（每月40,901元) * 13.5個月。所聘用人員應具心理、社會工作相關科系要件；具相關系所碩士以上學歷每月補助16薪點；具社會工作師或心理師執業執照每月補助32薪點（具社會工作師或心理師專業證書但無執業執照者，每月補助16薪點）；具專科社工師證書每月補助16薪點；執行高度風險業務加給限原接受各直轄市及縣(市)政府核定有案並領有風險工作補助之委託方案，得經各直轄市及縣(市)政府評估後依風險業務等級申請核予薪點（一般風險每月補助8薪點、高度風險每月補助16薪點），本案為高風險。無前開相關資格證明者以280薪點（每月34,916元)核算，請款及核銷時均應檢附專責人員學歷及勞動契約證明。方案內專任人員不應再支領內聘之費用。)
3.專案計畫管理費 155,600元 (乙類專案計畫管理費12萬元：補助雇主應負擔之勞、健保及提撥勞退準備金費用，每人每月最高5,000元，且不列入甲類百分之五額度計算；甲類專業管理費3萬5,600元：本項最高不得超過核定補助總經費（不含專案計畫管理費）之百分之五。所稱總經費係實際支出補助總經費)
4.團體領導費 40,000元 (團體帶領費(生活團體活動費)：外聘帶領人每人每時最高2,000元，內聘最高1,000元；協同帶領人折半。一場團體每次最高報支一位帶領人及協同帶領人）
5.場地及佈置費 2,400元 (家庭支持講座活動場地及布置費)
6.訪視交通費 14,400元 (訪視交通補助費:同一訪視人員以每日訪視件次之公里數合計，5公里至30公里補助200元，30公里至70公里補助400元，70公里以上補助500元，每案每月最高補助2次)
7.設施設備費 30,000元 (設施設備)
8.結案時應提供年度成果報告1式3份，且依照本部所訂定成效標準，如實條列式呈現以備查核。</t>
    <phoneticPr fontId="2" type="noConversion"/>
  </si>
  <si>
    <t>110年花蓮縣家庭暴力相對人-預防性輔導服務方案之多元整合計畫</t>
    <phoneticPr fontId="2" type="noConversion"/>
  </si>
  <si>
    <t>110年花蓮縣家庭暴力相對人 後續追蹤與處遇服務方案計畫</t>
    <phoneticPr fontId="2" type="noConversion"/>
  </si>
  <si>
    <t>110年度 嘉義市充實社區心理衛生中心辦公空間 及設施設備計畫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</si>
</sst>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0"/>
      <color rgb="FF000000"/>
      <name val="標楷體"/>
      <family val="2"/>
    </font>
    <font>
      <sz val="14"/>
      <color rgb="FF000000"/>
      <name val="標楷體"/>
      <family val="2"/>
    </font>
    <font>
      <sz val="16"/>
      <color rgb="FF000000"/>
      <name val="標楷體"/>
      <family val="2"/>
    </font>
    <font>
      <b/>
      <sz val="10"/>
      <color rgb="FF000000"/>
      <name val="標楷體"/>
      <family val="4"/>
      <charset val="136"/>
    </font>
    <font>
      <b/>
      <u/>
      <sz val="1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u/>
      <sz val="10"/>
      <name val="標楷體"/>
      <family val="4"/>
      <charset val="136"/>
    </font>
    <font>
      <sz val="10"/>
      <name val="標楷體"/>
      <family val="4"/>
      <charset val="136"/>
    </font>
    <font>
      <b/>
      <sz val="24"/>
      <color rgb="FF000000"/>
      <name val="標楷體"/>
      <family val="4"/>
      <charset val="136"/>
    </font>
    <font>
      <sz val="10"/>
      <name val="標楷體"/>
      <family val="2"/>
    </font>
    <font>
      <b/>
      <sz val="2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6"/>
      <name val="標楷體"/>
      <family val="2"/>
    </font>
    <font>
      <sz val="14"/>
      <name val="標楷體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10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center" wrapText="1"/>
    </xf>
    <xf numFmtId="0" fontId="10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center" vertical="center" wrapText="1"/>
    </xf>
    <xf numFmtId="0" fontId="10" fillId="2" borderId="4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left" vertical="center" wrapText="1"/>
    </xf>
    <xf numFmtId="0" fontId="16" fillId="0" borderId="1" xfId="1" applyNumberFormat="1" applyFont="1" applyFill="1" applyBorder="1" applyAlignment="1" applyProtection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center" vertical="center" wrapText="1"/>
    </xf>
    <xf numFmtId="3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1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3" fontId="12" fillId="0" borderId="1" xfId="1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1" xfId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4" fillId="0" borderId="1" xfId="0" applyFont="1" applyFill="1" applyBorder="1">
      <alignment vertical="center"/>
    </xf>
    <xf numFmtId="0" fontId="10" fillId="0" borderId="1" xfId="1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vertical="top" wrapText="1"/>
    </xf>
    <xf numFmtId="0" fontId="12" fillId="0" borderId="1" xfId="0" applyNumberFormat="1" applyFont="1" applyFill="1" applyBorder="1" applyAlignment="1" applyProtection="1">
      <alignment vertical="center" wrapText="1"/>
    </xf>
    <xf numFmtId="0" fontId="14" fillId="0" borderId="0" xfId="0" applyFont="1" applyFill="1" applyAlignment="1">
      <alignment horizontal="left" vertical="center"/>
    </xf>
    <xf numFmtId="0" fontId="13" fillId="0" borderId="1" xfId="1" applyNumberFormat="1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 applyProtection="1">
      <alignment horizontal="right" vertical="center" wrapText="1"/>
    </xf>
    <xf numFmtId="0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6" fillId="0" borderId="1" xfId="1" applyNumberFormat="1" applyFont="1" applyFill="1" applyBorder="1" applyAlignment="1" applyProtection="1">
      <alignment horizontal="center" vertical="center" wrapText="1"/>
    </xf>
    <xf numFmtId="0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NumberFormat="1" applyFont="1" applyFill="1" applyBorder="1" applyAlignment="1" applyProtection="1">
      <alignment horizontal="left" vertical="center" wrapText="1"/>
    </xf>
    <xf numFmtId="0" fontId="16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left" vertical="top" wrapText="1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6" fillId="2" borderId="6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 wrapText="1"/>
    </xf>
    <xf numFmtId="0" fontId="11" fillId="0" borderId="2" xfId="1" applyNumberFormat="1" applyFont="1" applyFill="1" applyBorder="1" applyAlignment="1" applyProtection="1">
      <alignment horizontal="center" vertical="center" wrapText="1"/>
    </xf>
    <xf numFmtId="0" fontId="5" fillId="0" borderId="4" xfId="1" applyNumberFormat="1" applyFont="1" applyFill="1" applyBorder="1" applyAlignment="1" applyProtection="1">
      <alignment horizontal="right" vertical="center" wrapText="1"/>
    </xf>
    <xf numFmtId="0" fontId="5" fillId="0" borderId="4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tabSelected="1" zoomScaleNormal="100" workbookViewId="0">
      <pane ySplit="4" topLeftCell="A74" activePane="bottomLeft" state="frozen"/>
      <selection pane="bottomLeft" activeCell="H78" sqref="H78"/>
    </sheetView>
  </sheetViews>
  <sheetFormatPr defaultRowHeight="16.5"/>
  <cols>
    <col min="1" max="1" width="8.625" style="20" customWidth="1"/>
    <col min="2" max="2" width="10.625" style="20" customWidth="1"/>
    <col min="3" max="4" width="15.625" style="27" customWidth="1"/>
    <col min="5" max="5" width="8.625" style="20" customWidth="1"/>
    <col min="6" max="9" width="11.625" style="20" customWidth="1"/>
    <col min="10" max="10" width="112.625" style="20" customWidth="1"/>
    <col min="11" max="11" width="4.875" style="20" hidden="1" customWidth="1"/>
    <col min="12" max="12" width="4.75" style="20" hidden="1" customWidth="1"/>
    <col min="13" max="13" width="4.125" style="20" hidden="1" customWidth="1"/>
    <col min="14" max="16384" width="9" style="20"/>
  </cols>
  <sheetData>
    <row r="1" spans="1:13" ht="32.25">
      <c r="A1" s="28" t="s">
        <v>302</v>
      </c>
      <c r="B1" s="28"/>
      <c r="C1" s="28"/>
      <c r="D1" s="28"/>
      <c r="E1" s="28"/>
      <c r="F1" s="28"/>
      <c r="G1" s="28"/>
      <c r="H1" s="28"/>
      <c r="I1" s="28"/>
      <c r="J1" s="28"/>
    </row>
    <row r="2" spans="1:13" ht="21">
      <c r="A2" s="29" t="s">
        <v>32</v>
      </c>
      <c r="B2" s="29"/>
      <c r="C2" s="30"/>
      <c r="D2" s="30"/>
      <c r="E2" s="30"/>
      <c r="F2" s="30"/>
      <c r="G2" s="30"/>
      <c r="H2" s="30"/>
      <c r="I2" s="30"/>
      <c r="J2" s="30"/>
    </row>
    <row r="3" spans="1:13" ht="19.5">
      <c r="A3" s="31" t="s">
        <v>159</v>
      </c>
      <c r="B3" s="31" t="s">
        <v>31</v>
      </c>
      <c r="C3" s="33" t="s">
        <v>30</v>
      </c>
      <c r="D3" s="33" t="s">
        <v>29</v>
      </c>
      <c r="E3" s="31" t="s">
        <v>28</v>
      </c>
      <c r="F3" s="31" t="s">
        <v>27</v>
      </c>
      <c r="G3" s="32"/>
      <c r="H3" s="32"/>
      <c r="I3" s="32"/>
      <c r="J3" s="31" t="s">
        <v>26</v>
      </c>
    </row>
    <row r="4" spans="1:13" ht="39">
      <c r="A4" s="32"/>
      <c r="B4" s="32"/>
      <c r="C4" s="34"/>
      <c r="D4" s="34"/>
      <c r="E4" s="32"/>
      <c r="F4" s="14" t="s">
        <v>25</v>
      </c>
      <c r="G4" s="14" t="s">
        <v>24</v>
      </c>
      <c r="H4" s="14" t="s">
        <v>23</v>
      </c>
      <c r="I4" s="14" t="s">
        <v>22</v>
      </c>
      <c r="J4" s="32"/>
      <c r="K4" s="15" t="s">
        <v>160</v>
      </c>
      <c r="L4" s="15" t="s">
        <v>227</v>
      </c>
      <c r="M4" s="20">
        <v>5</v>
      </c>
    </row>
    <row r="5" spans="1:13" ht="199.5">
      <c r="A5" s="18">
        <v>1</v>
      </c>
      <c r="B5" s="18" t="s">
        <v>102</v>
      </c>
      <c r="C5" s="13" t="s">
        <v>103</v>
      </c>
      <c r="D5" s="13" t="s">
        <v>308</v>
      </c>
      <c r="E5" s="18" t="s">
        <v>0</v>
      </c>
      <c r="F5" s="16">
        <v>1446401</v>
      </c>
      <c r="G5" s="16">
        <v>1446401</v>
      </c>
      <c r="H5" s="16">
        <v>0</v>
      </c>
      <c r="I5" s="16">
        <v>1446401</v>
      </c>
      <c r="J5" s="13" t="s">
        <v>180</v>
      </c>
      <c r="L5" s="20" t="s">
        <v>203</v>
      </c>
    </row>
    <row r="6" spans="1:13" ht="213.75">
      <c r="A6" s="18">
        <v>2</v>
      </c>
      <c r="B6" s="18" t="s">
        <v>209</v>
      </c>
      <c r="C6" s="13" t="s">
        <v>100</v>
      </c>
      <c r="D6" s="13" t="s">
        <v>101</v>
      </c>
      <c r="E6" s="18" t="s">
        <v>0</v>
      </c>
      <c r="F6" s="16">
        <v>960900</v>
      </c>
      <c r="G6" s="16">
        <v>929401</v>
      </c>
      <c r="H6" s="16">
        <v>0</v>
      </c>
      <c r="I6" s="16">
        <v>929401</v>
      </c>
      <c r="J6" s="13" t="s">
        <v>246</v>
      </c>
      <c r="K6" s="20" t="s">
        <v>161</v>
      </c>
      <c r="L6" s="20" t="s">
        <v>210</v>
      </c>
    </row>
    <row r="7" spans="1:13" ht="256.5">
      <c r="A7" s="18">
        <v>3</v>
      </c>
      <c r="B7" s="18" t="s">
        <v>116</v>
      </c>
      <c r="C7" s="13" t="s">
        <v>77</v>
      </c>
      <c r="D7" s="13" t="s">
        <v>117</v>
      </c>
      <c r="E7" s="18" t="s">
        <v>0</v>
      </c>
      <c r="F7" s="16">
        <v>993000</v>
      </c>
      <c r="G7" s="16">
        <v>993000</v>
      </c>
      <c r="H7" s="16">
        <v>0</v>
      </c>
      <c r="I7" s="16">
        <v>993000</v>
      </c>
      <c r="J7" s="13" t="s">
        <v>162</v>
      </c>
      <c r="K7" s="20" t="s">
        <v>165</v>
      </c>
      <c r="L7" s="20" t="s">
        <v>203</v>
      </c>
    </row>
    <row r="8" spans="1:13" ht="42.75">
      <c r="A8" s="21">
        <v>4</v>
      </c>
      <c r="B8" s="21" t="s">
        <v>163</v>
      </c>
      <c r="C8" s="17" t="s">
        <v>13</v>
      </c>
      <c r="D8" s="17" t="s">
        <v>12</v>
      </c>
      <c r="E8" s="21" t="s">
        <v>0</v>
      </c>
      <c r="F8" s="19">
        <v>1172961</v>
      </c>
      <c r="G8" s="19">
        <v>0</v>
      </c>
      <c r="H8" s="19">
        <v>0</v>
      </c>
      <c r="I8" s="19">
        <v>0</v>
      </c>
      <c r="J8" s="17" t="s">
        <v>164</v>
      </c>
      <c r="K8" s="20" t="s">
        <v>161</v>
      </c>
      <c r="L8" s="20" t="s">
        <v>203</v>
      </c>
    </row>
    <row r="9" spans="1:13" ht="256.5">
      <c r="A9" s="18">
        <v>5</v>
      </c>
      <c r="B9" s="18" t="s">
        <v>76</v>
      </c>
      <c r="C9" s="13" t="s">
        <v>77</v>
      </c>
      <c r="D9" s="13" t="s">
        <v>78</v>
      </c>
      <c r="E9" s="18" t="s">
        <v>0</v>
      </c>
      <c r="F9" s="16">
        <v>903000</v>
      </c>
      <c r="G9" s="16">
        <v>899477</v>
      </c>
      <c r="H9" s="16">
        <v>0</v>
      </c>
      <c r="I9" s="16">
        <v>899477</v>
      </c>
      <c r="J9" s="13" t="s">
        <v>79</v>
      </c>
      <c r="L9" s="20" t="s">
        <v>203</v>
      </c>
    </row>
    <row r="10" spans="1:13" ht="249.75" customHeight="1">
      <c r="A10" s="18">
        <v>6</v>
      </c>
      <c r="B10" s="18" t="s">
        <v>211</v>
      </c>
      <c r="C10" s="13" t="s">
        <v>95</v>
      </c>
      <c r="D10" s="13" t="s">
        <v>96</v>
      </c>
      <c r="E10" s="18" t="s">
        <v>0</v>
      </c>
      <c r="F10" s="16">
        <v>777258</v>
      </c>
      <c r="G10" s="16">
        <v>777258</v>
      </c>
      <c r="H10" s="16">
        <v>0</v>
      </c>
      <c r="I10" s="16">
        <v>777258</v>
      </c>
      <c r="J10" s="13" t="s">
        <v>247</v>
      </c>
      <c r="K10" s="20" t="s">
        <v>161</v>
      </c>
      <c r="L10" s="20" t="s">
        <v>203</v>
      </c>
    </row>
    <row r="11" spans="1:13" ht="228">
      <c r="A11" s="18">
        <v>7</v>
      </c>
      <c r="B11" s="18" t="s">
        <v>212</v>
      </c>
      <c r="C11" s="13" t="s">
        <v>52</v>
      </c>
      <c r="D11" s="13" t="s">
        <v>60</v>
      </c>
      <c r="E11" s="18" t="s">
        <v>0</v>
      </c>
      <c r="F11" s="16">
        <v>1000000</v>
      </c>
      <c r="G11" s="16">
        <v>998785</v>
      </c>
      <c r="H11" s="16">
        <v>0</v>
      </c>
      <c r="I11" s="16">
        <v>998785</v>
      </c>
      <c r="J11" s="13" t="s">
        <v>248</v>
      </c>
      <c r="L11" s="20" t="s">
        <v>203</v>
      </c>
    </row>
    <row r="12" spans="1:13" ht="213.75">
      <c r="A12" s="18">
        <v>8</v>
      </c>
      <c r="B12" s="18" t="s">
        <v>214</v>
      </c>
      <c r="C12" s="13" t="s">
        <v>121</v>
      </c>
      <c r="D12" s="13" t="s">
        <v>122</v>
      </c>
      <c r="E12" s="18" t="s">
        <v>0</v>
      </c>
      <c r="F12" s="16">
        <v>1577560</v>
      </c>
      <c r="G12" s="16">
        <v>1577560</v>
      </c>
      <c r="H12" s="16">
        <v>0</v>
      </c>
      <c r="I12" s="16">
        <v>1577560</v>
      </c>
      <c r="J12" s="13" t="s">
        <v>249</v>
      </c>
      <c r="L12" s="20" t="s">
        <v>204</v>
      </c>
    </row>
    <row r="13" spans="1:13" ht="228">
      <c r="A13" s="18">
        <v>9</v>
      </c>
      <c r="B13" s="18" t="s">
        <v>236</v>
      </c>
      <c r="C13" s="13" t="s">
        <v>49</v>
      </c>
      <c r="D13" s="13" t="s">
        <v>57</v>
      </c>
      <c r="E13" s="18" t="s">
        <v>0</v>
      </c>
      <c r="F13" s="16">
        <v>1000000</v>
      </c>
      <c r="G13" s="16">
        <v>998785</v>
      </c>
      <c r="H13" s="16">
        <v>0</v>
      </c>
      <c r="I13" s="16">
        <v>998785</v>
      </c>
      <c r="J13" s="13" t="s">
        <v>250</v>
      </c>
      <c r="L13" s="20" t="s">
        <v>204</v>
      </c>
      <c r="M13" s="20" t="s">
        <v>161</v>
      </c>
    </row>
    <row r="14" spans="1:13" ht="199.5">
      <c r="A14" s="18">
        <v>10</v>
      </c>
      <c r="B14" s="18" t="s">
        <v>215</v>
      </c>
      <c r="C14" s="13" t="s">
        <v>139</v>
      </c>
      <c r="D14" s="13" t="s">
        <v>140</v>
      </c>
      <c r="E14" s="18" t="s">
        <v>0</v>
      </c>
      <c r="F14" s="16">
        <v>1650000</v>
      </c>
      <c r="G14" s="16">
        <v>1091701</v>
      </c>
      <c r="H14" s="16">
        <v>0</v>
      </c>
      <c r="I14" s="16">
        <v>1091701</v>
      </c>
      <c r="J14" s="22" t="s">
        <v>251</v>
      </c>
      <c r="L14" s="20" t="s">
        <v>203</v>
      </c>
    </row>
    <row r="15" spans="1:13" ht="228">
      <c r="A15" s="18">
        <v>11</v>
      </c>
      <c r="B15" s="18" t="s">
        <v>135</v>
      </c>
      <c r="C15" s="13" t="s">
        <v>136</v>
      </c>
      <c r="D15" s="13" t="s">
        <v>137</v>
      </c>
      <c r="E15" s="18" t="s">
        <v>0</v>
      </c>
      <c r="F15" s="16">
        <v>935096</v>
      </c>
      <c r="G15" s="16">
        <v>935096</v>
      </c>
      <c r="H15" s="16">
        <v>0</v>
      </c>
      <c r="I15" s="16">
        <v>935096</v>
      </c>
      <c r="J15" s="13" t="s">
        <v>138</v>
      </c>
      <c r="L15" s="20" t="s">
        <v>203</v>
      </c>
    </row>
    <row r="16" spans="1:13" ht="199.5">
      <c r="A16" s="18">
        <v>12</v>
      </c>
      <c r="B16" s="18" t="s">
        <v>129</v>
      </c>
      <c r="C16" s="13" t="s">
        <v>127</v>
      </c>
      <c r="D16" s="13" t="s">
        <v>130</v>
      </c>
      <c r="E16" s="18" t="s">
        <v>0</v>
      </c>
      <c r="F16" s="16">
        <v>1075637</v>
      </c>
      <c r="G16" s="16">
        <v>1075637</v>
      </c>
      <c r="H16" s="16">
        <v>0</v>
      </c>
      <c r="I16" s="16">
        <v>1075637</v>
      </c>
      <c r="J16" s="13" t="s">
        <v>131</v>
      </c>
      <c r="L16" s="20" t="s">
        <v>205</v>
      </c>
    </row>
    <row r="17" spans="1:13" ht="270.75">
      <c r="A17" s="18">
        <v>13</v>
      </c>
      <c r="B17" s="18" t="s">
        <v>88</v>
      </c>
      <c r="C17" s="13" t="s">
        <v>89</v>
      </c>
      <c r="D17" s="13" t="s">
        <v>90</v>
      </c>
      <c r="E17" s="18" t="s">
        <v>0</v>
      </c>
      <c r="F17" s="16">
        <v>1092012</v>
      </c>
      <c r="G17" s="16">
        <v>1085712</v>
      </c>
      <c r="H17" s="16">
        <v>0</v>
      </c>
      <c r="I17" s="16">
        <v>1085712</v>
      </c>
      <c r="J17" s="13" t="s">
        <v>252</v>
      </c>
      <c r="L17" s="20" t="s">
        <v>206</v>
      </c>
    </row>
    <row r="18" spans="1:13" ht="313.5">
      <c r="A18" s="18">
        <v>14</v>
      </c>
      <c r="B18" s="18" t="s">
        <v>216</v>
      </c>
      <c r="C18" s="13" t="s">
        <v>89</v>
      </c>
      <c r="D18" s="13" t="s">
        <v>94</v>
      </c>
      <c r="E18" s="18" t="s">
        <v>0</v>
      </c>
      <c r="F18" s="16">
        <v>1027647</v>
      </c>
      <c r="G18" s="16">
        <v>1027647</v>
      </c>
      <c r="H18" s="16">
        <v>0</v>
      </c>
      <c r="I18" s="16">
        <v>1027647</v>
      </c>
      <c r="J18" s="13" t="s">
        <v>253</v>
      </c>
      <c r="K18" s="20" t="s">
        <v>161</v>
      </c>
      <c r="L18" s="20" t="s">
        <v>203</v>
      </c>
    </row>
    <row r="19" spans="1:13" ht="249.75" customHeight="1">
      <c r="A19" s="18">
        <v>15</v>
      </c>
      <c r="B19" s="18" t="s">
        <v>303</v>
      </c>
      <c r="C19" s="13" t="s">
        <v>13</v>
      </c>
      <c r="D19" s="13" t="s">
        <v>67</v>
      </c>
      <c r="E19" s="18" t="s">
        <v>0</v>
      </c>
      <c r="F19" s="16">
        <v>995869</v>
      </c>
      <c r="G19" s="16">
        <v>995860</v>
      </c>
      <c r="H19" s="16">
        <v>0</v>
      </c>
      <c r="I19" s="16">
        <v>995860</v>
      </c>
      <c r="J19" s="13" t="s">
        <v>304</v>
      </c>
      <c r="L19" s="20" t="s">
        <v>206</v>
      </c>
    </row>
    <row r="20" spans="1:13" ht="267.75" customHeight="1">
      <c r="A20" s="18">
        <v>16</v>
      </c>
      <c r="B20" s="18" t="s">
        <v>108</v>
      </c>
      <c r="C20" s="13" t="s">
        <v>103</v>
      </c>
      <c r="D20" s="13" t="s">
        <v>309</v>
      </c>
      <c r="E20" s="18" t="s">
        <v>0</v>
      </c>
      <c r="F20" s="16">
        <v>1730933</v>
      </c>
      <c r="G20" s="16">
        <v>1730933</v>
      </c>
      <c r="H20" s="16">
        <v>0</v>
      </c>
      <c r="I20" s="16">
        <v>1730933</v>
      </c>
      <c r="J20" s="13" t="s">
        <v>167</v>
      </c>
      <c r="L20" s="20" t="s">
        <v>203</v>
      </c>
    </row>
    <row r="21" spans="1:13" ht="223.5" customHeight="1">
      <c r="A21" s="18">
        <v>17</v>
      </c>
      <c r="B21" s="18" t="s">
        <v>217</v>
      </c>
      <c r="C21" s="13" t="s">
        <v>80</v>
      </c>
      <c r="D21" s="13" t="s">
        <v>81</v>
      </c>
      <c r="E21" s="18" t="s">
        <v>0</v>
      </c>
      <c r="F21" s="16">
        <v>828000</v>
      </c>
      <c r="G21" s="16">
        <f>803000-1103</f>
        <v>801897</v>
      </c>
      <c r="H21" s="16">
        <v>0</v>
      </c>
      <c r="I21" s="16">
        <f>803000-1103</f>
        <v>801897</v>
      </c>
      <c r="J21" s="13" t="s">
        <v>254</v>
      </c>
      <c r="L21" s="20" t="s">
        <v>206</v>
      </c>
    </row>
    <row r="22" spans="1:13" ht="299.25">
      <c r="A22" s="18">
        <v>18</v>
      </c>
      <c r="B22" s="18" t="s">
        <v>114</v>
      </c>
      <c r="C22" s="13" t="s">
        <v>77</v>
      </c>
      <c r="D22" s="13" t="s">
        <v>115</v>
      </c>
      <c r="E22" s="18" t="s">
        <v>0</v>
      </c>
      <c r="F22" s="16">
        <v>1600000</v>
      </c>
      <c r="G22" s="16">
        <v>1600000</v>
      </c>
      <c r="H22" s="16">
        <v>0</v>
      </c>
      <c r="I22" s="16">
        <v>1600000</v>
      </c>
      <c r="J22" s="13" t="s">
        <v>255</v>
      </c>
      <c r="L22" s="20" t="s">
        <v>203</v>
      </c>
    </row>
    <row r="23" spans="1:13" ht="242.25">
      <c r="A23" s="21">
        <v>19</v>
      </c>
      <c r="B23" s="21" t="s">
        <v>218</v>
      </c>
      <c r="C23" s="17" t="s">
        <v>296</v>
      </c>
      <c r="D23" s="17" t="s">
        <v>14</v>
      </c>
      <c r="E23" s="21" t="s">
        <v>0</v>
      </c>
      <c r="F23" s="19">
        <v>1450868</v>
      </c>
      <c r="G23" s="19">
        <v>1450868</v>
      </c>
      <c r="H23" s="19">
        <v>0</v>
      </c>
      <c r="I23" s="19">
        <v>1450868</v>
      </c>
      <c r="J23" s="17" t="s">
        <v>256</v>
      </c>
      <c r="L23" s="20" t="s">
        <v>203</v>
      </c>
    </row>
    <row r="24" spans="1:13" ht="199.5">
      <c r="A24" s="18">
        <v>20</v>
      </c>
      <c r="B24" s="18" t="s">
        <v>58</v>
      </c>
      <c r="C24" s="13" t="s">
        <v>52</v>
      </c>
      <c r="D24" s="13" t="s">
        <v>59</v>
      </c>
      <c r="E24" s="18" t="s">
        <v>0</v>
      </c>
      <c r="F24" s="16">
        <v>1600000</v>
      </c>
      <c r="G24" s="16">
        <v>1600000</v>
      </c>
      <c r="H24" s="16">
        <v>0</v>
      </c>
      <c r="I24" s="16">
        <v>1600000</v>
      </c>
      <c r="J24" s="22" t="s">
        <v>257</v>
      </c>
      <c r="L24" s="20" t="s">
        <v>219</v>
      </c>
    </row>
    <row r="25" spans="1:13" ht="256.5">
      <c r="A25" s="18">
        <v>21</v>
      </c>
      <c r="B25" s="18" t="s">
        <v>118</v>
      </c>
      <c r="C25" s="13" t="s">
        <v>119</v>
      </c>
      <c r="D25" s="13" t="s">
        <v>120</v>
      </c>
      <c r="E25" s="18" t="s">
        <v>0</v>
      </c>
      <c r="F25" s="16">
        <v>2646484</v>
      </c>
      <c r="G25" s="16">
        <v>1618190</v>
      </c>
      <c r="H25" s="16">
        <v>0</v>
      </c>
      <c r="I25" s="16">
        <v>1618190</v>
      </c>
      <c r="J25" s="13" t="s">
        <v>168</v>
      </c>
      <c r="L25" s="20" t="s">
        <v>203</v>
      </c>
    </row>
    <row r="26" spans="1:13" ht="270.75">
      <c r="A26" s="18">
        <v>22</v>
      </c>
      <c r="B26" s="18" t="s">
        <v>145</v>
      </c>
      <c r="C26" s="13" t="s">
        <v>139</v>
      </c>
      <c r="D26" s="13" t="s">
        <v>146</v>
      </c>
      <c r="E26" s="18" t="s">
        <v>0</v>
      </c>
      <c r="F26" s="16">
        <v>2660000</v>
      </c>
      <c r="G26" s="16">
        <v>1525402</v>
      </c>
      <c r="H26" s="16">
        <v>0</v>
      </c>
      <c r="I26" s="16">
        <v>1525402</v>
      </c>
      <c r="J26" s="13" t="s">
        <v>258</v>
      </c>
      <c r="L26" s="20" t="s">
        <v>206</v>
      </c>
    </row>
    <row r="27" spans="1:13" ht="270.75">
      <c r="A27" s="18">
        <v>23</v>
      </c>
      <c r="B27" s="18" t="s">
        <v>220</v>
      </c>
      <c r="C27" s="13" t="s">
        <v>36</v>
      </c>
      <c r="D27" s="13" t="s">
        <v>37</v>
      </c>
      <c r="E27" s="18" t="s">
        <v>0</v>
      </c>
      <c r="F27" s="16">
        <v>1367233</v>
      </c>
      <c r="G27" s="16">
        <f>1357233-500</f>
        <v>1356733</v>
      </c>
      <c r="H27" s="16">
        <v>0</v>
      </c>
      <c r="I27" s="16">
        <f>1357233-500</f>
        <v>1356733</v>
      </c>
      <c r="J27" s="13" t="s">
        <v>259</v>
      </c>
      <c r="L27" s="20" t="s">
        <v>221</v>
      </c>
    </row>
    <row r="28" spans="1:13" ht="356.25">
      <c r="A28" s="18">
        <v>24</v>
      </c>
      <c r="B28" s="18" t="s">
        <v>109</v>
      </c>
      <c r="C28" s="13" t="s">
        <v>36</v>
      </c>
      <c r="D28" s="13" t="s">
        <v>110</v>
      </c>
      <c r="E28" s="18" t="s">
        <v>0</v>
      </c>
      <c r="F28" s="16">
        <v>1874238</v>
      </c>
      <c r="G28" s="16">
        <v>1864703</v>
      </c>
      <c r="H28" s="16">
        <v>0</v>
      </c>
      <c r="I28" s="16">
        <v>1864703</v>
      </c>
      <c r="J28" s="13" t="s">
        <v>260</v>
      </c>
      <c r="K28" s="20" t="s">
        <v>199</v>
      </c>
      <c r="L28" s="20" t="s">
        <v>206</v>
      </c>
    </row>
    <row r="29" spans="1:13" ht="185.25">
      <c r="A29" s="21">
        <v>25</v>
      </c>
      <c r="B29" s="21" t="s">
        <v>222</v>
      </c>
      <c r="C29" s="17" t="s">
        <v>16</v>
      </c>
      <c r="D29" s="17" t="s">
        <v>19</v>
      </c>
      <c r="E29" s="21" t="s">
        <v>0</v>
      </c>
      <c r="F29" s="19">
        <v>1600000</v>
      </c>
      <c r="G29" s="19">
        <f>1000000-2500</f>
        <v>997500</v>
      </c>
      <c r="H29" s="19">
        <v>0</v>
      </c>
      <c r="I29" s="19">
        <f>1000000-2500</f>
        <v>997500</v>
      </c>
      <c r="J29" s="17" t="s">
        <v>261</v>
      </c>
      <c r="K29" s="20" t="s">
        <v>161</v>
      </c>
      <c r="L29" s="20" t="s">
        <v>206</v>
      </c>
    </row>
    <row r="30" spans="1:13" ht="299.25">
      <c r="A30" s="18">
        <v>26</v>
      </c>
      <c r="B30" s="18" t="s">
        <v>42</v>
      </c>
      <c r="C30" s="13" t="s">
        <v>43</v>
      </c>
      <c r="D30" s="13" t="s">
        <v>44</v>
      </c>
      <c r="E30" s="18" t="s">
        <v>0</v>
      </c>
      <c r="F30" s="16">
        <v>1934661</v>
      </c>
      <c r="G30" s="16">
        <v>1909661</v>
      </c>
      <c r="H30" s="16">
        <v>0</v>
      </c>
      <c r="I30" s="16">
        <v>1909661</v>
      </c>
      <c r="J30" s="13" t="s">
        <v>262</v>
      </c>
      <c r="L30" s="20" t="s">
        <v>206</v>
      </c>
    </row>
    <row r="31" spans="1:13" ht="156.75">
      <c r="A31" s="18">
        <v>27</v>
      </c>
      <c r="B31" s="18" t="s">
        <v>148</v>
      </c>
      <c r="C31" s="13" t="s">
        <v>149</v>
      </c>
      <c r="D31" s="13" t="s">
        <v>150</v>
      </c>
      <c r="E31" s="18" t="s">
        <v>0</v>
      </c>
      <c r="F31" s="16">
        <v>605596</v>
      </c>
      <c r="G31" s="16">
        <v>605596</v>
      </c>
      <c r="H31" s="16">
        <v>0</v>
      </c>
      <c r="I31" s="16">
        <v>605596</v>
      </c>
      <c r="J31" s="13" t="s">
        <v>169</v>
      </c>
      <c r="L31" s="20" t="s">
        <v>203</v>
      </c>
    </row>
    <row r="32" spans="1:13" ht="199.5">
      <c r="A32" s="18">
        <v>28</v>
      </c>
      <c r="B32" s="18" t="s">
        <v>238</v>
      </c>
      <c r="C32" s="13" t="s">
        <v>133</v>
      </c>
      <c r="D32" s="13" t="s">
        <v>134</v>
      </c>
      <c r="E32" s="18" t="s">
        <v>0</v>
      </c>
      <c r="F32" s="16">
        <v>1408680</v>
      </c>
      <c r="G32" s="16">
        <f>I32-H32</f>
        <v>1392930</v>
      </c>
      <c r="H32" s="16">
        <v>15000</v>
      </c>
      <c r="I32" s="16">
        <f>1408680-750</f>
        <v>1407930</v>
      </c>
      <c r="J32" s="13" t="s">
        <v>263</v>
      </c>
      <c r="L32" s="20" t="s">
        <v>206</v>
      </c>
      <c r="M32" s="20" t="s">
        <v>237</v>
      </c>
    </row>
    <row r="33" spans="1:13" ht="313.5">
      <c r="A33" s="18">
        <v>29</v>
      </c>
      <c r="B33" s="18" t="s">
        <v>239</v>
      </c>
      <c r="C33" s="13" t="s">
        <v>52</v>
      </c>
      <c r="D33" s="13" t="s">
        <v>125</v>
      </c>
      <c r="E33" s="18" t="s">
        <v>0</v>
      </c>
      <c r="F33" s="16">
        <v>1600000</v>
      </c>
      <c r="G33" s="16">
        <v>1600000</v>
      </c>
      <c r="H33" s="16">
        <v>0</v>
      </c>
      <c r="I33" s="16">
        <v>1600000</v>
      </c>
      <c r="J33" s="13" t="s">
        <v>264</v>
      </c>
      <c r="L33" s="20" t="s">
        <v>206</v>
      </c>
      <c r="M33" s="20" t="s">
        <v>237</v>
      </c>
    </row>
    <row r="34" spans="1:13" ht="270.75">
      <c r="A34" s="18">
        <v>30</v>
      </c>
      <c r="B34" s="18" t="s">
        <v>126</v>
      </c>
      <c r="C34" s="13" t="s">
        <v>127</v>
      </c>
      <c r="D34" s="13" t="s">
        <v>128</v>
      </c>
      <c r="E34" s="18" t="s">
        <v>0</v>
      </c>
      <c r="F34" s="16">
        <v>1498292</v>
      </c>
      <c r="G34" s="16">
        <v>1484792</v>
      </c>
      <c r="H34" s="16">
        <v>0</v>
      </c>
      <c r="I34" s="16">
        <v>1484792</v>
      </c>
      <c r="J34" s="13" t="s">
        <v>265</v>
      </c>
      <c r="L34" s="20" t="s">
        <v>203</v>
      </c>
    </row>
    <row r="35" spans="1:13" ht="285">
      <c r="A35" s="35">
        <v>31</v>
      </c>
      <c r="B35" s="25" t="s">
        <v>195</v>
      </c>
      <c r="C35" s="37" t="s">
        <v>13</v>
      </c>
      <c r="D35" s="37" t="s">
        <v>72</v>
      </c>
      <c r="E35" s="18" t="s">
        <v>0</v>
      </c>
      <c r="F35" s="16">
        <v>1654700</v>
      </c>
      <c r="G35" s="16">
        <v>1654700</v>
      </c>
      <c r="H35" s="16">
        <v>0</v>
      </c>
      <c r="I35" s="16">
        <v>1654700</v>
      </c>
      <c r="J35" s="13" t="s">
        <v>266</v>
      </c>
      <c r="K35" s="20" t="s">
        <v>161</v>
      </c>
      <c r="L35" s="20" t="s">
        <v>223</v>
      </c>
      <c r="M35" s="20" t="s">
        <v>161</v>
      </c>
    </row>
    <row r="36" spans="1:13" ht="280.5" customHeight="1">
      <c r="A36" s="35"/>
      <c r="B36" s="25" t="s">
        <v>298</v>
      </c>
      <c r="C36" s="37"/>
      <c r="D36" s="37"/>
      <c r="E36" s="18" t="s">
        <v>192</v>
      </c>
      <c r="F36" s="16">
        <v>1682979</v>
      </c>
      <c r="G36" s="16">
        <v>1682979</v>
      </c>
      <c r="H36" s="16">
        <v>0</v>
      </c>
      <c r="I36" s="16">
        <v>1682979</v>
      </c>
      <c r="J36" s="13" t="s">
        <v>267</v>
      </c>
      <c r="K36" s="20" t="s">
        <v>166</v>
      </c>
      <c r="L36" s="20" t="s">
        <v>203</v>
      </c>
      <c r="M36" s="20" t="s">
        <v>161</v>
      </c>
    </row>
    <row r="37" spans="1:13" ht="21" customHeight="1">
      <c r="A37" s="35"/>
      <c r="B37" s="25"/>
      <c r="C37" s="37"/>
      <c r="D37" s="37"/>
      <c r="E37" s="18" t="s">
        <v>194</v>
      </c>
      <c r="F37" s="16">
        <v>3337679</v>
      </c>
      <c r="G37" s="16">
        <v>3337679</v>
      </c>
      <c r="H37" s="16">
        <v>0</v>
      </c>
      <c r="I37" s="16">
        <v>3337679</v>
      </c>
      <c r="J37" s="13"/>
      <c r="K37" s="20" t="s">
        <v>161</v>
      </c>
      <c r="L37" s="20" t="s">
        <v>204</v>
      </c>
    </row>
    <row r="38" spans="1:13" ht="313.5">
      <c r="A38" s="18">
        <v>32</v>
      </c>
      <c r="B38" s="18" t="s">
        <v>92</v>
      </c>
      <c r="C38" s="13" t="s">
        <v>89</v>
      </c>
      <c r="D38" s="13" t="s">
        <v>93</v>
      </c>
      <c r="E38" s="18" t="s">
        <v>0</v>
      </c>
      <c r="F38" s="16">
        <v>2001654</v>
      </c>
      <c r="G38" s="16">
        <v>1806291</v>
      </c>
      <c r="H38" s="16">
        <v>0</v>
      </c>
      <c r="I38" s="16">
        <v>1806291</v>
      </c>
      <c r="J38" s="13" t="s">
        <v>268</v>
      </c>
      <c r="K38" s="20" t="s">
        <v>166</v>
      </c>
      <c r="L38" s="20" t="s">
        <v>203</v>
      </c>
    </row>
    <row r="39" spans="1:13" ht="270.75">
      <c r="A39" s="18">
        <v>33</v>
      </c>
      <c r="B39" s="18" t="s">
        <v>61</v>
      </c>
      <c r="C39" s="13" t="s">
        <v>62</v>
      </c>
      <c r="D39" s="13" t="s">
        <v>63</v>
      </c>
      <c r="E39" s="18" t="s">
        <v>0</v>
      </c>
      <c r="F39" s="16">
        <v>1742832</v>
      </c>
      <c r="G39" s="16">
        <v>1742832</v>
      </c>
      <c r="H39" s="16">
        <v>0</v>
      </c>
      <c r="I39" s="16">
        <v>1742832</v>
      </c>
      <c r="J39" s="13" t="s">
        <v>64</v>
      </c>
      <c r="L39" s="20" t="s">
        <v>206</v>
      </c>
    </row>
    <row r="40" spans="1:13" ht="42.75">
      <c r="A40" s="18">
        <v>34</v>
      </c>
      <c r="B40" s="18" t="s">
        <v>55</v>
      </c>
      <c r="C40" s="13" t="s">
        <v>52</v>
      </c>
      <c r="D40" s="13" t="s">
        <v>56</v>
      </c>
      <c r="E40" s="18" t="s">
        <v>0</v>
      </c>
      <c r="F40" s="16">
        <v>1600000</v>
      </c>
      <c r="G40" s="16">
        <v>0</v>
      </c>
      <c r="H40" s="16">
        <v>0</v>
      </c>
      <c r="I40" s="16">
        <v>0</v>
      </c>
      <c r="J40" s="13" t="s">
        <v>201</v>
      </c>
      <c r="K40" s="20" t="s">
        <v>170</v>
      </c>
      <c r="L40" s="20" t="s">
        <v>204</v>
      </c>
    </row>
    <row r="41" spans="1:13" ht="342">
      <c r="A41" s="18">
        <v>35</v>
      </c>
      <c r="B41" s="21" t="s">
        <v>6</v>
      </c>
      <c r="C41" s="17" t="s">
        <v>5</v>
      </c>
      <c r="D41" s="17" t="s">
        <v>4</v>
      </c>
      <c r="E41" s="21" t="s">
        <v>0</v>
      </c>
      <c r="F41" s="19">
        <v>1000000</v>
      </c>
      <c r="G41" s="19">
        <v>974819</v>
      </c>
      <c r="H41" s="19">
        <v>0</v>
      </c>
      <c r="I41" s="19">
        <v>974819</v>
      </c>
      <c r="J41" s="17" t="s">
        <v>3</v>
      </c>
      <c r="L41" s="20" t="s">
        <v>207</v>
      </c>
    </row>
    <row r="42" spans="1:13" ht="270.75">
      <c r="A42" s="18">
        <v>36</v>
      </c>
      <c r="B42" s="21" t="s">
        <v>9</v>
      </c>
      <c r="C42" s="17" t="s">
        <v>8</v>
      </c>
      <c r="D42" s="17" t="s">
        <v>7</v>
      </c>
      <c r="E42" s="21" t="s">
        <v>0</v>
      </c>
      <c r="F42" s="19">
        <v>1000000</v>
      </c>
      <c r="G42" s="19">
        <v>1000000</v>
      </c>
      <c r="H42" s="19">
        <v>0</v>
      </c>
      <c r="I42" s="19">
        <v>1000000</v>
      </c>
      <c r="J42" s="17" t="s">
        <v>269</v>
      </c>
      <c r="L42" s="20" t="s">
        <v>206</v>
      </c>
    </row>
    <row r="43" spans="1:13" ht="299.25">
      <c r="A43" s="18">
        <v>37</v>
      </c>
      <c r="B43" s="18" t="s">
        <v>111</v>
      </c>
      <c r="C43" s="13" t="s">
        <v>112</v>
      </c>
      <c r="D43" s="13" t="s">
        <v>113</v>
      </c>
      <c r="E43" s="18" t="s">
        <v>0</v>
      </c>
      <c r="F43" s="16">
        <v>10000000</v>
      </c>
      <c r="G43" s="16">
        <v>982320</v>
      </c>
      <c r="H43" s="16">
        <v>0</v>
      </c>
      <c r="I43" s="16">
        <v>982320</v>
      </c>
      <c r="J43" s="13" t="s">
        <v>270</v>
      </c>
      <c r="L43" s="20" t="s">
        <v>206</v>
      </c>
    </row>
    <row r="44" spans="1:13" ht="142.5">
      <c r="A44" s="18">
        <v>38</v>
      </c>
      <c r="B44" s="18" t="s">
        <v>45</v>
      </c>
      <c r="C44" s="13" t="s">
        <v>297</v>
      </c>
      <c r="D44" s="13" t="s">
        <v>46</v>
      </c>
      <c r="E44" s="18" t="s">
        <v>0</v>
      </c>
      <c r="F44" s="16">
        <v>642500</v>
      </c>
      <c r="G44" s="16">
        <v>642500</v>
      </c>
      <c r="H44" s="16">
        <v>0</v>
      </c>
      <c r="I44" s="16">
        <v>642500</v>
      </c>
      <c r="J44" s="13" t="s">
        <v>271</v>
      </c>
      <c r="L44" s="20" t="s">
        <v>206</v>
      </c>
    </row>
    <row r="45" spans="1:13" ht="242.25">
      <c r="A45" s="18">
        <v>39</v>
      </c>
      <c r="B45" s="18" t="s">
        <v>33</v>
      </c>
      <c r="C45" s="13" t="s">
        <v>34</v>
      </c>
      <c r="D45" s="13" t="s">
        <v>35</v>
      </c>
      <c r="E45" s="18" t="s">
        <v>0</v>
      </c>
      <c r="F45" s="16">
        <v>985304</v>
      </c>
      <c r="G45" s="16">
        <v>977304</v>
      </c>
      <c r="H45" s="16">
        <v>0</v>
      </c>
      <c r="I45" s="16">
        <v>977304</v>
      </c>
      <c r="J45" s="13" t="s">
        <v>272</v>
      </c>
      <c r="L45" s="20" t="s">
        <v>206</v>
      </c>
    </row>
    <row r="46" spans="1:13" ht="356.25">
      <c r="A46" s="18">
        <v>40</v>
      </c>
      <c r="B46" s="18" t="s">
        <v>51</v>
      </c>
      <c r="C46" s="13" t="s">
        <v>52</v>
      </c>
      <c r="D46" s="13" t="s">
        <v>53</v>
      </c>
      <c r="E46" s="18" t="s">
        <v>0</v>
      </c>
      <c r="F46" s="16">
        <v>1000000</v>
      </c>
      <c r="G46" s="16">
        <v>994500</v>
      </c>
      <c r="H46" s="16">
        <v>0</v>
      </c>
      <c r="I46" s="16">
        <v>994500</v>
      </c>
      <c r="J46" s="13" t="s">
        <v>54</v>
      </c>
      <c r="L46" s="20" t="s">
        <v>206</v>
      </c>
    </row>
    <row r="47" spans="1:13" ht="42.75">
      <c r="A47" s="18">
        <v>41</v>
      </c>
      <c r="B47" s="18" t="s">
        <v>171</v>
      </c>
      <c r="C47" s="13" t="s">
        <v>89</v>
      </c>
      <c r="D47" s="13" t="s">
        <v>91</v>
      </c>
      <c r="E47" s="18" t="s">
        <v>0</v>
      </c>
      <c r="F47" s="16">
        <v>1075647</v>
      </c>
      <c r="G47" s="16">
        <v>0</v>
      </c>
      <c r="H47" s="16">
        <v>0</v>
      </c>
      <c r="I47" s="16">
        <v>0</v>
      </c>
      <c r="J47" s="13" t="s">
        <v>202</v>
      </c>
      <c r="K47" s="20" t="s">
        <v>161</v>
      </c>
      <c r="L47" s="20" t="s">
        <v>203</v>
      </c>
    </row>
    <row r="48" spans="1:13" ht="28.5">
      <c r="A48" s="18">
        <v>42</v>
      </c>
      <c r="B48" s="18" t="s">
        <v>155</v>
      </c>
      <c r="C48" s="13" t="s">
        <v>156</v>
      </c>
      <c r="D48" s="13" t="s">
        <v>157</v>
      </c>
      <c r="E48" s="18" t="s">
        <v>0</v>
      </c>
      <c r="F48" s="16">
        <v>798282</v>
      </c>
      <c r="G48" s="16">
        <v>0</v>
      </c>
      <c r="H48" s="16">
        <v>0</v>
      </c>
      <c r="I48" s="16">
        <v>0</v>
      </c>
      <c r="J48" s="13" t="s">
        <v>158</v>
      </c>
      <c r="L48" s="20" t="s">
        <v>203</v>
      </c>
    </row>
    <row r="49" spans="1:13" ht="256.5">
      <c r="A49" s="18">
        <v>43</v>
      </c>
      <c r="B49" s="18" t="s">
        <v>224</v>
      </c>
      <c r="C49" s="13" t="s">
        <v>139</v>
      </c>
      <c r="D49" s="13" t="s">
        <v>147</v>
      </c>
      <c r="E49" s="18" t="s">
        <v>0</v>
      </c>
      <c r="F49" s="16">
        <v>982072</v>
      </c>
      <c r="G49" s="16">
        <v>982072</v>
      </c>
      <c r="H49" s="16">
        <v>0</v>
      </c>
      <c r="I49" s="16">
        <v>982072</v>
      </c>
      <c r="J49" s="13" t="s">
        <v>273</v>
      </c>
      <c r="L49" s="20" t="s">
        <v>206</v>
      </c>
    </row>
    <row r="50" spans="1:13" ht="327.75">
      <c r="A50" s="18">
        <v>44</v>
      </c>
      <c r="B50" s="21" t="s">
        <v>225</v>
      </c>
      <c r="C50" s="17" t="s">
        <v>11</v>
      </c>
      <c r="D50" s="17" t="s">
        <v>10</v>
      </c>
      <c r="E50" s="21" t="s">
        <v>0</v>
      </c>
      <c r="F50" s="19">
        <v>1460899</v>
      </c>
      <c r="G50" s="19">
        <v>1359899</v>
      </c>
      <c r="H50" s="19">
        <v>0</v>
      </c>
      <c r="I50" s="19">
        <v>1359899</v>
      </c>
      <c r="J50" s="17" t="s">
        <v>274</v>
      </c>
      <c r="L50" s="20" t="s">
        <v>207</v>
      </c>
    </row>
    <row r="51" spans="1:13" ht="299.25">
      <c r="A51" s="18">
        <v>45</v>
      </c>
      <c r="B51" s="18" t="s">
        <v>240</v>
      </c>
      <c r="C51" s="13" t="s">
        <v>49</v>
      </c>
      <c r="D51" s="13" t="s">
        <v>50</v>
      </c>
      <c r="E51" s="18" t="s">
        <v>0</v>
      </c>
      <c r="F51" s="16">
        <v>1500000</v>
      </c>
      <c r="G51" s="16">
        <v>1500000</v>
      </c>
      <c r="H51" s="16">
        <v>0</v>
      </c>
      <c r="I51" s="16">
        <v>1500000</v>
      </c>
      <c r="J51" s="13" t="s">
        <v>275</v>
      </c>
      <c r="L51" s="20" t="s">
        <v>206</v>
      </c>
      <c r="M51" s="20" t="s">
        <v>241</v>
      </c>
    </row>
    <row r="52" spans="1:13" ht="85.5">
      <c r="A52" s="18">
        <v>46</v>
      </c>
      <c r="B52" s="18" t="s">
        <v>226</v>
      </c>
      <c r="C52" s="13" t="s">
        <v>288</v>
      </c>
      <c r="D52" s="13" t="s">
        <v>132</v>
      </c>
      <c r="E52" s="18" t="s">
        <v>0</v>
      </c>
      <c r="F52" s="16">
        <v>601080</v>
      </c>
      <c r="G52" s="16">
        <f>588000-29316</f>
        <v>558684</v>
      </c>
      <c r="H52" s="16">
        <v>0</v>
      </c>
      <c r="I52" s="16">
        <f>588000-29316</f>
        <v>558684</v>
      </c>
      <c r="J52" s="13" t="s">
        <v>276</v>
      </c>
      <c r="L52" s="20" t="s">
        <v>204</v>
      </c>
    </row>
    <row r="53" spans="1:13" ht="114">
      <c r="A53" s="18">
        <v>47</v>
      </c>
      <c r="B53" s="18" t="s">
        <v>65</v>
      </c>
      <c r="C53" s="13" t="s">
        <v>289</v>
      </c>
      <c r="D53" s="13" t="s">
        <v>66</v>
      </c>
      <c r="E53" s="18" t="s">
        <v>0</v>
      </c>
      <c r="F53" s="16">
        <v>1200000</v>
      </c>
      <c r="G53" s="16">
        <v>160000</v>
      </c>
      <c r="H53" s="16">
        <v>1040000</v>
      </c>
      <c r="I53" s="16">
        <v>1200000</v>
      </c>
      <c r="J53" s="13" t="s">
        <v>172</v>
      </c>
      <c r="L53" s="20" t="s">
        <v>203</v>
      </c>
    </row>
    <row r="54" spans="1:13" ht="85.5">
      <c r="A54" s="18">
        <v>48</v>
      </c>
      <c r="B54" s="18" t="s">
        <v>38</v>
      </c>
      <c r="C54" s="13" t="s">
        <v>290</v>
      </c>
      <c r="D54" s="13" t="s">
        <v>39</v>
      </c>
      <c r="E54" s="18" t="s">
        <v>0</v>
      </c>
      <c r="F54" s="16">
        <v>1200000</v>
      </c>
      <c r="G54" s="16">
        <v>690000</v>
      </c>
      <c r="H54" s="16">
        <v>510000</v>
      </c>
      <c r="I54" s="16">
        <v>1200000</v>
      </c>
      <c r="J54" s="13" t="s">
        <v>173</v>
      </c>
      <c r="L54" s="20" t="s">
        <v>203</v>
      </c>
    </row>
    <row r="55" spans="1:13" ht="99.75">
      <c r="A55" s="18">
        <v>49</v>
      </c>
      <c r="B55" s="18" t="s">
        <v>123</v>
      </c>
      <c r="C55" s="13" t="s">
        <v>291</v>
      </c>
      <c r="D55" s="13" t="s">
        <v>124</v>
      </c>
      <c r="E55" s="18" t="s">
        <v>0</v>
      </c>
      <c r="F55" s="16">
        <v>1200000</v>
      </c>
      <c r="G55" s="16">
        <v>0</v>
      </c>
      <c r="H55" s="16">
        <v>1200000</v>
      </c>
      <c r="I55" s="16">
        <v>1200000</v>
      </c>
      <c r="J55" s="13" t="s">
        <v>174</v>
      </c>
      <c r="L55" s="20" t="s">
        <v>204</v>
      </c>
    </row>
    <row r="56" spans="1:13" ht="85.5">
      <c r="A56" s="18">
        <v>50</v>
      </c>
      <c r="B56" s="21" t="s">
        <v>17</v>
      </c>
      <c r="C56" s="17" t="s">
        <v>16</v>
      </c>
      <c r="D56" s="17" t="s">
        <v>15</v>
      </c>
      <c r="E56" s="21" t="s">
        <v>0</v>
      </c>
      <c r="F56" s="19">
        <v>1200000</v>
      </c>
      <c r="G56" s="19">
        <v>0</v>
      </c>
      <c r="H56" s="19">
        <v>1200000</v>
      </c>
      <c r="I56" s="19">
        <v>1200000</v>
      </c>
      <c r="J56" s="17" t="s">
        <v>175</v>
      </c>
      <c r="L56" s="20" t="s">
        <v>206</v>
      </c>
    </row>
    <row r="57" spans="1:13" ht="99.75">
      <c r="A57" s="18">
        <v>51</v>
      </c>
      <c r="B57" s="18" t="s">
        <v>75</v>
      </c>
      <c r="C57" s="13" t="s">
        <v>292</v>
      </c>
      <c r="D57" s="13" t="s">
        <v>310</v>
      </c>
      <c r="E57" s="18" t="s">
        <v>0</v>
      </c>
      <c r="F57" s="16">
        <v>1200000</v>
      </c>
      <c r="G57" s="16">
        <v>230000</v>
      </c>
      <c r="H57" s="16">
        <v>970000</v>
      </c>
      <c r="I57" s="16">
        <v>1200000</v>
      </c>
      <c r="J57" s="13" t="s">
        <v>176</v>
      </c>
      <c r="L57" s="20" t="s">
        <v>208</v>
      </c>
    </row>
    <row r="58" spans="1:13" ht="85.5">
      <c r="A58" s="18">
        <v>52</v>
      </c>
      <c r="B58" s="18" t="s">
        <v>228</v>
      </c>
      <c r="C58" s="13" t="s">
        <v>293</v>
      </c>
      <c r="D58" s="13" t="s">
        <v>70</v>
      </c>
      <c r="E58" s="18" t="s">
        <v>0</v>
      </c>
      <c r="F58" s="16">
        <v>1200000</v>
      </c>
      <c r="G58" s="16">
        <v>0</v>
      </c>
      <c r="H58" s="16">
        <v>1176600</v>
      </c>
      <c r="I58" s="16">
        <f>1200000-23400</f>
        <v>1176600</v>
      </c>
      <c r="J58" s="13" t="s">
        <v>229</v>
      </c>
      <c r="L58" s="20" t="s">
        <v>203</v>
      </c>
      <c r="M58" s="20" t="s">
        <v>161</v>
      </c>
    </row>
    <row r="59" spans="1:13" ht="128.25">
      <c r="A59" s="18">
        <v>53</v>
      </c>
      <c r="B59" s="18" t="s">
        <v>40</v>
      </c>
      <c r="C59" s="13" t="s">
        <v>294</v>
      </c>
      <c r="D59" s="13" t="s">
        <v>41</v>
      </c>
      <c r="E59" s="18" t="s">
        <v>0</v>
      </c>
      <c r="F59" s="16">
        <v>1200000</v>
      </c>
      <c r="G59" s="16">
        <v>700000</v>
      </c>
      <c r="H59" s="16">
        <v>500000</v>
      </c>
      <c r="I59" s="16">
        <v>1200000</v>
      </c>
      <c r="J59" s="13" t="s">
        <v>177</v>
      </c>
      <c r="L59" s="20" t="s">
        <v>203</v>
      </c>
    </row>
    <row r="60" spans="1:13" ht="176.25" customHeight="1">
      <c r="A60" s="18">
        <v>54</v>
      </c>
      <c r="B60" s="18" t="s">
        <v>85</v>
      </c>
      <c r="C60" s="13" t="s">
        <v>83</v>
      </c>
      <c r="D60" s="13" t="s">
        <v>86</v>
      </c>
      <c r="E60" s="18" t="s">
        <v>0</v>
      </c>
      <c r="F60" s="16">
        <v>1644516</v>
      </c>
      <c r="G60" s="16">
        <v>1500000</v>
      </c>
      <c r="H60" s="16">
        <v>0</v>
      </c>
      <c r="I60" s="16">
        <v>1500000</v>
      </c>
      <c r="J60" s="13" t="s">
        <v>87</v>
      </c>
      <c r="L60" s="20" t="s">
        <v>203</v>
      </c>
    </row>
    <row r="61" spans="1:13" ht="142.5">
      <c r="A61" s="18">
        <v>55</v>
      </c>
      <c r="B61" s="18" t="s">
        <v>104</v>
      </c>
      <c r="C61" s="13" t="s">
        <v>105</v>
      </c>
      <c r="D61" s="13" t="s">
        <v>106</v>
      </c>
      <c r="E61" s="18" t="s">
        <v>0</v>
      </c>
      <c r="F61" s="16">
        <v>1170299</v>
      </c>
      <c r="G61" s="16">
        <v>1170299</v>
      </c>
      <c r="H61" s="16">
        <v>0</v>
      </c>
      <c r="I61" s="16">
        <v>1170299</v>
      </c>
      <c r="J61" s="13" t="s">
        <v>107</v>
      </c>
      <c r="L61" s="20" t="s">
        <v>204</v>
      </c>
    </row>
    <row r="62" spans="1:13" ht="42.75">
      <c r="A62" s="18">
        <v>56</v>
      </c>
      <c r="B62" s="18" t="s">
        <v>82</v>
      </c>
      <c r="C62" s="13" t="s">
        <v>83</v>
      </c>
      <c r="D62" s="13" t="s">
        <v>84</v>
      </c>
      <c r="E62" s="18" t="s">
        <v>0</v>
      </c>
      <c r="F62" s="16">
        <v>1643598</v>
      </c>
      <c r="G62" s="16">
        <v>0</v>
      </c>
      <c r="H62" s="16">
        <v>0</v>
      </c>
      <c r="I62" s="16">
        <v>0</v>
      </c>
      <c r="J62" s="13" t="s">
        <v>201</v>
      </c>
      <c r="K62" s="20" t="s">
        <v>178</v>
      </c>
      <c r="L62" s="20" t="s">
        <v>203</v>
      </c>
    </row>
    <row r="63" spans="1:13" ht="28.5">
      <c r="A63" s="18">
        <v>57</v>
      </c>
      <c r="B63" s="18" t="s">
        <v>143</v>
      </c>
      <c r="C63" s="13" t="s">
        <v>141</v>
      </c>
      <c r="D63" s="13" t="s">
        <v>144</v>
      </c>
      <c r="E63" s="18" t="s">
        <v>0</v>
      </c>
      <c r="F63" s="16">
        <v>811300</v>
      </c>
      <c r="G63" s="16">
        <v>0</v>
      </c>
      <c r="H63" s="16">
        <v>0</v>
      </c>
      <c r="I63" s="16">
        <v>0</v>
      </c>
      <c r="J63" s="13" t="s">
        <v>201</v>
      </c>
      <c r="K63" s="20" t="s">
        <v>179</v>
      </c>
      <c r="L63" s="20" t="s">
        <v>203</v>
      </c>
    </row>
    <row r="64" spans="1:13" ht="242.25">
      <c r="A64" s="18">
        <v>58</v>
      </c>
      <c r="B64" s="18" t="s">
        <v>230</v>
      </c>
      <c r="C64" s="13" t="s">
        <v>141</v>
      </c>
      <c r="D64" s="13" t="s">
        <v>142</v>
      </c>
      <c r="E64" s="18" t="s">
        <v>0</v>
      </c>
      <c r="F64" s="16">
        <v>1493376</v>
      </c>
      <c r="G64" s="16">
        <v>1493376</v>
      </c>
      <c r="H64" s="16">
        <v>0</v>
      </c>
      <c r="I64" s="16">
        <v>1493376</v>
      </c>
      <c r="J64" s="13" t="s">
        <v>277</v>
      </c>
      <c r="L64" s="20" t="s">
        <v>203</v>
      </c>
      <c r="M64" s="20" t="s">
        <v>237</v>
      </c>
    </row>
    <row r="65" spans="1:13" ht="285">
      <c r="A65" s="35">
        <v>59</v>
      </c>
      <c r="B65" s="26" t="s">
        <v>242</v>
      </c>
      <c r="C65" s="36" t="s">
        <v>295</v>
      </c>
      <c r="D65" s="36" t="s">
        <v>71</v>
      </c>
      <c r="E65" s="18" t="s">
        <v>0</v>
      </c>
      <c r="F65" s="16">
        <v>1500000</v>
      </c>
      <c r="G65" s="16">
        <v>1477500</v>
      </c>
      <c r="H65" s="16">
        <v>0</v>
      </c>
      <c r="I65" s="16">
        <v>1477500</v>
      </c>
      <c r="J65" s="13" t="s">
        <v>278</v>
      </c>
      <c r="K65" s="20" t="s">
        <v>161</v>
      </c>
      <c r="L65" s="20" t="s">
        <v>203</v>
      </c>
      <c r="M65" s="20" t="s">
        <v>237</v>
      </c>
    </row>
    <row r="66" spans="1:13" ht="18.75" customHeight="1">
      <c r="A66" s="35"/>
      <c r="B66" s="26" t="s">
        <v>299</v>
      </c>
      <c r="C66" s="36"/>
      <c r="D66" s="36"/>
      <c r="E66" s="18" t="s">
        <v>196</v>
      </c>
      <c r="F66" s="16">
        <v>1500000</v>
      </c>
      <c r="G66" s="16">
        <v>0</v>
      </c>
      <c r="H66" s="16">
        <v>0</v>
      </c>
      <c r="I66" s="16">
        <v>0</v>
      </c>
      <c r="J66" s="13" t="s">
        <v>202</v>
      </c>
      <c r="K66" s="20" t="s">
        <v>166</v>
      </c>
      <c r="L66" s="20" t="s">
        <v>206</v>
      </c>
    </row>
    <row r="67" spans="1:13" ht="20.25" customHeight="1">
      <c r="A67" s="35"/>
      <c r="B67" s="26"/>
      <c r="C67" s="36"/>
      <c r="D67" s="36"/>
      <c r="E67" s="18" t="s">
        <v>193</v>
      </c>
      <c r="F67" s="16">
        <f>F65+F66</f>
        <v>3000000</v>
      </c>
      <c r="G67" s="16">
        <f t="shared" ref="G67:I67" si="0">G65+G66</f>
        <v>1477500</v>
      </c>
      <c r="H67" s="16">
        <f t="shared" si="0"/>
        <v>0</v>
      </c>
      <c r="I67" s="16">
        <f t="shared" si="0"/>
        <v>1477500</v>
      </c>
      <c r="J67" s="13"/>
      <c r="K67" s="20" t="s">
        <v>166</v>
      </c>
      <c r="L67" s="20" t="s">
        <v>203</v>
      </c>
    </row>
    <row r="68" spans="1:13" ht="199.5">
      <c r="A68" s="18">
        <v>60</v>
      </c>
      <c r="B68" s="18" t="s">
        <v>97</v>
      </c>
      <c r="C68" s="13" t="s">
        <v>98</v>
      </c>
      <c r="D68" s="13" t="s">
        <v>99</v>
      </c>
      <c r="E68" s="18" t="s">
        <v>0</v>
      </c>
      <c r="F68" s="16">
        <v>1499149</v>
      </c>
      <c r="G68" s="16">
        <v>1499149</v>
      </c>
      <c r="H68" s="16">
        <v>0</v>
      </c>
      <c r="I68" s="16">
        <v>1499149</v>
      </c>
      <c r="J68" s="13" t="s">
        <v>213</v>
      </c>
      <c r="L68" s="20" t="s">
        <v>203</v>
      </c>
    </row>
    <row r="69" spans="1:13" ht="270.75">
      <c r="A69" s="18">
        <v>61</v>
      </c>
      <c r="B69" s="18" t="s">
        <v>231</v>
      </c>
      <c r="C69" s="13" t="s">
        <v>73</v>
      </c>
      <c r="D69" s="13" t="s">
        <v>74</v>
      </c>
      <c r="E69" s="18" t="s">
        <v>0</v>
      </c>
      <c r="F69" s="16">
        <v>1500000</v>
      </c>
      <c r="G69" s="16">
        <v>1500000</v>
      </c>
      <c r="H69" s="16">
        <v>0</v>
      </c>
      <c r="I69" s="16">
        <v>1500000</v>
      </c>
      <c r="J69" s="13" t="s">
        <v>279</v>
      </c>
      <c r="L69" s="20" t="s">
        <v>203</v>
      </c>
    </row>
    <row r="70" spans="1:13" ht="306" customHeight="1">
      <c r="A70" s="35">
        <v>62</v>
      </c>
      <c r="B70" s="26" t="s">
        <v>243</v>
      </c>
      <c r="C70" s="36" t="s">
        <v>68</v>
      </c>
      <c r="D70" s="36" t="s">
        <v>69</v>
      </c>
      <c r="E70" s="18" t="s">
        <v>0</v>
      </c>
      <c r="F70" s="16">
        <v>1500000</v>
      </c>
      <c r="G70" s="16">
        <f>I70-H70</f>
        <v>1100000</v>
      </c>
      <c r="H70" s="16">
        <v>400000</v>
      </c>
      <c r="I70" s="16">
        <v>1500000</v>
      </c>
      <c r="J70" s="13" t="s">
        <v>280</v>
      </c>
      <c r="K70" s="20" t="s">
        <v>170</v>
      </c>
      <c r="L70" s="20" t="s">
        <v>203</v>
      </c>
      <c r="M70" s="20" t="s">
        <v>244</v>
      </c>
    </row>
    <row r="71" spans="1:13" ht="29.25" customHeight="1">
      <c r="A71" s="35"/>
      <c r="B71" s="26" t="s">
        <v>300</v>
      </c>
      <c r="C71" s="36"/>
      <c r="D71" s="36"/>
      <c r="E71" s="18" t="s">
        <v>197</v>
      </c>
      <c r="F71" s="16">
        <v>1500000</v>
      </c>
      <c r="G71" s="16">
        <v>0</v>
      </c>
      <c r="H71" s="16">
        <v>0</v>
      </c>
      <c r="I71" s="16">
        <v>0</v>
      </c>
      <c r="J71" s="13" t="s">
        <v>202</v>
      </c>
      <c r="K71" s="20" t="s">
        <v>166</v>
      </c>
      <c r="L71" s="20" t="s">
        <v>207</v>
      </c>
    </row>
    <row r="72" spans="1:13" ht="29.25" customHeight="1">
      <c r="A72" s="35"/>
      <c r="B72" s="26" t="s">
        <v>301</v>
      </c>
      <c r="C72" s="36"/>
      <c r="D72" s="36"/>
      <c r="E72" s="18" t="s">
        <v>198</v>
      </c>
      <c r="F72" s="16">
        <v>1500000</v>
      </c>
      <c r="G72" s="16">
        <v>0</v>
      </c>
      <c r="H72" s="16">
        <v>0</v>
      </c>
      <c r="I72" s="16">
        <v>0</v>
      </c>
      <c r="J72" s="13" t="s">
        <v>202</v>
      </c>
      <c r="K72" s="20" t="s">
        <v>161</v>
      </c>
      <c r="L72" s="20" t="s">
        <v>207</v>
      </c>
    </row>
    <row r="73" spans="1:13" ht="29.25" customHeight="1">
      <c r="A73" s="35"/>
      <c r="B73" s="26"/>
      <c r="C73" s="36"/>
      <c r="D73" s="36"/>
      <c r="E73" s="23"/>
      <c r="F73" s="16">
        <v>4500000</v>
      </c>
      <c r="G73" s="16">
        <v>1100000</v>
      </c>
      <c r="H73" s="16">
        <v>400000</v>
      </c>
      <c r="I73" s="16">
        <v>1500000</v>
      </c>
      <c r="J73" s="13"/>
      <c r="K73" s="20" t="s">
        <v>161</v>
      </c>
      <c r="L73" s="20" t="s">
        <v>206</v>
      </c>
    </row>
    <row r="74" spans="1:13" ht="270.75">
      <c r="A74" s="21">
        <v>63</v>
      </c>
      <c r="B74" s="21" t="s">
        <v>234</v>
      </c>
      <c r="C74" s="17" t="s">
        <v>21</v>
      </c>
      <c r="D74" s="17" t="s">
        <v>20</v>
      </c>
      <c r="E74" s="21" t="s">
        <v>0</v>
      </c>
      <c r="F74" s="19">
        <v>1500000</v>
      </c>
      <c r="G74" s="19">
        <v>1495564</v>
      </c>
      <c r="H74" s="19">
        <v>0</v>
      </c>
      <c r="I74" s="19">
        <v>1495564</v>
      </c>
      <c r="J74" s="17" t="s">
        <v>281</v>
      </c>
      <c r="L74" s="20" t="s">
        <v>203</v>
      </c>
      <c r="M74" s="20" t="s">
        <v>161</v>
      </c>
    </row>
    <row r="75" spans="1:13" ht="246" customHeight="1">
      <c r="A75" s="18">
        <v>65</v>
      </c>
      <c r="B75" s="18" t="s">
        <v>306</v>
      </c>
      <c r="C75" s="13" t="s">
        <v>47</v>
      </c>
      <c r="D75" s="13" t="s">
        <v>48</v>
      </c>
      <c r="E75" s="18" t="s">
        <v>0</v>
      </c>
      <c r="F75" s="16">
        <v>1354728</v>
      </c>
      <c r="G75" s="16">
        <v>1324728</v>
      </c>
      <c r="H75" s="16">
        <v>30000</v>
      </c>
      <c r="I75" s="16">
        <v>1354728</v>
      </c>
      <c r="J75" s="13" t="s">
        <v>307</v>
      </c>
      <c r="L75" s="20" t="s">
        <v>204</v>
      </c>
    </row>
    <row r="76" spans="1:13" ht="321.75" customHeight="1">
      <c r="A76" s="18">
        <v>66</v>
      </c>
      <c r="B76" s="18" t="s">
        <v>232</v>
      </c>
      <c r="C76" s="13" t="s">
        <v>153</v>
      </c>
      <c r="D76" s="13" t="s">
        <v>154</v>
      </c>
      <c r="E76" s="18" t="s">
        <v>0</v>
      </c>
      <c r="F76" s="16">
        <v>1400021</v>
      </c>
      <c r="G76" s="16">
        <v>1352021</v>
      </c>
      <c r="H76" s="16">
        <v>0</v>
      </c>
      <c r="I76" s="16">
        <v>1352021</v>
      </c>
      <c r="J76" s="13" t="s">
        <v>282</v>
      </c>
      <c r="L76" s="20" t="s">
        <v>203</v>
      </c>
    </row>
    <row r="77" spans="1:13" ht="71.25">
      <c r="A77" s="21">
        <v>67</v>
      </c>
      <c r="B77" s="21" t="s">
        <v>245</v>
      </c>
      <c r="C77" s="17" t="s">
        <v>2</v>
      </c>
      <c r="D77" s="17" t="s">
        <v>1</v>
      </c>
      <c r="E77" s="21" t="s">
        <v>0</v>
      </c>
      <c r="F77" s="19">
        <v>2500000</v>
      </c>
      <c r="G77" s="19">
        <v>547200</v>
      </c>
      <c r="H77" s="19">
        <v>80000</v>
      </c>
      <c r="I77" s="19">
        <v>627200</v>
      </c>
      <c r="J77" s="24" t="s">
        <v>283</v>
      </c>
      <c r="L77" s="20" t="s">
        <v>206</v>
      </c>
      <c r="M77" s="20" t="s">
        <v>161</v>
      </c>
    </row>
    <row r="78" spans="1:13" ht="177.75" customHeight="1">
      <c r="A78" s="21">
        <v>68</v>
      </c>
      <c r="B78" s="21" t="s">
        <v>233</v>
      </c>
      <c r="C78" s="17" t="s">
        <v>16</v>
      </c>
      <c r="D78" s="17" t="s">
        <v>18</v>
      </c>
      <c r="E78" s="21" t="s">
        <v>0</v>
      </c>
      <c r="F78" s="19">
        <v>1360000</v>
      </c>
      <c r="G78" s="19">
        <v>822150</v>
      </c>
      <c r="H78" s="19">
        <v>0</v>
      </c>
      <c r="I78" s="19">
        <v>822150</v>
      </c>
      <c r="J78" s="17" t="s">
        <v>284</v>
      </c>
      <c r="L78" s="20" t="s">
        <v>206</v>
      </c>
    </row>
    <row r="79" spans="1:13" ht="305.25" customHeight="1">
      <c r="A79" s="18">
        <v>70</v>
      </c>
      <c r="B79" s="18" t="s">
        <v>235</v>
      </c>
      <c r="C79" s="13" t="s">
        <v>151</v>
      </c>
      <c r="D79" s="13" t="s">
        <v>152</v>
      </c>
      <c r="E79" s="18" t="s">
        <v>0</v>
      </c>
      <c r="F79" s="16">
        <v>5410814</v>
      </c>
      <c r="G79" s="16">
        <v>2698045</v>
      </c>
      <c r="H79" s="16">
        <v>100000</v>
      </c>
      <c r="I79" s="16">
        <v>2798045</v>
      </c>
      <c r="J79" s="13" t="s">
        <v>305</v>
      </c>
      <c r="K79" s="20" t="s">
        <v>178</v>
      </c>
      <c r="L79" s="20" t="s">
        <v>206</v>
      </c>
    </row>
  </sheetData>
  <autoFilter ref="A3:L79">
    <filterColumn colId="5" showButton="0"/>
    <filterColumn colId="6" showButton="0"/>
    <filterColumn colId="7" showButton="0"/>
  </autoFilter>
  <mergeCells count="18">
    <mergeCell ref="A70:A73"/>
    <mergeCell ref="C70:C73"/>
    <mergeCell ref="D70:D73"/>
    <mergeCell ref="A35:A37"/>
    <mergeCell ref="C35:C37"/>
    <mergeCell ref="D35:D37"/>
    <mergeCell ref="A65:A67"/>
    <mergeCell ref="C65:C67"/>
    <mergeCell ref="D65:D67"/>
    <mergeCell ref="A1:J1"/>
    <mergeCell ref="A2:J2"/>
    <mergeCell ref="A3:A4"/>
    <mergeCell ref="B3:B4"/>
    <mergeCell ref="C3:C4"/>
    <mergeCell ref="D3:D4"/>
    <mergeCell ref="E3:E4"/>
    <mergeCell ref="F3:I3"/>
    <mergeCell ref="J3:J4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8"/>
  <sheetViews>
    <sheetView zoomScaleNormal="100" workbookViewId="0">
      <pane ySplit="4" topLeftCell="A6" activePane="bottomLeft" state="frozen"/>
      <selection pane="bottomLeft" activeCell="J7" sqref="J7"/>
    </sheetView>
  </sheetViews>
  <sheetFormatPr defaultRowHeight="15.75"/>
  <cols>
    <col min="1" max="1" width="8.625" style="1" customWidth="1"/>
    <col min="2" max="2" width="10.625" style="1" customWidth="1"/>
    <col min="3" max="4" width="15.625" style="1" customWidth="1"/>
    <col min="5" max="5" width="8.625" style="1" customWidth="1"/>
    <col min="6" max="9" width="11.625" style="1" customWidth="1"/>
    <col min="10" max="10" width="112.625" style="1" customWidth="1"/>
    <col min="11" max="16384" width="9" style="1"/>
  </cols>
  <sheetData>
    <row r="1" spans="1:10" ht="33" thickBot="1">
      <c r="A1" s="41" t="s">
        <v>200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1.75" thickBot="1">
      <c r="A2" s="42" t="s">
        <v>32</v>
      </c>
      <c r="B2" s="42"/>
      <c r="C2" s="43"/>
      <c r="D2" s="43"/>
      <c r="E2" s="43"/>
      <c r="F2" s="43"/>
      <c r="G2" s="43"/>
      <c r="H2" s="43"/>
      <c r="I2" s="43"/>
      <c r="J2" s="43"/>
    </row>
    <row r="3" spans="1:10" ht="19.5">
      <c r="A3" s="44" t="s">
        <v>159</v>
      </c>
      <c r="B3" s="44" t="s">
        <v>31</v>
      </c>
      <c r="C3" s="44" t="s">
        <v>30</v>
      </c>
      <c r="D3" s="44" t="s">
        <v>29</v>
      </c>
      <c r="E3" s="44" t="s">
        <v>28</v>
      </c>
      <c r="F3" s="44" t="s">
        <v>27</v>
      </c>
      <c r="G3" s="46"/>
      <c r="H3" s="46"/>
      <c r="I3" s="46"/>
      <c r="J3" s="44" t="s">
        <v>26</v>
      </c>
    </row>
    <row r="4" spans="1:10" ht="19.5">
      <c r="A4" s="45"/>
      <c r="B4" s="45"/>
      <c r="C4" s="45"/>
      <c r="D4" s="45"/>
      <c r="E4" s="45"/>
      <c r="F4" s="4" t="s">
        <v>25</v>
      </c>
      <c r="G4" s="4" t="s">
        <v>24</v>
      </c>
      <c r="H4" s="4" t="s">
        <v>23</v>
      </c>
      <c r="I4" s="4" t="s">
        <v>22</v>
      </c>
      <c r="J4" s="45"/>
    </row>
    <row r="5" spans="1:10" ht="185.25">
      <c r="A5" s="2">
        <v>1</v>
      </c>
      <c r="B5" s="2" t="s">
        <v>285</v>
      </c>
      <c r="C5" s="2" t="s">
        <v>182</v>
      </c>
      <c r="D5" s="2" t="s">
        <v>183</v>
      </c>
      <c r="E5" s="2" t="s">
        <v>181</v>
      </c>
      <c r="F5" s="3">
        <v>823300</v>
      </c>
      <c r="G5" s="3">
        <v>964569</v>
      </c>
      <c r="H5" s="3">
        <v>0</v>
      </c>
      <c r="I5" s="3">
        <v>964569</v>
      </c>
      <c r="J5" s="5" t="s">
        <v>185</v>
      </c>
    </row>
    <row r="6" spans="1:10" ht="228">
      <c r="A6" s="2">
        <v>2</v>
      </c>
      <c r="B6" s="2" t="s">
        <v>286</v>
      </c>
      <c r="C6" s="2" t="s">
        <v>182</v>
      </c>
      <c r="D6" s="2" t="s">
        <v>184</v>
      </c>
      <c r="E6" s="2">
        <v>110</v>
      </c>
      <c r="F6" s="3">
        <v>844500</v>
      </c>
      <c r="G6" s="3">
        <f t="shared" ref="G6:G7" si="0">SUM(H6:I6)</f>
        <v>916731</v>
      </c>
      <c r="H6" s="3">
        <v>0</v>
      </c>
      <c r="I6" s="3">
        <v>916731</v>
      </c>
      <c r="J6" s="6" t="s">
        <v>186</v>
      </c>
    </row>
    <row r="7" spans="1:10" ht="100.5" thickBot="1">
      <c r="A7" s="7">
        <v>3</v>
      </c>
      <c r="B7" s="7" t="s">
        <v>287</v>
      </c>
      <c r="C7" s="7" t="s">
        <v>187</v>
      </c>
      <c r="D7" s="7" t="s">
        <v>188</v>
      </c>
      <c r="E7" s="7">
        <v>110</v>
      </c>
      <c r="F7" s="8">
        <v>436000</v>
      </c>
      <c r="G7" s="8">
        <f t="shared" si="0"/>
        <v>436000</v>
      </c>
      <c r="H7" s="8">
        <v>0</v>
      </c>
      <c r="I7" s="8">
        <v>436000</v>
      </c>
      <c r="J7" s="9" t="s">
        <v>189</v>
      </c>
    </row>
    <row r="8" spans="1:10" ht="41.25" customHeight="1" thickBot="1">
      <c r="A8" s="38" t="s">
        <v>190</v>
      </c>
      <c r="B8" s="39"/>
      <c r="C8" s="39"/>
      <c r="D8" s="40"/>
      <c r="E8" s="10">
        <v>110</v>
      </c>
      <c r="F8" s="11">
        <f>SUM(F5:F7)</f>
        <v>2103800</v>
      </c>
      <c r="G8" s="11">
        <f t="shared" ref="G8:H8" si="1">SUM(G5:G7)</f>
        <v>2317300</v>
      </c>
      <c r="H8" s="11">
        <f t="shared" si="1"/>
        <v>0</v>
      </c>
      <c r="I8" s="11">
        <f>SUM(I5:I7)</f>
        <v>2317300</v>
      </c>
      <c r="J8" s="12" t="s">
        <v>191</v>
      </c>
    </row>
  </sheetData>
  <autoFilter ref="A3:J7">
    <filterColumn colId="5" showButton="0"/>
    <filterColumn colId="6" showButton="0"/>
    <filterColumn colId="7" showButton="0"/>
    <sortState ref="A6:J74">
      <sortCondition ref="A3:A74"/>
    </sortState>
  </autoFilter>
  <mergeCells count="10">
    <mergeCell ref="A8:D8"/>
    <mergeCell ref="A1:J1"/>
    <mergeCell ref="A2:J2"/>
    <mergeCell ref="A3:A4"/>
    <mergeCell ref="B3:B4"/>
    <mergeCell ref="C3:C4"/>
    <mergeCell ref="D3:D4"/>
    <mergeCell ref="E3:E4"/>
    <mergeCell ref="F3:I3"/>
    <mergeCell ref="J3:J4"/>
  </mergeCells>
  <phoneticPr fontId="2" type="noConversion"/>
  <pageMargins left="0.27559055118110237" right="0.27559055118110237" top="0.27559055118110237" bottom="0.27559055118110237" header="0" footer="0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4</vt:i4>
      </vt:variant>
    </vt:vector>
  </HeadingPairs>
  <TitlesOfParts>
    <vt:vector size="6" baseType="lpstr">
      <vt:lpstr>110公彩申請案</vt:lpstr>
      <vt:lpstr>中長程計畫(過去已核定之計畫)</vt:lpstr>
      <vt:lpstr>'中長程計畫(過去已核定之計畫)'!JR_PAGE_ANCHOR_0_17</vt:lpstr>
      <vt:lpstr>'中長程計畫(過去已核定之計畫)'!Print_Area</vt:lpstr>
      <vt:lpstr>'110公彩申請案'!Print_Titles</vt:lpstr>
      <vt:lpstr>'中長程計畫(過去已核定之計畫)'!Print_Titles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心理及口腔健康司林偉翔</dc:creator>
  <cp:lastModifiedBy>心理及口腔健康司林偉翔</cp:lastModifiedBy>
  <cp:lastPrinted>2020-11-30T08:25:03Z</cp:lastPrinted>
  <dcterms:created xsi:type="dcterms:W3CDTF">2020-11-10T02:58:39Z</dcterms:created>
  <dcterms:modified xsi:type="dcterms:W3CDTF">2021-01-08T10:09:04Z</dcterms:modified>
</cp:coreProperties>
</file>