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6085" windowHeight="10965"/>
  </bookViews>
  <sheets>
    <sheet name="工作表1" sheetId="1" r:id="rId1"/>
    <sheet name="工作表2" sheetId="2" r:id="rId2"/>
    <sheet name="工作表3" sheetId="3" r:id="rId3"/>
  </sheets>
  <calcPr calcId="152511"/>
</workbook>
</file>

<file path=xl/calcChain.xml><?xml version="1.0" encoding="utf-8"?>
<calcChain xmlns="http://schemas.openxmlformats.org/spreadsheetml/2006/main">
  <c r="M19" i="1" l="1"/>
  <c r="C31" i="1"/>
  <c r="K31" i="1"/>
  <c r="I31" i="1"/>
  <c r="I19" i="1"/>
  <c r="K19" i="1" l="1"/>
  <c r="G19" i="1"/>
  <c r="E23" i="1"/>
  <c r="E40" i="1" l="1"/>
  <c r="C40" i="1"/>
  <c r="J40" i="1" s="1"/>
  <c r="E39" i="1"/>
  <c r="C39" i="1"/>
  <c r="E38" i="1"/>
  <c r="C38" i="1"/>
  <c r="E37" i="1"/>
  <c r="C37" i="1"/>
  <c r="J37" i="1" s="1"/>
  <c r="E36" i="1"/>
  <c r="C36" i="1"/>
  <c r="E35" i="1"/>
  <c r="C35" i="1"/>
  <c r="E34" i="1"/>
  <c r="C34" i="1"/>
  <c r="J34" i="1" s="1"/>
  <c r="E33" i="1"/>
  <c r="C33" i="1"/>
  <c r="E32" i="1"/>
  <c r="C32" i="1"/>
  <c r="G31" i="1"/>
  <c r="E31" i="1"/>
  <c r="E29" i="1"/>
  <c r="C29" i="1"/>
  <c r="E28" i="1"/>
  <c r="C28" i="1"/>
  <c r="E27" i="1"/>
  <c r="C27" i="1"/>
  <c r="E26" i="1"/>
  <c r="C26" i="1"/>
  <c r="E25" i="1"/>
  <c r="C25" i="1"/>
  <c r="E24" i="1"/>
  <c r="C24" i="1"/>
  <c r="C23" i="1"/>
  <c r="J23" i="1" s="1"/>
  <c r="E22" i="1"/>
  <c r="C22" i="1"/>
  <c r="J22" i="1" s="1"/>
  <c r="E21" i="1"/>
  <c r="C21" i="1"/>
  <c r="E20" i="1"/>
  <c r="C20" i="1"/>
  <c r="E19" i="1"/>
  <c r="C19" i="1"/>
  <c r="J19" i="1" l="1"/>
  <c r="N19" i="1"/>
  <c r="J20" i="1"/>
  <c r="N20" i="1"/>
  <c r="J21" i="1"/>
  <c r="N21" i="1"/>
  <c r="J32" i="1"/>
  <c r="J35" i="1"/>
  <c r="J38" i="1"/>
  <c r="J33" i="1"/>
  <c r="J36" i="1"/>
  <c r="J39" i="1"/>
  <c r="J31" i="1"/>
  <c r="L37" i="1"/>
  <c r="H33" i="1"/>
  <c r="H36" i="1"/>
  <c r="H39" i="1"/>
  <c r="H31" i="1"/>
  <c r="H34" i="1"/>
  <c r="H37" i="1"/>
  <c r="H40" i="1"/>
  <c r="H35" i="1"/>
  <c r="H38" i="1"/>
  <c r="L21" i="1"/>
  <c r="F28" i="1"/>
  <c r="J28" i="1"/>
  <c r="N28" i="1"/>
  <c r="L28" i="1"/>
  <c r="H19" i="1"/>
  <c r="L19" i="1"/>
  <c r="N29" i="1"/>
  <c r="L29" i="1"/>
  <c r="J29" i="1"/>
  <c r="J25" i="1"/>
  <c r="N25" i="1"/>
  <c r="L25" i="1"/>
  <c r="H22" i="1"/>
  <c r="N22" i="1"/>
  <c r="L22" i="1"/>
  <c r="H26" i="1"/>
  <c r="J26" i="1"/>
  <c r="N26" i="1"/>
  <c r="L26" i="1"/>
  <c r="L20" i="1"/>
  <c r="F23" i="1"/>
  <c r="N23" i="1"/>
  <c r="L23" i="1"/>
  <c r="F24" i="1"/>
  <c r="N24" i="1"/>
  <c r="L24" i="1"/>
  <c r="J24" i="1"/>
  <c r="H27" i="1"/>
  <c r="J27" i="1"/>
  <c r="N27" i="1"/>
  <c r="L27" i="1"/>
  <c r="H24" i="1"/>
  <c r="F21" i="1"/>
  <c r="F25" i="1"/>
  <c r="H23" i="1"/>
  <c r="H28" i="1"/>
  <c r="F29" i="1"/>
  <c r="H21" i="1"/>
  <c r="H25" i="1"/>
  <c r="F27" i="1"/>
  <c r="H29" i="1"/>
  <c r="H32" i="1"/>
  <c r="F33" i="1"/>
  <c r="F34" i="1"/>
  <c r="F35" i="1"/>
  <c r="F36" i="1"/>
  <c r="F37" i="1"/>
  <c r="F38" i="1"/>
  <c r="F39" i="1"/>
  <c r="F40" i="1"/>
  <c r="F22" i="1"/>
  <c r="F26" i="1"/>
  <c r="H20" i="1"/>
  <c r="F19" i="1"/>
  <c r="F31" i="1"/>
  <c r="F20" i="1"/>
  <c r="F32" i="1"/>
  <c r="L39" i="1" l="1"/>
  <c r="L33" i="1"/>
  <c r="L34" i="1"/>
  <c r="L38" i="1"/>
  <c r="L31" i="1"/>
  <c r="L32" i="1"/>
  <c r="L35" i="1"/>
  <c r="L36" i="1"/>
  <c r="L40" i="1"/>
</calcChain>
</file>

<file path=xl/sharedStrings.xml><?xml version="1.0" encoding="utf-8"?>
<sst xmlns="http://schemas.openxmlformats.org/spreadsheetml/2006/main" count="104" uniqueCount="94">
  <si>
    <t>期間</t>
    <phoneticPr fontId="1" type="noConversion"/>
  </si>
  <si>
    <t>營業額</t>
    <phoneticPr fontId="1" type="noConversion"/>
  </si>
  <si>
    <t>109年1月</t>
    <phoneticPr fontId="1" type="noConversion"/>
  </si>
  <si>
    <t>109年2月</t>
    <phoneticPr fontId="1" type="noConversion"/>
  </si>
  <si>
    <t>109年3月</t>
  </si>
  <si>
    <t>109年4月</t>
  </si>
  <si>
    <t>109年5月</t>
  </si>
  <si>
    <t>109年6月</t>
  </si>
  <si>
    <t>109年7月</t>
  </si>
  <si>
    <t>109年8月</t>
  </si>
  <si>
    <t>109年9月</t>
  </si>
  <si>
    <t>109年10月</t>
  </si>
  <si>
    <t>109年11月</t>
  </si>
  <si>
    <t>109年12月</t>
  </si>
  <si>
    <t>108年1月</t>
    <phoneticPr fontId="1" type="noConversion"/>
  </si>
  <si>
    <t>108年2月</t>
    <phoneticPr fontId="1" type="noConversion"/>
  </si>
  <si>
    <t>108年3月</t>
  </si>
  <si>
    <t>108年4月</t>
  </si>
  <si>
    <t>108年5月</t>
  </si>
  <si>
    <t>108年6月</t>
  </si>
  <si>
    <t>108年7月</t>
  </si>
  <si>
    <t>108年8月</t>
  </si>
  <si>
    <t>108年9月</t>
  </si>
  <si>
    <t>108年10月</t>
  </si>
  <si>
    <t>108年11月</t>
  </si>
  <si>
    <t>108年12月</t>
  </si>
  <si>
    <t>自
動
計
算
(請
勿
填
寫)</t>
    <phoneticPr fontId="1" type="noConversion"/>
  </si>
  <si>
    <t>109年1-2月</t>
    <phoneticPr fontId="1" type="noConversion"/>
  </si>
  <si>
    <t>109年2-3月</t>
    <phoneticPr fontId="1" type="noConversion"/>
  </si>
  <si>
    <t>109年3-4月</t>
    <phoneticPr fontId="1" type="noConversion"/>
  </si>
  <si>
    <t>109年4-5月</t>
    <phoneticPr fontId="1" type="noConversion"/>
  </si>
  <si>
    <t>109年5-6月</t>
    <phoneticPr fontId="1" type="noConversion"/>
  </si>
  <si>
    <t>109年6-7月</t>
    <phoneticPr fontId="1" type="noConversion"/>
  </si>
  <si>
    <t>109年7-8月</t>
    <phoneticPr fontId="1" type="noConversion"/>
  </si>
  <si>
    <t>109年8-9月</t>
    <phoneticPr fontId="1" type="noConversion"/>
  </si>
  <si>
    <t>109年9-10月</t>
    <phoneticPr fontId="1" type="noConversion"/>
  </si>
  <si>
    <t>109年10-11月</t>
    <phoneticPr fontId="1" type="noConversion"/>
  </si>
  <si>
    <t>109年11-12月</t>
    <phoneticPr fontId="1" type="noConversion"/>
  </si>
  <si>
    <t>任連續2個月</t>
    <phoneticPr fontId="1" type="noConversion"/>
  </si>
  <si>
    <t>成長率</t>
    <phoneticPr fontId="1" type="noConversion"/>
  </si>
  <si>
    <t>108年1-2月</t>
    <phoneticPr fontId="1" type="noConversion"/>
  </si>
  <si>
    <t>108年2-3月</t>
    <phoneticPr fontId="1" type="noConversion"/>
  </si>
  <si>
    <t>108年3-4月</t>
    <phoneticPr fontId="1" type="noConversion"/>
  </si>
  <si>
    <t>108年4-5月</t>
    <phoneticPr fontId="1" type="noConversion"/>
  </si>
  <si>
    <t>108年5-6月</t>
    <phoneticPr fontId="1" type="noConversion"/>
  </si>
  <si>
    <t>108年6-7月</t>
    <phoneticPr fontId="1" type="noConversion"/>
  </si>
  <si>
    <t>108年7-8月</t>
    <phoneticPr fontId="1" type="noConversion"/>
  </si>
  <si>
    <t>108年8-9月</t>
    <phoneticPr fontId="1" type="noConversion"/>
  </si>
  <si>
    <t>108年9-10月</t>
    <phoneticPr fontId="1" type="noConversion"/>
  </si>
  <si>
    <t>108年10-11月</t>
    <phoneticPr fontId="1" type="noConversion"/>
  </si>
  <si>
    <t>108年11-12月</t>
    <phoneticPr fontId="1" type="noConversion"/>
  </si>
  <si>
    <t>108-109年營業額比較試算表</t>
    <phoneticPr fontId="1" type="noConversion"/>
  </si>
  <si>
    <t>任連續2個月</t>
    <phoneticPr fontId="1" type="noConversion"/>
  </si>
  <si>
    <t>任連續3個月</t>
    <phoneticPr fontId="1" type="noConversion"/>
  </si>
  <si>
    <t>任連續3個月</t>
    <phoneticPr fontId="1" type="noConversion"/>
  </si>
  <si>
    <t>109年1-3月</t>
    <phoneticPr fontId="1" type="noConversion"/>
  </si>
  <si>
    <t>109年2-4月</t>
    <phoneticPr fontId="1" type="noConversion"/>
  </si>
  <si>
    <t>109年3-5月</t>
    <phoneticPr fontId="1" type="noConversion"/>
  </si>
  <si>
    <t>109年4-6月</t>
    <phoneticPr fontId="1" type="noConversion"/>
  </si>
  <si>
    <t>109年5-7月</t>
    <phoneticPr fontId="1" type="noConversion"/>
  </si>
  <si>
    <t>109年6-8月</t>
    <phoneticPr fontId="1" type="noConversion"/>
  </si>
  <si>
    <t>109年7-9月</t>
    <phoneticPr fontId="1" type="noConversion"/>
  </si>
  <si>
    <t>109年8-10月</t>
    <phoneticPr fontId="1" type="noConversion"/>
  </si>
  <si>
    <t>109年9-11月</t>
    <phoneticPr fontId="1" type="noConversion"/>
  </si>
  <si>
    <t>109年10-12月</t>
    <phoneticPr fontId="1" type="noConversion"/>
  </si>
  <si>
    <t>108年1-3月</t>
    <phoneticPr fontId="1" type="noConversion"/>
  </si>
  <si>
    <t>108年2-4月</t>
    <phoneticPr fontId="1" type="noConversion"/>
  </si>
  <si>
    <t>108年3-5月</t>
    <phoneticPr fontId="1" type="noConversion"/>
  </si>
  <si>
    <t>108年4-6月</t>
    <phoneticPr fontId="1" type="noConversion"/>
  </si>
  <si>
    <t>108年5-7月</t>
    <phoneticPr fontId="1" type="noConversion"/>
  </si>
  <si>
    <t>108年6-8月</t>
    <phoneticPr fontId="1" type="noConversion"/>
  </si>
  <si>
    <t>108年7-9月</t>
    <phoneticPr fontId="1" type="noConversion"/>
  </si>
  <si>
    <t>108年8-10月</t>
    <phoneticPr fontId="1" type="noConversion"/>
  </si>
  <si>
    <t>108年9-11月</t>
    <phoneticPr fontId="1" type="noConversion"/>
  </si>
  <si>
    <t>108年10-12月</t>
    <phoneticPr fontId="1" type="noConversion"/>
  </si>
  <si>
    <t>單位:新台幣元</t>
    <phoneticPr fontId="1" type="noConversion"/>
  </si>
  <si>
    <t>月平均營業額</t>
    <phoneticPr fontId="1" type="noConversion"/>
  </si>
  <si>
    <t>成長率</t>
    <phoneticPr fontId="1" type="noConversion"/>
  </si>
  <si>
    <t>成長率</t>
    <phoneticPr fontId="1" type="noConversion"/>
  </si>
  <si>
    <t>受影響月份</t>
    <phoneticPr fontId="1" type="noConversion"/>
  </si>
  <si>
    <t>比較基準(108年同期月份)</t>
    <phoneticPr fontId="1" type="noConversion"/>
  </si>
  <si>
    <t>比較基準(108年下半年)</t>
    <phoneticPr fontId="1" type="noConversion"/>
  </si>
  <si>
    <t>比較基準(108年下半年任連續兩個月)</t>
    <phoneticPr fontId="1" type="noConversion"/>
  </si>
  <si>
    <t>108年7-12月之平均營業額</t>
    <phoneticPr fontId="1" type="noConversion"/>
  </si>
  <si>
    <t>108年7-8月之月平均營業額</t>
    <phoneticPr fontId="1" type="noConversion"/>
  </si>
  <si>
    <t>108年9-10月之月平均營業額</t>
    <phoneticPr fontId="1" type="noConversion"/>
  </si>
  <si>
    <t>108年11-12月之月平均營業額</t>
    <phoneticPr fontId="1" type="noConversion"/>
  </si>
  <si>
    <t>108年7-12月之平均營業額</t>
    <phoneticPr fontId="1" type="noConversion"/>
  </si>
  <si>
    <t>108年7-9月之月平均營業額</t>
    <phoneticPr fontId="1" type="noConversion"/>
  </si>
  <si>
    <t>108年10-12月之月平均營業額</t>
    <phoneticPr fontId="1" type="noConversion"/>
  </si>
  <si>
    <t>受影響月份</t>
    <phoneticPr fontId="1" type="noConversion"/>
  </si>
  <si>
    <t>比較基準</t>
    <phoneticPr fontId="1" type="noConversion"/>
  </si>
  <si>
    <r>
      <rPr>
        <sz val="18"/>
        <color rgb="FFFF0000"/>
        <rFont val="新細明體"/>
        <family val="2"/>
        <charset val="136"/>
        <scheme val="minor"/>
      </rPr>
      <t xml:space="preserve">請
填
寫
黃底部分
</t>
    </r>
    <r>
      <rPr>
        <sz val="18"/>
        <color rgb="FFFF0000"/>
        <rFont val="標楷體"/>
        <family val="4"/>
        <charset val="136"/>
      </rPr>
      <t>&gt;</t>
    </r>
    <phoneticPr fontId="1" type="noConversion"/>
  </si>
  <si>
    <t>期間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</si>
</sst>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$&quot;#,##0_);[Red]\(&quot;$&quot;#,##0\)"/>
  </numFmts>
  <fonts count="1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新細明體"/>
      <family val="2"/>
      <charset val="136"/>
      <scheme val="minor"/>
    </font>
    <font>
      <sz val="18"/>
      <color theme="1"/>
      <name val="新細明體"/>
      <family val="2"/>
      <charset val="136"/>
      <scheme val="minor"/>
    </font>
    <font>
      <sz val="18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4"/>
      <color theme="1"/>
      <name val="新細明體"/>
      <family val="1"/>
      <charset val="136"/>
      <scheme val="minor"/>
    </font>
    <font>
      <sz val="20"/>
      <color theme="1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sz val="18"/>
      <color rgb="FFFF0000"/>
      <name val="新細明體"/>
      <family val="2"/>
      <charset val="136"/>
      <scheme val="minor"/>
    </font>
    <font>
      <sz val="18"/>
      <color rgb="FFFF0000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176" fontId="0" fillId="0" borderId="1" xfId="0" applyNumberFormat="1" applyBorder="1">
      <alignment vertical="center"/>
    </xf>
    <xf numFmtId="10" fontId="0" fillId="0" borderId="1" xfId="0" applyNumberFormat="1" applyBorder="1">
      <alignment vertical="center"/>
    </xf>
    <xf numFmtId="176" fontId="0" fillId="2" borderId="1" xfId="0" applyNumberFormat="1" applyFill="1" applyBorder="1" applyProtection="1">
      <alignment vertical="center"/>
      <protection locked="0"/>
    </xf>
    <xf numFmtId="0" fontId="2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7" borderId="1" xfId="0" applyFill="1" applyBorder="1">
      <alignment vertical="center"/>
    </xf>
    <xf numFmtId="176" fontId="0" fillId="7" borderId="1" xfId="0" applyNumberFormat="1" applyFill="1" applyBorder="1">
      <alignment vertical="center"/>
    </xf>
    <xf numFmtId="10" fontId="0" fillId="7" borderId="1" xfId="0" applyNumberFormat="1" applyFill="1" applyBorder="1">
      <alignment vertical="center"/>
    </xf>
    <xf numFmtId="0" fontId="8" fillId="5" borderId="1" xfId="3" applyBorder="1" applyAlignment="1">
      <alignment horizontal="center" vertical="center"/>
    </xf>
    <xf numFmtId="0" fontId="7" fillId="4" borderId="1" xfId="2" applyBorder="1" applyAlignment="1">
      <alignment horizontal="center" vertical="center"/>
    </xf>
    <xf numFmtId="0" fontId="7" fillId="4" borderId="1" xfId="2" applyBorder="1" applyAlignment="1">
      <alignment horizontal="center" vertical="center" wrapText="1"/>
    </xf>
    <xf numFmtId="0" fontId="0" fillId="6" borderId="1" xfId="4" applyFont="1" applyBorder="1" applyAlignment="1">
      <alignment horizontal="center" vertical="center"/>
    </xf>
    <xf numFmtId="0" fontId="0" fillId="0" borderId="0" xfId="0" applyFont="1" applyAlignment="1">
      <alignment vertical="top"/>
    </xf>
    <xf numFmtId="10" fontId="0" fillId="8" borderId="1" xfId="0" applyNumberFormat="1" applyFill="1" applyBorder="1">
      <alignment vertical="center"/>
    </xf>
    <xf numFmtId="0" fontId="8" fillId="5" borderId="2" xfId="3" applyBorder="1" applyAlignment="1">
      <alignment horizontal="center" vertical="center"/>
    </xf>
    <xf numFmtId="0" fontId="0" fillId="7" borderId="2" xfId="0" applyFill="1" applyBorder="1">
      <alignment vertical="center"/>
    </xf>
    <xf numFmtId="0" fontId="8" fillId="5" borderId="6" xfId="3" applyBorder="1" applyAlignment="1">
      <alignment horizontal="center" vertical="center"/>
    </xf>
    <xf numFmtId="0" fontId="7" fillId="4" borderId="7" xfId="2" applyBorder="1" applyAlignment="1">
      <alignment horizontal="center" vertical="center"/>
    </xf>
    <xf numFmtId="0" fontId="0" fillId="7" borderId="6" xfId="0" applyFill="1" applyBorder="1">
      <alignment vertical="center"/>
    </xf>
    <xf numFmtId="176" fontId="0" fillId="7" borderId="7" xfId="0" applyNumberFormat="1" applyFill="1" applyBorder="1">
      <alignment vertical="center"/>
    </xf>
    <xf numFmtId="0" fontId="0" fillId="0" borderId="6" xfId="0" applyBorder="1">
      <alignment vertical="center"/>
    </xf>
    <xf numFmtId="176" fontId="0" fillId="0" borderId="7" xfId="0" applyNumberFormat="1" applyBorder="1">
      <alignment vertical="center"/>
    </xf>
    <xf numFmtId="0" fontId="0" fillId="0" borderId="6" xfId="0" applyFill="1" applyBorder="1">
      <alignment vertical="center"/>
    </xf>
    <xf numFmtId="0" fontId="0" fillId="0" borderId="8" xfId="0" applyFill="1" applyBorder="1">
      <alignment vertical="center"/>
    </xf>
    <xf numFmtId="176" fontId="0" fillId="0" borderId="9" xfId="0" applyNumberFormat="1" applyBorder="1">
      <alignment vertical="center"/>
    </xf>
    <xf numFmtId="0" fontId="5" fillId="6" borderId="7" xfId="4" applyBorder="1" applyAlignment="1">
      <alignment horizontal="center" vertical="center"/>
    </xf>
    <xf numFmtId="10" fontId="0" fillId="7" borderId="7" xfId="0" applyNumberFormat="1" applyFill="1" applyBorder="1">
      <alignment vertical="center"/>
    </xf>
    <xf numFmtId="10" fontId="0" fillId="0" borderId="7" xfId="0" applyNumberFormat="1" applyBorder="1">
      <alignment vertical="center"/>
    </xf>
    <xf numFmtId="176" fontId="0" fillId="0" borderId="11" xfId="0" applyNumberFormat="1" applyBorder="1">
      <alignment vertical="center"/>
    </xf>
    <xf numFmtId="10" fontId="0" fillId="0" borderId="9" xfId="0" applyNumberFormat="1" applyBorder="1">
      <alignment vertical="center"/>
    </xf>
    <xf numFmtId="0" fontId="7" fillId="4" borderId="6" xfId="2" applyBorder="1" applyAlignment="1">
      <alignment horizontal="center" vertical="center" wrapText="1"/>
    </xf>
    <xf numFmtId="0" fontId="0" fillId="6" borderId="7" xfId="4" applyFont="1" applyBorder="1" applyAlignment="1">
      <alignment horizontal="center" vertical="center"/>
    </xf>
    <xf numFmtId="9" fontId="0" fillId="7" borderId="7" xfId="5" applyFont="1" applyFill="1" applyBorder="1">
      <alignment vertical="center"/>
    </xf>
    <xf numFmtId="9" fontId="0" fillId="0" borderId="7" xfId="5" applyFont="1" applyBorder="1">
      <alignment vertical="center"/>
    </xf>
    <xf numFmtId="10" fontId="0" fillId="7" borderId="11" xfId="0" applyNumberFormat="1" applyFill="1" applyBorder="1">
      <alignment vertical="center"/>
    </xf>
    <xf numFmtId="10" fontId="0" fillId="7" borderId="9" xfId="0" applyNumberFormat="1" applyFill="1" applyBorder="1">
      <alignment vertical="center"/>
    </xf>
    <xf numFmtId="0" fontId="7" fillId="4" borderId="4" xfId="2" applyBorder="1" applyAlignment="1">
      <alignment horizontal="center" vertical="center" wrapText="1"/>
    </xf>
    <xf numFmtId="0" fontId="0" fillId="6" borderId="10" xfId="4" applyFont="1" applyBorder="1" applyAlignment="1">
      <alignment horizontal="center" vertical="center"/>
    </xf>
    <xf numFmtId="0" fontId="7" fillId="4" borderId="10" xfId="2" applyBorder="1" applyAlignment="1">
      <alignment horizontal="center" vertical="center" wrapText="1"/>
    </xf>
    <xf numFmtId="0" fontId="0" fillId="6" borderId="5" xfId="4" applyFont="1" applyBorder="1" applyAlignment="1">
      <alignment horizontal="center" vertical="center"/>
    </xf>
    <xf numFmtId="10" fontId="0" fillId="8" borderId="7" xfId="0" applyNumberFormat="1" applyFill="1" applyBorder="1">
      <alignment vertical="center"/>
    </xf>
    <xf numFmtId="10" fontId="0" fillId="8" borderId="11" xfId="0" applyNumberFormat="1" applyFill="1" applyBorder="1">
      <alignment vertical="center"/>
    </xf>
    <xf numFmtId="10" fontId="0" fillId="8" borderId="9" xfId="0" applyNumberFormat="1" applyFill="1" applyBorder="1">
      <alignment vertical="center"/>
    </xf>
    <xf numFmtId="0" fontId="0" fillId="7" borderId="12" xfId="0" applyFill="1" applyBorder="1">
      <alignment vertical="center"/>
    </xf>
    <xf numFmtId="176" fontId="0" fillId="7" borderId="13" xfId="0" applyNumberFormat="1" applyFill="1" applyBorder="1">
      <alignment vertical="center"/>
    </xf>
    <xf numFmtId="176" fontId="0" fillId="7" borderId="14" xfId="0" applyNumberFormat="1" applyFill="1" applyBorder="1">
      <alignment vertical="center"/>
    </xf>
    <xf numFmtId="10" fontId="0" fillId="7" borderId="13" xfId="0" applyNumberFormat="1" applyFill="1" applyBorder="1">
      <alignment vertical="center"/>
    </xf>
    <xf numFmtId="9" fontId="0" fillId="7" borderId="13" xfId="5" applyFont="1" applyFill="1" applyBorder="1">
      <alignment vertical="center"/>
    </xf>
    <xf numFmtId="0" fontId="8" fillId="5" borderId="4" xfId="3" applyBorder="1" applyAlignment="1">
      <alignment horizontal="center" vertical="center"/>
    </xf>
    <xf numFmtId="0" fontId="7" fillId="4" borderId="5" xfId="2" applyBorder="1" applyAlignment="1">
      <alignment horizontal="center" vertical="center"/>
    </xf>
    <xf numFmtId="0" fontId="7" fillId="4" borderId="10" xfId="2" applyBorder="1" applyAlignment="1">
      <alignment horizontal="center" vertical="center"/>
    </xf>
    <xf numFmtId="0" fontId="5" fillId="6" borderId="5" xfId="4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1" fillId="3" borderId="4" xfId="1" applyFont="1" applyBorder="1" applyAlignment="1">
      <alignment horizontal="center" vertical="center"/>
    </xf>
    <xf numFmtId="0" fontId="12" fillId="3" borderId="5" xfId="1" applyFont="1" applyBorder="1" applyAlignment="1">
      <alignment horizontal="center" vertical="center"/>
    </xf>
    <xf numFmtId="0" fontId="12" fillId="9" borderId="4" xfId="1" applyFont="1" applyFill="1" applyBorder="1" applyAlignment="1">
      <alignment horizontal="center" vertical="center"/>
    </xf>
    <xf numFmtId="0" fontId="12" fillId="9" borderId="5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176" fontId="0" fillId="0" borderId="6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0" fontId="0" fillId="3" borderId="2" xfId="1" applyFont="1" applyBorder="1" applyAlignment="1">
      <alignment horizontal="center" vertical="center"/>
    </xf>
    <xf numFmtId="0" fontId="15" fillId="3" borderId="1" xfId="1" applyFont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0" fontId="12" fillId="10" borderId="4" xfId="1" applyFont="1" applyFill="1" applyBorder="1" applyAlignment="1">
      <alignment horizontal="center" vertical="center"/>
    </xf>
    <xf numFmtId="0" fontId="12" fillId="10" borderId="10" xfId="1" applyFont="1" applyFill="1" applyBorder="1" applyAlignment="1">
      <alignment horizontal="center" vertical="center"/>
    </xf>
    <xf numFmtId="0" fontId="12" fillId="10" borderId="5" xfId="1" applyFont="1" applyFill="1" applyBorder="1" applyAlignment="1">
      <alignment horizontal="center" vertical="center"/>
    </xf>
    <xf numFmtId="0" fontId="12" fillId="11" borderId="4" xfId="1" applyFont="1" applyFill="1" applyBorder="1" applyAlignment="1">
      <alignment horizontal="center" vertical="center"/>
    </xf>
    <xf numFmtId="0" fontId="12" fillId="11" borderId="10" xfId="1" applyFont="1" applyFill="1" applyBorder="1" applyAlignment="1">
      <alignment horizontal="center" vertical="center"/>
    </xf>
    <xf numFmtId="0" fontId="12" fillId="11" borderId="5" xfId="1" applyFont="1" applyFill="1" applyBorder="1" applyAlignment="1">
      <alignment horizontal="center" vertical="center"/>
    </xf>
  </cellXfs>
  <cellStyles count="6">
    <cellStyle name="40% - 輔色1" xfId="4" builtinId="31"/>
    <cellStyle name="一般" xfId="0" builtinId="0"/>
    <cellStyle name="中等" xfId="3" builtinId="28"/>
    <cellStyle name="好" xfId="1" builtinId="26"/>
    <cellStyle name="百分比" xfId="5" builtinId="5"/>
    <cellStyle name="壞" xfId="2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357187</xdr:colOff>
      <xdr:row>1</xdr:row>
      <xdr:rowOff>131966</xdr:rowOff>
    </xdr:from>
    <xdr:to>
      <xdr:col>14</xdr:col>
      <xdr:colOff>21874</xdr:colOff>
      <xdr:row>13</xdr:row>
      <xdr:rowOff>83344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72062" y="453435"/>
          <a:ext cx="8261000" cy="26302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1"/>
  <sheetViews>
    <sheetView tabSelected="1" zoomScale="80" zoomScaleNormal="80" workbookViewId="0">
      <selection activeCell="R15" sqref="R15"/>
    </sheetView>
  </sheetViews>
  <sheetFormatPr defaultRowHeight="16.5" x14ac:dyDescent="0.25"/>
  <cols>
    <col min="1" max="1" width="5.875" customWidth="1"/>
    <col min="2" max="2" width="12.5" customWidth="1"/>
    <col min="3" max="3" width="15.5" bestFit="1" customWidth="1"/>
    <col min="4" max="4" width="12.625" customWidth="1"/>
    <col min="5" max="5" width="15.25" customWidth="1"/>
    <col min="6" max="6" width="9.25" bestFit="1" customWidth="1"/>
    <col min="7" max="7" width="14.5" customWidth="1"/>
    <col min="8" max="8" width="10.375" customWidth="1"/>
    <col min="9" max="9" width="14.5" customWidth="1"/>
    <col min="10" max="10" width="10.125" bestFit="1" customWidth="1"/>
    <col min="11" max="11" width="16.625" customWidth="1"/>
    <col min="12" max="12" width="10.125" bestFit="1" customWidth="1"/>
    <col min="13" max="13" width="17.125" customWidth="1"/>
    <col min="14" max="14" width="10.125" bestFit="1" customWidth="1"/>
  </cols>
  <sheetData>
    <row r="1" spans="1:11" ht="25.5" x14ac:dyDescent="0.25">
      <c r="A1" s="60" t="s">
        <v>92</v>
      </c>
      <c r="B1" s="66" t="s">
        <v>51</v>
      </c>
      <c r="C1" s="67"/>
      <c r="D1" s="67"/>
      <c r="E1" s="67"/>
      <c r="I1" s="8"/>
      <c r="J1" s="9"/>
      <c r="K1" s="9"/>
    </row>
    <row r="2" spans="1:11" ht="19.5" x14ac:dyDescent="0.25">
      <c r="A2" s="61"/>
      <c r="B2" s="73" t="s">
        <v>90</v>
      </c>
      <c r="C2" s="74"/>
      <c r="D2" s="75" t="s">
        <v>91</v>
      </c>
      <c r="E2" s="75"/>
      <c r="F2" s="3"/>
      <c r="I2" s="9"/>
      <c r="J2" s="9"/>
      <c r="K2" s="10"/>
    </row>
    <row r="3" spans="1:11" ht="19.5" x14ac:dyDescent="0.25">
      <c r="A3" s="61"/>
      <c r="B3" s="22" t="s">
        <v>93</v>
      </c>
      <c r="C3" s="17" t="s">
        <v>1</v>
      </c>
      <c r="D3" s="16" t="s">
        <v>0</v>
      </c>
      <c r="E3" s="17" t="s">
        <v>1</v>
      </c>
      <c r="F3" s="4"/>
      <c r="I3" s="9"/>
      <c r="J3" s="9"/>
      <c r="K3" s="9"/>
    </row>
    <row r="4" spans="1:11" ht="19.5" x14ac:dyDescent="0.25">
      <c r="A4" s="61"/>
      <c r="B4" s="23" t="s">
        <v>2</v>
      </c>
      <c r="C4" s="7">
        <v>95113</v>
      </c>
      <c r="D4" s="13" t="s">
        <v>14</v>
      </c>
      <c r="E4" s="7">
        <v>0</v>
      </c>
      <c r="F4" s="4"/>
      <c r="I4" s="9"/>
      <c r="J4" s="9"/>
      <c r="K4" s="9"/>
    </row>
    <row r="5" spans="1:11" x14ac:dyDescent="0.25">
      <c r="A5" s="61"/>
      <c r="B5" s="2" t="s">
        <v>3</v>
      </c>
      <c r="C5" s="7">
        <v>0</v>
      </c>
      <c r="D5" s="1" t="s">
        <v>15</v>
      </c>
      <c r="E5" s="7">
        <v>0</v>
      </c>
      <c r="F5" s="4"/>
    </row>
    <row r="6" spans="1:11" x14ac:dyDescent="0.25">
      <c r="A6" s="61"/>
      <c r="B6" s="23" t="s">
        <v>4</v>
      </c>
      <c r="C6" s="7">
        <v>69282</v>
      </c>
      <c r="D6" s="13" t="s">
        <v>16</v>
      </c>
      <c r="E6" s="7">
        <v>0</v>
      </c>
      <c r="F6" s="4"/>
    </row>
    <row r="7" spans="1:11" x14ac:dyDescent="0.25">
      <c r="A7" s="61"/>
      <c r="B7" s="2" t="s">
        <v>5</v>
      </c>
      <c r="C7" s="7">
        <v>0</v>
      </c>
      <c r="D7" s="1" t="s">
        <v>17</v>
      </c>
      <c r="E7" s="7">
        <v>0</v>
      </c>
      <c r="F7" s="4"/>
    </row>
    <row r="8" spans="1:11" x14ac:dyDescent="0.25">
      <c r="A8" s="61"/>
      <c r="B8" s="23" t="s">
        <v>6</v>
      </c>
      <c r="C8" s="7"/>
      <c r="D8" s="13" t="s">
        <v>18</v>
      </c>
      <c r="E8" s="7">
        <v>0</v>
      </c>
      <c r="F8" s="4"/>
    </row>
    <row r="9" spans="1:11" x14ac:dyDescent="0.25">
      <c r="A9" s="61"/>
      <c r="B9" s="2" t="s">
        <v>7</v>
      </c>
      <c r="C9" s="7"/>
      <c r="D9" s="1" t="s">
        <v>19</v>
      </c>
      <c r="E9" s="7">
        <v>0</v>
      </c>
      <c r="F9" s="4"/>
    </row>
    <row r="10" spans="1:11" x14ac:dyDescent="0.25">
      <c r="A10" s="61"/>
      <c r="B10" s="23" t="s">
        <v>8</v>
      </c>
      <c r="C10" s="7"/>
      <c r="D10" s="13" t="s">
        <v>20</v>
      </c>
      <c r="E10" s="7">
        <v>174809</v>
      </c>
      <c r="F10" s="4"/>
    </row>
    <row r="11" spans="1:11" x14ac:dyDescent="0.25">
      <c r="A11" s="61"/>
      <c r="B11" s="2" t="s">
        <v>9</v>
      </c>
      <c r="C11" s="7"/>
      <c r="D11" s="1" t="s">
        <v>21</v>
      </c>
      <c r="E11" s="7">
        <v>0</v>
      </c>
      <c r="F11" s="4"/>
    </row>
    <row r="12" spans="1:11" x14ac:dyDescent="0.25">
      <c r="A12" s="61"/>
      <c r="B12" s="23" t="s">
        <v>10</v>
      </c>
      <c r="C12" s="7"/>
      <c r="D12" s="13" t="s">
        <v>22</v>
      </c>
      <c r="E12" s="7">
        <v>149999</v>
      </c>
      <c r="F12" s="4"/>
    </row>
    <row r="13" spans="1:11" x14ac:dyDescent="0.25">
      <c r="A13" s="61"/>
      <c r="B13" s="2" t="s">
        <v>11</v>
      </c>
      <c r="C13" s="7"/>
      <c r="D13" s="1" t="s">
        <v>23</v>
      </c>
      <c r="E13" s="7">
        <v>0</v>
      </c>
      <c r="F13" s="4"/>
    </row>
    <row r="14" spans="1:11" x14ac:dyDescent="0.25">
      <c r="A14" s="61"/>
      <c r="B14" s="23" t="s">
        <v>12</v>
      </c>
      <c r="C14" s="7"/>
      <c r="D14" s="13" t="s">
        <v>24</v>
      </c>
      <c r="E14" s="7">
        <v>139769</v>
      </c>
      <c r="F14" s="4"/>
    </row>
    <row r="15" spans="1:11" x14ac:dyDescent="0.25">
      <c r="A15" s="61"/>
      <c r="B15" s="2" t="s">
        <v>13</v>
      </c>
      <c r="C15" s="7"/>
      <c r="D15" s="1" t="s">
        <v>25</v>
      </c>
      <c r="E15" s="7">
        <v>0</v>
      </c>
      <c r="F15" s="4"/>
    </row>
    <row r="16" spans="1:11" ht="24.4" customHeight="1" thickBot="1" x14ac:dyDescent="0.3">
      <c r="A16" s="20" t="s">
        <v>75</v>
      </c>
    </row>
    <row r="17" spans="1:14" x14ac:dyDescent="0.25">
      <c r="A17" s="68" t="s">
        <v>26</v>
      </c>
      <c r="B17" s="62" t="s">
        <v>79</v>
      </c>
      <c r="C17" s="63"/>
      <c r="D17" s="77" t="s">
        <v>80</v>
      </c>
      <c r="E17" s="78"/>
      <c r="F17" s="79"/>
      <c r="G17" s="64" t="s">
        <v>81</v>
      </c>
      <c r="H17" s="65"/>
      <c r="I17" s="80" t="s">
        <v>82</v>
      </c>
      <c r="J17" s="81"/>
      <c r="K17" s="81"/>
      <c r="L17" s="81"/>
      <c r="M17" s="81"/>
      <c r="N17" s="82"/>
    </row>
    <row r="18" spans="1:14" ht="33" x14ac:dyDescent="0.25">
      <c r="A18" s="68"/>
      <c r="B18" s="24" t="s">
        <v>52</v>
      </c>
      <c r="C18" s="25" t="s">
        <v>76</v>
      </c>
      <c r="D18" s="24" t="s">
        <v>38</v>
      </c>
      <c r="E18" s="17" t="s">
        <v>76</v>
      </c>
      <c r="F18" s="33" t="s">
        <v>39</v>
      </c>
      <c r="G18" s="38" t="s">
        <v>83</v>
      </c>
      <c r="H18" s="39" t="s">
        <v>77</v>
      </c>
      <c r="I18" s="38" t="s">
        <v>84</v>
      </c>
      <c r="J18" s="19" t="s">
        <v>78</v>
      </c>
      <c r="K18" s="18" t="s">
        <v>85</v>
      </c>
      <c r="L18" s="19" t="s">
        <v>78</v>
      </c>
      <c r="M18" s="18" t="s">
        <v>86</v>
      </c>
      <c r="N18" s="39" t="s">
        <v>78</v>
      </c>
    </row>
    <row r="19" spans="1:14" x14ac:dyDescent="0.25">
      <c r="A19" s="68"/>
      <c r="B19" s="26" t="s">
        <v>27</v>
      </c>
      <c r="C19" s="27">
        <f t="shared" ref="C19:C29" si="0">(C4+C5)/2</f>
        <v>47556.5</v>
      </c>
      <c r="D19" s="26" t="s">
        <v>40</v>
      </c>
      <c r="E19" s="14">
        <f t="shared" ref="E19:E29" si="1">(E4+E5)/2</f>
        <v>0</v>
      </c>
      <c r="F19" s="34" t="e">
        <f t="shared" ref="F19:F39" si="2">(C19-E19)/E19</f>
        <v>#DIV/0!</v>
      </c>
      <c r="G19" s="69">
        <f>(E10+E11+E12+E13+E14+E15)/6</f>
        <v>77429.5</v>
      </c>
      <c r="H19" s="34">
        <f t="shared" ref="H19:H40" si="3">(C19-$G$19)/$G$19</f>
        <v>-0.38580902627551517</v>
      </c>
      <c r="I19" s="69">
        <f>(E10+E11)/2</f>
        <v>87404.5</v>
      </c>
      <c r="J19" s="15">
        <f>(C19-$I$19)/$I$19</f>
        <v>-0.45590330017333203</v>
      </c>
      <c r="K19" s="71">
        <f>(E12+E13)/2</f>
        <v>74999.5</v>
      </c>
      <c r="L19" s="15">
        <f t="shared" ref="L19:L29" si="4">(C19-$K$19)/$K$19</f>
        <v>-0.36590910606070709</v>
      </c>
      <c r="M19" s="71">
        <f>(E14+E15)/2</f>
        <v>69884.5</v>
      </c>
      <c r="N19" s="34">
        <f t="shared" ref="N19:N29" si="5">(C19-$M$19)/$M$19</f>
        <v>-0.31949860126351337</v>
      </c>
    </row>
    <row r="20" spans="1:14" x14ac:dyDescent="0.25">
      <c r="A20" s="68"/>
      <c r="B20" s="28" t="s">
        <v>28</v>
      </c>
      <c r="C20" s="29">
        <f t="shared" si="0"/>
        <v>34641</v>
      </c>
      <c r="D20" s="28" t="s">
        <v>41</v>
      </c>
      <c r="E20" s="5">
        <f t="shared" si="1"/>
        <v>0</v>
      </c>
      <c r="F20" s="35" t="e">
        <f t="shared" si="2"/>
        <v>#DIV/0!</v>
      </c>
      <c r="G20" s="69"/>
      <c r="H20" s="35">
        <f t="shared" si="3"/>
        <v>-0.55261237641983996</v>
      </c>
      <c r="I20" s="69"/>
      <c r="J20" s="6">
        <f>(C20-$I$19)/$I$19</f>
        <v>-0.60367029157537655</v>
      </c>
      <c r="K20" s="71"/>
      <c r="L20" s="6">
        <f t="shared" si="4"/>
        <v>-0.53811692077947182</v>
      </c>
      <c r="M20" s="71"/>
      <c r="N20" s="35">
        <f t="shared" si="5"/>
        <v>-0.50431068405726587</v>
      </c>
    </row>
    <row r="21" spans="1:14" x14ac:dyDescent="0.25">
      <c r="A21" s="68"/>
      <c r="B21" s="26" t="s">
        <v>29</v>
      </c>
      <c r="C21" s="27">
        <f t="shared" si="0"/>
        <v>34641</v>
      </c>
      <c r="D21" s="26" t="s">
        <v>42</v>
      </c>
      <c r="E21" s="14">
        <f t="shared" si="1"/>
        <v>0</v>
      </c>
      <c r="F21" s="34" t="e">
        <f t="shared" si="2"/>
        <v>#DIV/0!</v>
      </c>
      <c r="G21" s="69"/>
      <c r="H21" s="34">
        <f t="shared" si="3"/>
        <v>-0.55261237641983996</v>
      </c>
      <c r="I21" s="69"/>
      <c r="J21" s="15">
        <f t="shared" ref="J21:J29" si="6">(C21-$I$19)/$I$19</f>
        <v>-0.60367029157537655</v>
      </c>
      <c r="K21" s="71"/>
      <c r="L21" s="15">
        <f t="shared" si="4"/>
        <v>-0.53811692077947182</v>
      </c>
      <c r="M21" s="71"/>
      <c r="N21" s="34">
        <f t="shared" si="5"/>
        <v>-0.50431068405726587</v>
      </c>
    </row>
    <row r="22" spans="1:14" x14ac:dyDescent="0.25">
      <c r="A22" s="68"/>
      <c r="B22" s="28" t="s">
        <v>30</v>
      </c>
      <c r="C22" s="29">
        <f t="shared" si="0"/>
        <v>0</v>
      </c>
      <c r="D22" s="28" t="s">
        <v>43</v>
      </c>
      <c r="E22" s="5">
        <f t="shared" si="1"/>
        <v>0</v>
      </c>
      <c r="F22" s="35" t="e">
        <f t="shared" si="2"/>
        <v>#DIV/0!</v>
      </c>
      <c r="G22" s="69"/>
      <c r="H22" s="35">
        <f t="shared" si="3"/>
        <v>-1</v>
      </c>
      <c r="I22" s="69"/>
      <c r="J22" s="6">
        <f t="shared" si="6"/>
        <v>-1</v>
      </c>
      <c r="K22" s="71"/>
      <c r="L22" s="6">
        <f t="shared" si="4"/>
        <v>-1</v>
      </c>
      <c r="M22" s="71"/>
      <c r="N22" s="35">
        <f t="shared" si="5"/>
        <v>-1</v>
      </c>
    </row>
    <row r="23" spans="1:14" x14ac:dyDescent="0.25">
      <c r="A23" s="68"/>
      <c r="B23" s="26" t="s">
        <v>31</v>
      </c>
      <c r="C23" s="27">
        <f t="shared" si="0"/>
        <v>0</v>
      </c>
      <c r="D23" s="26" t="s">
        <v>44</v>
      </c>
      <c r="E23" s="14">
        <f t="shared" si="1"/>
        <v>0</v>
      </c>
      <c r="F23" s="34" t="e">
        <f>(C23-E23)/E23</f>
        <v>#DIV/0!</v>
      </c>
      <c r="G23" s="69"/>
      <c r="H23" s="40">
        <f t="shared" si="3"/>
        <v>-1</v>
      </c>
      <c r="I23" s="69"/>
      <c r="J23" s="15">
        <f t="shared" si="6"/>
        <v>-1</v>
      </c>
      <c r="K23" s="71"/>
      <c r="L23" s="15">
        <f t="shared" si="4"/>
        <v>-1</v>
      </c>
      <c r="M23" s="71"/>
      <c r="N23" s="34">
        <f t="shared" si="5"/>
        <v>-1</v>
      </c>
    </row>
    <row r="24" spans="1:14" x14ac:dyDescent="0.25">
      <c r="A24" s="68"/>
      <c r="B24" s="28" t="s">
        <v>32</v>
      </c>
      <c r="C24" s="29">
        <f t="shared" si="0"/>
        <v>0</v>
      </c>
      <c r="D24" s="28" t="s">
        <v>45</v>
      </c>
      <c r="E24" s="5">
        <f t="shared" si="1"/>
        <v>87404.5</v>
      </c>
      <c r="F24" s="35">
        <f t="shared" si="2"/>
        <v>-1</v>
      </c>
      <c r="G24" s="69"/>
      <c r="H24" s="41">
        <f t="shared" si="3"/>
        <v>-1</v>
      </c>
      <c r="I24" s="69"/>
      <c r="J24" s="6">
        <f t="shared" si="6"/>
        <v>-1</v>
      </c>
      <c r="K24" s="71"/>
      <c r="L24" s="6">
        <f t="shared" si="4"/>
        <v>-1</v>
      </c>
      <c r="M24" s="71"/>
      <c r="N24" s="35">
        <f t="shared" si="5"/>
        <v>-1</v>
      </c>
    </row>
    <row r="25" spans="1:14" x14ac:dyDescent="0.25">
      <c r="A25" s="68"/>
      <c r="B25" s="26" t="s">
        <v>33</v>
      </c>
      <c r="C25" s="27">
        <f t="shared" si="0"/>
        <v>0</v>
      </c>
      <c r="D25" s="26" t="s">
        <v>46</v>
      </c>
      <c r="E25" s="14">
        <f t="shared" si="1"/>
        <v>87404.5</v>
      </c>
      <c r="F25" s="34">
        <f t="shared" si="2"/>
        <v>-1</v>
      </c>
      <c r="G25" s="69"/>
      <c r="H25" s="40">
        <f t="shared" si="3"/>
        <v>-1</v>
      </c>
      <c r="I25" s="69"/>
      <c r="J25" s="15">
        <f t="shared" si="6"/>
        <v>-1</v>
      </c>
      <c r="K25" s="71"/>
      <c r="L25" s="15">
        <f t="shared" si="4"/>
        <v>-1</v>
      </c>
      <c r="M25" s="71"/>
      <c r="N25" s="34">
        <f t="shared" si="5"/>
        <v>-1</v>
      </c>
    </row>
    <row r="26" spans="1:14" x14ac:dyDescent="0.25">
      <c r="A26" s="68"/>
      <c r="B26" s="28" t="s">
        <v>34</v>
      </c>
      <c r="C26" s="29">
        <f t="shared" si="0"/>
        <v>0</v>
      </c>
      <c r="D26" s="28" t="s">
        <v>47</v>
      </c>
      <c r="E26" s="5">
        <f t="shared" si="1"/>
        <v>74999.5</v>
      </c>
      <c r="F26" s="35">
        <f t="shared" si="2"/>
        <v>-1</v>
      </c>
      <c r="G26" s="69"/>
      <c r="H26" s="41">
        <f t="shared" si="3"/>
        <v>-1</v>
      </c>
      <c r="I26" s="69"/>
      <c r="J26" s="6">
        <f t="shared" si="6"/>
        <v>-1</v>
      </c>
      <c r="K26" s="71"/>
      <c r="L26" s="6">
        <f t="shared" si="4"/>
        <v>-1</v>
      </c>
      <c r="M26" s="71"/>
      <c r="N26" s="35">
        <f t="shared" si="5"/>
        <v>-1</v>
      </c>
    </row>
    <row r="27" spans="1:14" x14ac:dyDescent="0.25">
      <c r="A27" s="68"/>
      <c r="B27" s="26" t="s">
        <v>35</v>
      </c>
      <c r="C27" s="27">
        <f t="shared" si="0"/>
        <v>0</v>
      </c>
      <c r="D27" s="26" t="s">
        <v>48</v>
      </c>
      <c r="E27" s="14">
        <f t="shared" si="1"/>
        <v>74999.5</v>
      </c>
      <c r="F27" s="34">
        <f t="shared" si="2"/>
        <v>-1</v>
      </c>
      <c r="G27" s="69"/>
      <c r="H27" s="40">
        <f t="shared" si="3"/>
        <v>-1</v>
      </c>
      <c r="I27" s="69"/>
      <c r="J27" s="15">
        <f t="shared" si="6"/>
        <v>-1</v>
      </c>
      <c r="K27" s="71"/>
      <c r="L27" s="15">
        <f t="shared" si="4"/>
        <v>-1</v>
      </c>
      <c r="M27" s="71"/>
      <c r="N27" s="34">
        <f t="shared" si="5"/>
        <v>-1</v>
      </c>
    </row>
    <row r="28" spans="1:14" x14ac:dyDescent="0.25">
      <c r="A28" s="68"/>
      <c r="B28" s="28" t="s">
        <v>36</v>
      </c>
      <c r="C28" s="29">
        <f t="shared" si="0"/>
        <v>0</v>
      </c>
      <c r="D28" s="28" t="s">
        <v>49</v>
      </c>
      <c r="E28" s="5">
        <f t="shared" si="1"/>
        <v>69884.5</v>
      </c>
      <c r="F28" s="35">
        <f t="shared" si="2"/>
        <v>-1</v>
      </c>
      <c r="G28" s="69"/>
      <c r="H28" s="41">
        <f t="shared" si="3"/>
        <v>-1</v>
      </c>
      <c r="I28" s="69"/>
      <c r="J28" s="6">
        <f t="shared" si="6"/>
        <v>-1</v>
      </c>
      <c r="K28" s="71"/>
      <c r="L28" s="6">
        <f t="shared" si="4"/>
        <v>-1</v>
      </c>
      <c r="M28" s="71"/>
      <c r="N28" s="35">
        <f t="shared" si="5"/>
        <v>-1</v>
      </c>
    </row>
    <row r="29" spans="1:14" ht="17.25" thickBot="1" x14ac:dyDescent="0.3">
      <c r="A29" s="68"/>
      <c r="B29" s="51" t="s">
        <v>37</v>
      </c>
      <c r="C29" s="52">
        <f t="shared" si="0"/>
        <v>0</v>
      </c>
      <c r="D29" s="51" t="s">
        <v>50</v>
      </c>
      <c r="E29" s="53">
        <f t="shared" si="1"/>
        <v>69884.5</v>
      </c>
      <c r="F29" s="54">
        <f t="shared" si="2"/>
        <v>-1</v>
      </c>
      <c r="G29" s="76"/>
      <c r="H29" s="55">
        <f t="shared" si="3"/>
        <v>-1</v>
      </c>
      <c r="I29" s="70"/>
      <c r="J29" s="42">
        <f t="shared" si="6"/>
        <v>-1</v>
      </c>
      <c r="K29" s="72"/>
      <c r="L29" s="42">
        <f t="shared" si="4"/>
        <v>-1</v>
      </c>
      <c r="M29" s="72"/>
      <c r="N29" s="43">
        <f t="shared" si="5"/>
        <v>-1</v>
      </c>
    </row>
    <row r="30" spans="1:14" ht="33" x14ac:dyDescent="0.25">
      <c r="A30" s="68"/>
      <c r="B30" s="56" t="s">
        <v>53</v>
      </c>
      <c r="C30" s="57" t="s">
        <v>76</v>
      </c>
      <c r="D30" s="56" t="s">
        <v>54</v>
      </c>
      <c r="E30" s="58" t="s">
        <v>76</v>
      </c>
      <c r="F30" s="59" t="s">
        <v>39</v>
      </c>
      <c r="G30" s="44" t="s">
        <v>87</v>
      </c>
      <c r="H30" s="59" t="s">
        <v>39</v>
      </c>
      <c r="I30" s="44" t="s">
        <v>88</v>
      </c>
      <c r="J30" s="45" t="s">
        <v>39</v>
      </c>
      <c r="K30" s="46" t="s">
        <v>89</v>
      </c>
      <c r="L30" s="47" t="s">
        <v>39</v>
      </c>
    </row>
    <row r="31" spans="1:14" x14ac:dyDescent="0.25">
      <c r="A31" s="68"/>
      <c r="B31" s="26" t="s">
        <v>55</v>
      </c>
      <c r="C31" s="27">
        <f>(C4+C5+C6)/3</f>
        <v>54798.333333333336</v>
      </c>
      <c r="D31" s="26" t="s">
        <v>65</v>
      </c>
      <c r="E31" s="14">
        <f>(E4+E5+E6)/3</f>
        <v>0</v>
      </c>
      <c r="F31" s="34" t="e">
        <f t="shared" si="2"/>
        <v>#DIV/0!</v>
      </c>
      <c r="G31" s="69">
        <f>(E10+E11+E12+E13+E14+E15)/6</f>
        <v>77429.5</v>
      </c>
      <c r="H31" s="34">
        <f>(C31-$G$19)/$G$19</f>
        <v>-0.29228093513023673</v>
      </c>
      <c r="I31" s="69">
        <f>(E10+E11+E12)/2</f>
        <v>162404</v>
      </c>
      <c r="J31" s="15">
        <f>(C31-$I$31)/$I$31</f>
        <v>-0.66258014991420566</v>
      </c>
      <c r="K31" s="71">
        <f>(E13+E14+E15)/2</f>
        <v>69884.5</v>
      </c>
      <c r="L31" s="34">
        <f>(C31-$K$31)/$K$31</f>
        <v>-0.21587285688051949</v>
      </c>
    </row>
    <row r="32" spans="1:14" x14ac:dyDescent="0.25">
      <c r="A32" s="68"/>
      <c r="B32" s="30" t="s">
        <v>56</v>
      </c>
      <c r="C32" s="29">
        <f>(C5+C6+C7)/3</f>
        <v>23094</v>
      </c>
      <c r="D32" s="30" t="s">
        <v>66</v>
      </c>
      <c r="E32" s="5">
        <f>(E5+E6+E7)/3</f>
        <v>0</v>
      </c>
      <c r="F32" s="35" t="e">
        <f>(C32-E32)/E32</f>
        <v>#DIV/0!</v>
      </c>
      <c r="G32" s="69"/>
      <c r="H32" s="35">
        <f t="shared" si="3"/>
        <v>-0.7017415842798933</v>
      </c>
      <c r="I32" s="69"/>
      <c r="J32" s="21">
        <f t="shared" ref="J32:J40" si="7">(C32-$I$31)/$I$31</f>
        <v>-0.8577990689884486</v>
      </c>
      <c r="K32" s="71"/>
      <c r="L32" s="48">
        <f t="shared" ref="L32:L40" si="8">(C32-$K$31)/$K$31</f>
        <v>-0.66954045603817725</v>
      </c>
    </row>
    <row r="33" spans="1:12" x14ac:dyDescent="0.25">
      <c r="A33" s="68"/>
      <c r="B33" s="26" t="s">
        <v>57</v>
      </c>
      <c r="C33" s="27">
        <f t="shared" ref="C33:E40" si="9">(C6+C7+C8)/3</f>
        <v>23094</v>
      </c>
      <c r="D33" s="26" t="s">
        <v>67</v>
      </c>
      <c r="E33" s="14">
        <f t="shared" si="9"/>
        <v>0</v>
      </c>
      <c r="F33" s="34" t="e">
        <f t="shared" si="2"/>
        <v>#DIV/0!</v>
      </c>
      <c r="G33" s="69"/>
      <c r="H33" s="34">
        <f>(C33-$G$19)/$G$19</f>
        <v>-0.7017415842798933</v>
      </c>
      <c r="I33" s="69"/>
      <c r="J33" s="15">
        <f t="shared" si="7"/>
        <v>-0.8577990689884486</v>
      </c>
      <c r="K33" s="71"/>
      <c r="L33" s="34">
        <f t="shared" si="8"/>
        <v>-0.66954045603817725</v>
      </c>
    </row>
    <row r="34" spans="1:12" x14ac:dyDescent="0.25">
      <c r="A34" s="68"/>
      <c r="B34" s="30" t="s">
        <v>58</v>
      </c>
      <c r="C34" s="29">
        <f>(C7+C8+C9)/3</f>
        <v>0</v>
      </c>
      <c r="D34" s="30" t="s">
        <v>68</v>
      </c>
      <c r="E34" s="5">
        <f>(E7+E8+E9)/3</f>
        <v>0</v>
      </c>
      <c r="F34" s="35" t="e">
        <f t="shared" si="2"/>
        <v>#DIV/0!</v>
      </c>
      <c r="G34" s="69"/>
      <c r="H34" s="35">
        <f t="shared" si="3"/>
        <v>-1</v>
      </c>
      <c r="I34" s="69"/>
      <c r="J34" s="21">
        <f t="shared" si="7"/>
        <v>-1</v>
      </c>
      <c r="K34" s="71"/>
      <c r="L34" s="48">
        <f t="shared" si="8"/>
        <v>-1</v>
      </c>
    </row>
    <row r="35" spans="1:12" x14ac:dyDescent="0.25">
      <c r="A35" s="68"/>
      <c r="B35" s="26" t="s">
        <v>59</v>
      </c>
      <c r="C35" s="27">
        <f t="shared" si="9"/>
        <v>0</v>
      </c>
      <c r="D35" s="26" t="s">
        <v>69</v>
      </c>
      <c r="E35" s="14">
        <f t="shared" si="9"/>
        <v>58269.666666666664</v>
      </c>
      <c r="F35" s="34">
        <f t="shared" si="2"/>
        <v>-1</v>
      </c>
      <c r="G35" s="69"/>
      <c r="H35" s="34">
        <f t="shared" si="3"/>
        <v>-1</v>
      </c>
      <c r="I35" s="69"/>
      <c r="J35" s="15">
        <f t="shared" si="7"/>
        <v>-1</v>
      </c>
      <c r="K35" s="71"/>
      <c r="L35" s="34">
        <f t="shared" si="8"/>
        <v>-1</v>
      </c>
    </row>
    <row r="36" spans="1:12" x14ac:dyDescent="0.25">
      <c r="A36" s="68"/>
      <c r="B36" s="30" t="s">
        <v>60</v>
      </c>
      <c r="C36" s="29">
        <f t="shared" si="9"/>
        <v>0</v>
      </c>
      <c r="D36" s="30" t="s">
        <v>70</v>
      </c>
      <c r="E36" s="5">
        <f t="shared" si="9"/>
        <v>58269.666666666664</v>
      </c>
      <c r="F36" s="35">
        <f t="shared" si="2"/>
        <v>-1</v>
      </c>
      <c r="G36" s="69"/>
      <c r="H36" s="35">
        <f t="shared" si="3"/>
        <v>-1</v>
      </c>
      <c r="I36" s="69"/>
      <c r="J36" s="21">
        <f t="shared" si="7"/>
        <v>-1</v>
      </c>
      <c r="K36" s="71"/>
      <c r="L36" s="48">
        <f t="shared" si="8"/>
        <v>-1</v>
      </c>
    </row>
    <row r="37" spans="1:12" x14ac:dyDescent="0.25">
      <c r="A37" s="68"/>
      <c r="B37" s="26" t="s">
        <v>61</v>
      </c>
      <c r="C37" s="27">
        <f t="shared" si="9"/>
        <v>0</v>
      </c>
      <c r="D37" s="26" t="s">
        <v>71</v>
      </c>
      <c r="E37" s="14">
        <f t="shared" si="9"/>
        <v>108269.33333333333</v>
      </c>
      <c r="F37" s="34">
        <f t="shared" si="2"/>
        <v>-1</v>
      </c>
      <c r="G37" s="69"/>
      <c r="H37" s="34">
        <f t="shared" si="3"/>
        <v>-1</v>
      </c>
      <c r="I37" s="69"/>
      <c r="J37" s="15">
        <f t="shared" si="7"/>
        <v>-1</v>
      </c>
      <c r="K37" s="71"/>
      <c r="L37" s="34">
        <f t="shared" si="8"/>
        <v>-1</v>
      </c>
    </row>
    <row r="38" spans="1:12" x14ac:dyDescent="0.25">
      <c r="A38" s="68"/>
      <c r="B38" s="30" t="s">
        <v>62</v>
      </c>
      <c r="C38" s="29">
        <f t="shared" si="9"/>
        <v>0</v>
      </c>
      <c r="D38" s="30" t="s">
        <v>72</v>
      </c>
      <c r="E38" s="5">
        <f t="shared" si="9"/>
        <v>49999.666666666664</v>
      </c>
      <c r="F38" s="35">
        <f t="shared" si="2"/>
        <v>-1</v>
      </c>
      <c r="G38" s="69"/>
      <c r="H38" s="35">
        <f t="shared" si="3"/>
        <v>-1</v>
      </c>
      <c r="I38" s="69"/>
      <c r="J38" s="21">
        <f t="shared" si="7"/>
        <v>-1</v>
      </c>
      <c r="K38" s="71"/>
      <c r="L38" s="48">
        <f t="shared" si="8"/>
        <v>-1</v>
      </c>
    </row>
    <row r="39" spans="1:12" x14ac:dyDescent="0.25">
      <c r="A39" s="68"/>
      <c r="B39" s="26" t="s">
        <v>63</v>
      </c>
      <c r="C39" s="27">
        <f t="shared" si="9"/>
        <v>0</v>
      </c>
      <c r="D39" s="26" t="s">
        <v>73</v>
      </c>
      <c r="E39" s="14">
        <f t="shared" si="9"/>
        <v>96589.333333333328</v>
      </c>
      <c r="F39" s="34">
        <f t="shared" si="2"/>
        <v>-1</v>
      </c>
      <c r="G39" s="69"/>
      <c r="H39" s="34">
        <f t="shared" si="3"/>
        <v>-1</v>
      </c>
      <c r="I39" s="69"/>
      <c r="J39" s="15">
        <f t="shared" si="7"/>
        <v>-1</v>
      </c>
      <c r="K39" s="71"/>
      <c r="L39" s="34">
        <f t="shared" si="8"/>
        <v>-1</v>
      </c>
    </row>
    <row r="40" spans="1:12" ht="17.25" thickBot="1" x14ac:dyDescent="0.3">
      <c r="A40" s="68"/>
      <c r="B40" s="31" t="s">
        <v>64</v>
      </c>
      <c r="C40" s="32">
        <f t="shared" si="9"/>
        <v>0</v>
      </c>
      <c r="D40" s="31" t="s">
        <v>74</v>
      </c>
      <c r="E40" s="36">
        <f>(E13+E14+E15)/3</f>
        <v>46589.666666666664</v>
      </c>
      <c r="F40" s="37">
        <f>(C40-E40)/E40</f>
        <v>-1</v>
      </c>
      <c r="G40" s="70"/>
      <c r="H40" s="37">
        <f t="shared" si="3"/>
        <v>-1</v>
      </c>
      <c r="I40" s="70"/>
      <c r="J40" s="49">
        <f t="shared" si="7"/>
        <v>-1</v>
      </c>
      <c r="K40" s="72"/>
      <c r="L40" s="50">
        <f t="shared" si="8"/>
        <v>-1</v>
      </c>
    </row>
    <row r="41" spans="1:12" ht="25.5" x14ac:dyDescent="0.25">
      <c r="C41" s="11"/>
      <c r="D41" s="12"/>
      <c r="E41" s="12"/>
      <c r="F41" s="12"/>
    </row>
  </sheetData>
  <sheetProtection selectLockedCells="1"/>
  <mergeCells count="16">
    <mergeCell ref="I31:I40"/>
    <mergeCell ref="K31:K40"/>
    <mergeCell ref="B2:C2"/>
    <mergeCell ref="D2:E2"/>
    <mergeCell ref="G31:G40"/>
    <mergeCell ref="I19:I29"/>
    <mergeCell ref="I17:N17"/>
    <mergeCell ref="K19:K29"/>
    <mergeCell ref="M19:M29"/>
    <mergeCell ref="G19:G29"/>
    <mergeCell ref="G17:H17"/>
    <mergeCell ref="A1:A15"/>
    <mergeCell ref="B17:C17"/>
    <mergeCell ref="D17:F17"/>
    <mergeCell ref="B1:E1"/>
    <mergeCell ref="A17:A40"/>
  </mergeCells>
  <phoneticPr fontId="1" type="noConversion"/>
  <pageMargins left="0.7" right="0.7" top="0.75" bottom="0.75" header="0.3" footer="0.3"/>
  <pageSetup paperSize="9" scale="7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中醫藥司黃琨裕</dc:creator>
  <cp:lastModifiedBy>中醫藥司黃琨裕</cp:lastModifiedBy>
  <cp:lastPrinted>2020-05-12T09:42:04Z</cp:lastPrinted>
  <dcterms:created xsi:type="dcterms:W3CDTF">2020-04-23T03:25:25Z</dcterms:created>
  <dcterms:modified xsi:type="dcterms:W3CDTF">2020-05-12T09:43:53Z</dcterms:modified>
</cp:coreProperties>
</file>