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LINNEINYI\醫事類務交接\00公務報表(每月)\01上架報表\115年度\1150316\"/>
    </mc:Choice>
  </mc:AlternateContent>
  <xr:revisionPtr revIDLastSave="0" documentId="8_{4DF52CF9-3872-485D-97F6-72CBFC70B2AB}" xr6:coauthVersionLast="47" xr6:coauthVersionMax="47" xr10:uidLastSave="{00000000-0000-0000-0000-000000000000}"/>
  <bookViews>
    <workbookView xWindow="345" yWindow="1050" windowWidth="22530" windowHeight="14430" activeTab="1" xr2:uid="{00000000-000D-0000-FFFF-FFFF00000000}"/>
  </bookViews>
  <sheets>
    <sheet name="歷年資料" sheetId="1" r:id="rId1"/>
    <sheet name="114年" sheetId="24" r:id="rId2"/>
    <sheet name="113年" sheetId="23" r:id="rId3"/>
    <sheet name="112年" sheetId="22" r:id="rId4"/>
    <sheet name="111年" sheetId="2" r:id="rId5"/>
    <sheet name="110年" sheetId="3" r:id="rId6"/>
    <sheet name="109年" sheetId="4" r:id="rId7"/>
    <sheet name="108年" sheetId="5" r:id="rId8"/>
    <sheet name="107年" sheetId="6" r:id="rId9"/>
    <sheet name="106年" sheetId="7" r:id="rId10"/>
    <sheet name="105年" sheetId="8" r:id="rId11"/>
    <sheet name="104年" sheetId="9" r:id="rId12"/>
    <sheet name="103年" sheetId="10" r:id="rId13"/>
    <sheet name="102年" sheetId="11" r:id="rId14"/>
    <sheet name="101年" sheetId="12" r:id="rId15"/>
    <sheet name="100年" sheetId="13" r:id="rId16"/>
    <sheet name="99年" sheetId="14" r:id="rId17"/>
    <sheet name="98年" sheetId="15" r:id="rId18"/>
    <sheet name="97年" sheetId="16" r:id="rId19"/>
    <sheet name="96年" sheetId="17" r:id="rId20"/>
    <sheet name="95年" sheetId="18" r:id="rId21"/>
    <sheet name="94年" sheetId="19" r:id="rId22"/>
    <sheet name="93年" sheetId="20" r:id="rId23"/>
    <sheet name="編製說明" sheetId="21" r:id="rId24"/>
  </sheets>
  <definedNames>
    <definedName name="_AMO_UniqueIdentifier" hidden="1">"'3210cc57-d6f5-4cf3-85b0-d8038f95f50b'"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Y29" i="20" l="1"/>
  <c r="BS29" i="20"/>
  <c r="BO29" i="20"/>
  <c r="BG29" i="20"/>
  <c r="BC29" i="20"/>
  <c r="AW29" i="20"/>
  <c r="AS29" i="20"/>
  <c r="AM29" i="20"/>
  <c r="AI29" i="20"/>
  <c r="AA29" i="20"/>
  <c r="W29" i="20"/>
  <c r="Q29" i="20"/>
  <c r="M29" i="20"/>
  <c r="R29" i="20"/>
  <c r="L29" i="20"/>
  <c r="K29" i="20"/>
  <c r="J29" i="20"/>
  <c r="I29" i="20"/>
  <c r="G29" i="20"/>
  <c r="C29" i="20"/>
  <c r="H29" i="20"/>
  <c r="E29" i="20"/>
  <c r="F29" i="20"/>
  <c r="D29" i="20"/>
  <c r="BY28" i="20"/>
  <c r="BS28" i="20"/>
  <c r="BO28" i="20"/>
  <c r="BG28" i="20"/>
  <c r="BC28" i="20"/>
  <c r="AW28" i="20"/>
  <c r="AS28" i="20"/>
  <c r="AM28" i="20"/>
  <c r="AI28" i="20"/>
  <c r="AA28" i="20"/>
  <c r="W28" i="20"/>
  <c r="Q28" i="20"/>
  <c r="M28" i="20"/>
  <c r="R28" i="20"/>
  <c r="L28" i="20"/>
  <c r="K28" i="20"/>
  <c r="J28" i="20"/>
  <c r="I28" i="20"/>
  <c r="G28" i="20"/>
  <c r="C28" i="20"/>
  <c r="H28" i="20"/>
  <c r="E28" i="20"/>
  <c r="F28" i="20"/>
  <c r="D28" i="20"/>
  <c r="CH27" i="20"/>
  <c r="CG27" i="20"/>
  <c r="CF27" i="20"/>
  <c r="CE27" i="20"/>
  <c r="CA27" i="20"/>
  <c r="BZ27" i="20"/>
  <c r="BY27" i="20"/>
  <c r="BX27" i="20"/>
  <c r="BW27" i="20"/>
  <c r="BV27" i="20"/>
  <c r="BU27" i="20"/>
  <c r="BS27" i="20"/>
  <c r="BQ27" i="20"/>
  <c r="BP27" i="20"/>
  <c r="BO27" i="20"/>
  <c r="BL27" i="20"/>
  <c r="BK27" i="20"/>
  <c r="BJ27" i="20"/>
  <c r="BI27" i="20"/>
  <c r="BG27" i="20"/>
  <c r="BE27" i="20"/>
  <c r="BD27" i="20"/>
  <c r="BC27" i="20"/>
  <c r="BB27" i="20"/>
  <c r="BA27" i="20"/>
  <c r="AZ27" i="20"/>
  <c r="AY27" i="20"/>
  <c r="AW27" i="20"/>
  <c r="AU27" i="20"/>
  <c r="AT27" i="20"/>
  <c r="AS27" i="20"/>
  <c r="AR27" i="20"/>
  <c r="AQ27" i="20"/>
  <c r="AP27" i="20"/>
  <c r="AO27" i="20"/>
  <c r="AM27" i="20"/>
  <c r="AK27" i="20"/>
  <c r="AJ27" i="20"/>
  <c r="AI27" i="20"/>
  <c r="AF27" i="20"/>
  <c r="AE27" i="20"/>
  <c r="AD27" i="20"/>
  <c r="AC27" i="20"/>
  <c r="AA27" i="20"/>
  <c r="Y27" i="20"/>
  <c r="X27" i="20"/>
  <c r="W27" i="20"/>
  <c r="V27" i="20"/>
  <c r="U27" i="20"/>
  <c r="T27" i="20"/>
  <c r="S27" i="20"/>
  <c r="Q27" i="20"/>
  <c r="N27" i="20"/>
  <c r="O27" i="20"/>
  <c r="M27" i="20"/>
  <c r="R27" i="20"/>
  <c r="L27" i="20"/>
  <c r="K27" i="20"/>
  <c r="J27" i="20"/>
  <c r="I27" i="20"/>
  <c r="G27" i="20"/>
  <c r="C27" i="20"/>
  <c r="H27" i="20"/>
  <c r="E27" i="20"/>
  <c r="F27" i="20"/>
  <c r="D27" i="20"/>
  <c r="BY26" i="20"/>
  <c r="BS26" i="20"/>
  <c r="BO26" i="20"/>
  <c r="BG26" i="20"/>
  <c r="BC26" i="20"/>
  <c r="BH26" i="20"/>
  <c r="BF26" i="20"/>
  <c r="AW26" i="20"/>
  <c r="AS26" i="20"/>
  <c r="AX26" i="20"/>
  <c r="AV26" i="20"/>
  <c r="AM26" i="20"/>
  <c r="AI26" i="20"/>
  <c r="AN26" i="20"/>
  <c r="AL26" i="20"/>
  <c r="AA26" i="20"/>
  <c r="W26" i="20"/>
  <c r="AB26" i="20"/>
  <c r="Z26" i="20"/>
  <c r="Q26" i="20"/>
  <c r="M26" i="20"/>
  <c r="R26" i="20"/>
  <c r="P26" i="20"/>
  <c r="L26" i="20"/>
  <c r="K26" i="20"/>
  <c r="J26" i="20"/>
  <c r="I26" i="20"/>
  <c r="G26" i="20"/>
  <c r="C26" i="20"/>
  <c r="H26" i="20"/>
  <c r="E26" i="20"/>
  <c r="F26" i="20"/>
  <c r="D26" i="20"/>
  <c r="BY25" i="20"/>
  <c r="BS25" i="20"/>
  <c r="BO25" i="20"/>
  <c r="BG25" i="20"/>
  <c r="BC25" i="20"/>
  <c r="BH25" i="20"/>
  <c r="BF25" i="20"/>
  <c r="AW25" i="20"/>
  <c r="AS25" i="20"/>
  <c r="AX25" i="20"/>
  <c r="AV25" i="20"/>
  <c r="AM25" i="20"/>
  <c r="AI25" i="20"/>
  <c r="AN25" i="20"/>
  <c r="AL25" i="20"/>
  <c r="AA25" i="20"/>
  <c r="W25" i="20"/>
  <c r="AB25" i="20"/>
  <c r="Z25" i="20"/>
  <c r="Q25" i="20"/>
  <c r="M25" i="20"/>
  <c r="R25" i="20"/>
  <c r="P25" i="20"/>
  <c r="L25" i="20"/>
  <c r="K25" i="20"/>
  <c r="J25" i="20"/>
  <c r="I25" i="20"/>
  <c r="G25" i="20"/>
  <c r="C25" i="20"/>
  <c r="H25" i="20"/>
  <c r="E25" i="20"/>
  <c r="F25" i="20"/>
  <c r="D25" i="20"/>
  <c r="CH24" i="20"/>
  <c r="CG24" i="20"/>
  <c r="CF24" i="20"/>
  <c r="CE24" i="20"/>
  <c r="CA24" i="20"/>
  <c r="BZ24" i="20"/>
  <c r="BY24" i="20"/>
  <c r="BX24" i="20"/>
  <c r="BW24" i="20"/>
  <c r="BV24" i="20"/>
  <c r="BU24" i="20"/>
  <c r="BS24" i="20"/>
  <c r="BQ24" i="20"/>
  <c r="BP24" i="20"/>
  <c r="BO24" i="20"/>
  <c r="BL24" i="20"/>
  <c r="BK24" i="20"/>
  <c r="BJ24" i="20"/>
  <c r="BI24" i="20"/>
  <c r="BG24" i="20"/>
  <c r="BD24" i="20"/>
  <c r="BE24" i="20"/>
  <c r="BC24" i="20"/>
  <c r="BH24" i="20"/>
  <c r="BF24" i="20"/>
  <c r="BB24" i="20"/>
  <c r="BA24" i="20"/>
  <c r="AZ24" i="20"/>
  <c r="AY24" i="20"/>
  <c r="AW24" i="20"/>
  <c r="AT24" i="20"/>
  <c r="AU24" i="20"/>
  <c r="AS24" i="20"/>
  <c r="AX24" i="20"/>
  <c r="AV24" i="20"/>
  <c r="AR24" i="20"/>
  <c r="AQ24" i="20"/>
  <c r="AP24" i="20"/>
  <c r="AO24" i="20"/>
  <c r="I24" i="20"/>
  <c r="AM24" i="20"/>
  <c r="AJ24" i="20"/>
  <c r="D24" i="20"/>
  <c r="AK24" i="20"/>
  <c r="E24" i="20"/>
  <c r="AI24" i="20"/>
  <c r="C24" i="20"/>
  <c r="AN24" i="20"/>
  <c r="AL24" i="20"/>
  <c r="AF24" i="20"/>
  <c r="L24" i="20"/>
  <c r="AE24" i="20"/>
  <c r="K24" i="20"/>
  <c r="AD24" i="20"/>
  <c r="AC24" i="20"/>
  <c r="X24" i="20"/>
  <c r="Y24" i="20"/>
  <c r="W24" i="20"/>
  <c r="Z24" i="20"/>
  <c r="V24" i="20"/>
  <c r="U24" i="20"/>
  <c r="T24" i="20"/>
  <c r="S24" i="20"/>
  <c r="Q24" i="20"/>
  <c r="N24" i="20"/>
  <c r="O24" i="20"/>
  <c r="M24" i="20"/>
  <c r="R24" i="20"/>
  <c r="P24" i="20"/>
  <c r="BY23" i="20"/>
  <c r="BS23" i="20"/>
  <c r="BO23" i="20"/>
  <c r="BG23" i="20"/>
  <c r="BC23" i="20"/>
  <c r="AW23" i="20"/>
  <c r="AS23" i="20"/>
  <c r="AM23" i="20"/>
  <c r="AI23" i="20"/>
  <c r="AN23" i="20"/>
  <c r="AA23" i="20"/>
  <c r="W23" i="20"/>
  <c r="Q23" i="20"/>
  <c r="M23" i="20"/>
  <c r="R23" i="20"/>
  <c r="P23" i="20"/>
  <c r="L23" i="20"/>
  <c r="K23" i="20"/>
  <c r="J23" i="20"/>
  <c r="I23" i="20"/>
  <c r="G23" i="20"/>
  <c r="C23" i="20"/>
  <c r="H23" i="20"/>
  <c r="E23" i="20"/>
  <c r="F23" i="20"/>
  <c r="D23" i="20"/>
  <c r="BY22" i="20"/>
  <c r="BS22" i="20"/>
  <c r="BO22" i="20"/>
  <c r="BG22" i="20"/>
  <c r="BC22" i="20"/>
  <c r="AW22" i="20"/>
  <c r="AS22" i="20"/>
  <c r="AM22" i="20"/>
  <c r="AI22" i="20"/>
  <c r="AN22" i="20"/>
  <c r="AA22" i="20"/>
  <c r="W22" i="20"/>
  <c r="Q22" i="20"/>
  <c r="M22" i="20"/>
  <c r="R22" i="20"/>
  <c r="P22" i="20"/>
  <c r="L22" i="20"/>
  <c r="K22" i="20"/>
  <c r="J22" i="20"/>
  <c r="I22" i="20"/>
  <c r="G22" i="20"/>
  <c r="C22" i="20"/>
  <c r="H22" i="20"/>
  <c r="E22" i="20"/>
  <c r="F22" i="20"/>
  <c r="D22" i="20"/>
  <c r="CH21" i="20"/>
  <c r="CG21" i="20"/>
  <c r="CF21" i="20"/>
  <c r="CE21" i="20"/>
  <c r="CA21" i="20"/>
  <c r="BZ21" i="20"/>
  <c r="BY21" i="20"/>
  <c r="BX21" i="20"/>
  <c r="BW21" i="20"/>
  <c r="BV21" i="20"/>
  <c r="BU21" i="20"/>
  <c r="BS21" i="20"/>
  <c r="BQ21" i="20"/>
  <c r="BP21" i="20"/>
  <c r="BO21" i="20"/>
  <c r="BL21" i="20"/>
  <c r="BK21" i="20"/>
  <c r="BJ21" i="20"/>
  <c r="BI21" i="20"/>
  <c r="BG21" i="20"/>
  <c r="BE21" i="20"/>
  <c r="BD21" i="20"/>
  <c r="BC21" i="20"/>
  <c r="BB21" i="20"/>
  <c r="BA21" i="20"/>
  <c r="AZ21" i="20"/>
  <c r="AY21" i="20"/>
  <c r="AW21" i="20"/>
  <c r="AU21" i="20"/>
  <c r="AT21" i="20"/>
  <c r="AS21" i="20"/>
  <c r="AR21" i="20"/>
  <c r="AQ21" i="20"/>
  <c r="AP21" i="20"/>
  <c r="AO21" i="20"/>
  <c r="AM21" i="20"/>
  <c r="AJ21" i="20"/>
  <c r="AK21" i="20"/>
  <c r="AI21" i="20"/>
  <c r="AN21" i="20"/>
  <c r="AF21" i="20"/>
  <c r="AE21" i="20"/>
  <c r="AD21" i="20"/>
  <c r="AC21" i="20"/>
  <c r="AA21" i="20"/>
  <c r="Y21" i="20"/>
  <c r="X21" i="20"/>
  <c r="W21" i="20"/>
  <c r="V21" i="20"/>
  <c r="U21" i="20"/>
  <c r="T21" i="20"/>
  <c r="S21" i="20"/>
  <c r="Q21" i="20"/>
  <c r="N21" i="20"/>
  <c r="O21" i="20"/>
  <c r="M21" i="20"/>
  <c r="R21" i="20"/>
  <c r="P21" i="20"/>
  <c r="L21" i="20"/>
  <c r="K21" i="20"/>
  <c r="J21" i="20"/>
  <c r="I21" i="20"/>
  <c r="G21" i="20"/>
  <c r="H21" i="20"/>
  <c r="C21" i="20"/>
  <c r="E21" i="20"/>
  <c r="F21" i="20"/>
  <c r="D21" i="20"/>
  <c r="BY20" i="20"/>
  <c r="BS20" i="20"/>
  <c r="BO20" i="20"/>
  <c r="BT20" i="20"/>
  <c r="BG20" i="20"/>
  <c r="BC20" i="20"/>
  <c r="BH20" i="20"/>
  <c r="BF20" i="20"/>
  <c r="AW20" i="20"/>
  <c r="AS20" i="20"/>
  <c r="AX20" i="20"/>
  <c r="AV20" i="20"/>
  <c r="AM20" i="20"/>
  <c r="AI20" i="20"/>
  <c r="AN20" i="20"/>
  <c r="AL20" i="20"/>
  <c r="AA20" i="20"/>
  <c r="W20" i="20"/>
  <c r="AB20" i="20"/>
  <c r="Z20" i="20"/>
  <c r="Q20" i="20"/>
  <c r="M20" i="20"/>
  <c r="R20" i="20"/>
  <c r="P20" i="20"/>
  <c r="L20" i="20"/>
  <c r="K20" i="20"/>
  <c r="J20" i="20"/>
  <c r="I20" i="20"/>
  <c r="G20" i="20"/>
  <c r="H20" i="20"/>
  <c r="C20" i="20"/>
  <c r="E20" i="20"/>
  <c r="F20" i="20"/>
  <c r="D20" i="20"/>
  <c r="BY19" i="20"/>
  <c r="BS19" i="20"/>
  <c r="BO19" i="20"/>
  <c r="BG19" i="20"/>
  <c r="BC19" i="20"/>
  <c r="BH19" i="20"/>
  <c r="BF19" i="20"/>
  <c r="AW19" i="20"/>
  <c r="AS19" i="20"/>
  <c r="AX19" i="20"/>
  <c r="AV19" i="20"/>
  <c r="AM19" i="20"/>
  <c r="AI19" i="20"/>
  <c r="AN19" i="20"/>
  <c r="AL19" i="20"/>
  <c r="AA19" i="20"/>
  <c r="W19" i="20"/>
  <c r="AB19" i="20"/>
  <c r="Z19" i="20"/>
  <c r="Q19" i="20"/>
  <c r="M19" i="20"/>
  <c r="R19" i="20"/>
  <c r="P19" i="20"/>
  <c r="L19" i="20"/>
  <c r="K19" i="20"/>
  <c r="J19" i="20"/>
  <c r="I19" i="20"/>
  <c r="G19" i="20"/>
  <c r="C19" i="20"/>
  <c r="H19" i="20"/>
  <c r="E19" i="20"/>
  <c r="F19" i="20"/>
  <c r="D19" i="20"/>
  <c r="CH18" i="20"/>
  <c r="CG18" i="20"/>
  <c r="CF18" i="20"/>
  <c r="CE18" i="20"/>
  <c r="CA18" i="20"/>
  <c r="BZ18" i="20"/>
  <c r="BY18" i="20"/>
  <c r="BX18" i="20"/>
  <c r="BW18" i="20"/>
  <c r="BV18" i="20"/>
  <c r="BU18" i="20"/>
  <c r="BS18" i="20"/>
  <c r="BT18" i="20"/>
  <c r="BP18" i="20"/>
  <c r="BQ18" i="20"/>
  <c r="BO18" i="20"/>
  <c r="BL18" i="20"/>
  <c r="BK18" i="20"/>
  <c r="BJ18" i="20"/>
  <c r="BG18" i="20"/>
  <c r="BH18" i="20"/>
  <c r="BI18" i="20"/>
  <c r="BD18" i="20"/>
  <c r="BE18" i="20"/>
  <c r="BC18" i="20"/>
  <c r="BF18" i="20"/>
  <c r="BB18" i="20"/>
  <c r="BA18" i="20"/>
  <c r="AZ18" i="20"/>
  <c r="AY18" i="20"/>
  <c r="AW18" i="20"/>
  <c r="AT18" i="20"/>
  <c r="AU18" i="20"/>
  <c r="AS18" i="20"/>
  <c r="AV18" i="20"/>
  <c r="AR18" i="20"/>
  <c r="AQ18" i="20"/>
  <c r="AP18" i="20"/>
  <c r="AO18" i="20"/>
  <c r="AM18" i="20"/>
  <c r="AJ18" i="20"/>
  <c r="AK18" i="20"/>
  <c r="AI18" i="20"/>
  <c r="AN18" i="20"/>
  <c r="AL18" i="20"/>
  <c r="AF18" i="20"/>
  <c r="AE18" i="20"/>
  <c r="AD18" i="20"/>
  <c r="AC18" i="20"/>
  <c r="AA18" i="20"/>
  <c r="X18" i="20"/>
  <c r="W18" i="20"/>
  <c r="Z18" i="20"/>
  <c r="Y18" i="20"/>
  <c r="V18" i="20"/>
  <c r="U18" i="20"/>
  <c r="T18" i="20"/>
  <c r="S18" i="20"/>
  <c r="Q18" i="20"/>
  <c r="N18" i="20"/>
  <c r="O18" i="20"/>
  <c r="M18" i="20"/>
  <c r="L18" i="20"/>
  <c r="K18" i="20"/>
  <c r="J18" i="20"/>
  <c r="I18" i="20"/>
  <c r="G18" i="20"/>
  <c r="E18" i="20"/>
  <c r="D18" i="20"/>
  <c r="BY17" i="20"/>
  <c r="BS17" i="20"/>
  <c r="BT17" i="20"/>
  <c r="BO17" i="20"/>
  <c r="BR17" i="20"/>
  <c r="BG17" i="20"/>
  <c r="BC17" i="20"/>
  <c r="BH17" i="20"/>
  <c r="BF17" i="20"/>
  <c r="AW17" i="20"/>
  <c r="AS17" i="20"/>
  <c r="AX17" i="20"/>
  <c r="AV17" i="20"/>
  <c r="AM17" i="20"/>
  <c r="AI17" i="20"/>
  <c r="AN17" i="20"/>
  <c r="AL17" i="20"/>
  <c r="AA17" i="20"/>
  <c r="W17" i="20"/>
  <c r="AB17" i="20"/>
  <c r="Z17" i="20"/>
  <c r="Q17" i="20"/>
  <c r="M17" i="20"/>
  <c r="R17" i="20"/>
  <c r="P17" i="20"/>
  <c r="L17" i="20"/>
  <c r="K17" i="20"/>
  <c r="J17" i="20"/>
  <c r="I17" i="20"/>
  <c r="G17" i="20"/>
  <c r="H17" i="20"/>
  <c r="C17" i="20"/>
  <c r="E17" i="20"/>
  <c r="F17" i="20"/>
  <c r="D17" i="20"/>
  <c r="BY16" i="20"/>
  <c r="BS16" i="20"/>
  <c r="BT16" i="20"/>
  <c r="BO16" i="20"/>
  <c r="BR16" i="20"/>
  <c r="BG16" i="20"/>
  <c r="BH16" i="20"/>
  <c r="BC16" i="20"/>
  <c r="BF16" i="20"/>
  <c r="AW16" i="20"/>
  <c r="AS16" i="20"/>
  <c r="AX16" i="20"/>
  <c r="AV16" i="20"/>
  <c r="AM16" i="20"/>
  <c r="AI16" i="20"/>
  <c r="AN16" i="20"/>
  <c r="AL16" i="20"/>
  <c r="AA16" i="20"/>
  <c r="AB16" i="20"/>
  <c r="W16" i="20"/>
  <c r="Z16" i="20"/>
  <c r="Q16" i="20"/>
  <c r="M16" i="20"/>
  <c r="R16" i="20"/>
  <c r="P16" i="20"/>
  <c r="L16" i="20"/>
  <c r="K16" i="20"/>
  <c r="J16" i="20"/>
  <c r="I16" i="20"/>
  <c r="G16" i="20"/>
  <c r="H16" i="20"/>
  <c r="C16" i="20"/>
  <c r="E16" i="20"/>
  <c r="F16" i="20"/>
  <c r="D16" i="20"/>
  <c r="CH15" i="20"/>
  <c r="CG15" i="20"/>
  <c r="CF15" i="20"/>
  <c r="CE15" i="20"/>
  <c r="CA15" i="20"/>
  <c r="BZ15" i="20"/>
  <c r="BY15" i="20"/>
  <c r="BX15" i="20"/>
  <c r="BW15" i="20"/>
  <c r="BV15" i="20"/>
  <c r="BU15" i="20"/>
  <c r="BS15" i="20"/>
  <c r="BP15" i="20"/>
  <c r="BO15" i="20"/>
  <c r="BR15" i="20"/>
  <c r="BQ15" i="20"/>
  <c r="BL15" i="20"/>
  <c r="BK15" i="20"/>
  <c r="BJ15" i="20"/>
  <c r="BI15" i="20"/>
  <c r="BG15" i="20"/>
  <c r="BD15" i="20"/>
  <c r="BE15" i="20"/>
  <c r="BC15" i="20"/>
  <c r="BB15" i="20"/>
  <c r="BA15" i="20"/>
  <c r="AZ15" i="20"/>
  <c r="AY15" i="20"/>
  <c r="AW15" i="20"/>
  <c r="AT15" i="20"/>
  <c r="AS15" i="20"/>
  <c r="AU15" i="20"/>
  <c r="AV15" i="20"/>
  <c r="AR15" i="20"/>
  <c r="AQ15" i="20"/>
  <c r="AP15" i="20"/>
  <c r="AO15" i="20"/>
  <c r="AM15" i="20"/>
  <c r="AJ15" i="20"/>
  <c r="AK15" i="20"/>
  <c r="AI15" i="20"/>
  <c r="AN15" i="20"/>
  <c r="AL15" i="20"/>
  <c r="AF15" i="20"/>
  <c r="AE15" i="20"/>
  <c r="AD15" i="20"/>
  <c r="AA15" i="20"/>
  <c r="AC15" i="20"/>
  <c r="X15" i="20"/>
  <c r="Y15" i="20"/>
  <c r="W15" i="20"/>
  <c r="Z15" i="20"/>
  <c r="V15" i="20"/>
  <c r="U15" i="20"/>
  <c r="T15" i="20"/>
  <c r="S15" i="20"/>
  <c r="Q15" i="20"/>
  <c r="N15" i="20"/>
  <c r="O15" i="20"/>
  <c r="M15" i="20"/>
  <c r="L15" i="20"/>
  <c r="K15" i="20"/>
  <c r="J15" i="20"/>
  <c r="I15" i="20"/>
  <c r="G15" i="20"/>
  <c r="E15" i="20"/>
  <c r="D15" i="20"/>
  <c r="BY14" i="20"/>
  <c r="BS14" i="20"/>
  <c r="BO14" i="20"/>
  <c r="BG14" i="20"/>
  <c r="BC14" i="20"/>
  <c r="AW14" i="20"/>
  <c r="AS14" i="20"/>
  <c r="AX14" i="20"/>
  <c r="AV14" i="20"/>
  <c r="AM14" i="20"/>
  <c r="AI14" i="20"/>
  <c r="AN14" i="20"/>
  <c r="AL14" i="20"/>
  <c r="AA14" i="20"/>
  <c r="W14" i="20"/>
  <c r="AB14" i="20"/>
  <c r="Z14" i="20"/>
  <c r="Q14" i="20"/>
  <c r="M14" i="20"/>
  <c r="R14" i="20"/>
  <c r="P14" i="20"/>
  <c r="L14" i="20"/>
  <c r="K14" i="20"/>
  <c r="J14" i="20"/>
  <c r="I14" i="20"/>
  <c r="G14" i="20"/>
  <c r="H14" i="20"/>
  <c r="C14" i="20"/>
  <c r="E14" i="20"/>
  <c r="F14" i="20"/>
  <c r="D14" i="20"/>
  <c r="BY13" i="20"/>
  <c r="BS13" i="20"/>
  <c r="BO13" i="20"/>
  <c r="BT13" i="20"/>
  <c r="BR13" i="20"/>
  <c r="BG13" i="20"/>
  <c r="BC13" i="20"/>
  <c r="AW13" i="20"/>
  <c r="AS13" i="20"/>
  <c r="AX13" i="20"/>
  <c r="AV13" i="20"/>
  <c r="AM13" i="20"/>
  <c r="AI13" i="20"/>
  <c r="AA13" i="20"/>
  <c r="W13" i="20"/>
  <c r="AB13" i="20"/>
  <c r="Z13" i="20"/>
  <c r="Q13" i="20"/>
  <c r="M13" i="20"/>
  <c r="L13" i="20"/>
  <c r="K13" i="20"/>
  <c r="J13" i="20"/>
  <c r="I13" i="20"/>
  <c r="G13" i="20"/>
  <c r="H13" i="20"/>
  <c r="C13" i="20"/>
  <c r="E13" i="20"/>
  <c r="F13" i="20"/>
  <c r="D13" i="20"/>
  <c r="CH12" i="20"/>
  <c r="CH9" i="20"/>
  <c r="CG12" i="20"/>
  <c r="CG9" i="20"/>
  <c r="CF12" i="20"/>
  <c r="CF9" i="20"/>
  <c r="CE12" i="20"/>
  <c r="CE9" i="20"/>
  <c r="CA12" i="20"/>
  <c r="CA9" i="20"/>
  <c r="BZ12" i="20"/>
  <c r="BX12" i="20"/>
  <c r="BX9" i="20"/>
  <c r="BW12" i="20"/>
  <c r="BW9" i="20"/>
  <c r="BV12" i="20"/>
  <c r="BV9" i="20"/>
  <c r="BU12" i="20"/>
  <c r="BU9" i="20"/>
  <c r="BS9" i="20"/>
  <c r="BS12" i="20"/>
  <c r="BP12" i="20"/>
  <c r="BP9" i="20"/>
  <c r="BQ12" i="20"/>
  <c r="BL12" i="20"/>
  <c r="BL9" i="20"/>
  <c r="BK12" i="20"/>
  <c r="BK9" i="20"/>
  <c r="BJ12" i="20"/>
  <c r="BJ9" i="20"/>
  <c r="BI12" i="20"/>
  <c r="BD12" i="20"/>
  <c r="BD9" i="20"/>
  <c r="BE12" i="20"/>
  <c r="BE9" i="20"/>
  <c r="BC12" i="20"/>
  <c r="BF12" i="20"/>
  <c r="BB12" i="20"/>
  <c r="BB9" i="20"/>
  <c r="BA12" i="20"/>
  <c r="BA9" i="20"/>
  <c r="AZ12" i="20"/>
  <c r="AZ9" i="20"/>
  <c r="AY12" i="20"/>
  <c r="AT12" i="20"/>
  <c r="AT9" i="20"/>
  <c r="AS9" i="20"/>
  <c r="AU12" i="20"/>
  <c r="AU9" i="20"/>
  <c r="AS12" i="20"/>
  <c r="AV12" i="20"/>
  <c r="AR12" i="20"/>
  <c r="AR9" i="20"/>
  <c r="AQ12" i="20"/>
  <c r="AQ9" i="20"/>
  <c r="AP12" i="20"/>
  <c r="AP9" i="20"/>
  <c r="AO12" i="20"/>
  <c r="AJ12" i="20"/>
  <c r="AJ9" i="20"/>
  <c r="AI9" i="20"/>
  <c r="AK12" i="20"/>
  <c r="AK9" i="20"/>
  <c r="AI12" i="20"/>
  <c r="AL12" i="20"/>
  <c r="AF12" i="20"/>
  <c r="AF9" i="20"/>
  <c r="AE12" i="20"/>
  <c r="AE9" i="20"/>
  <c r="AD12" i="20"/>
  <c r="AD9" i="20"/>
  <c r="AC12" i="20"/>
  <c r="AC9" i="20"/>
  <c r="AA9" i="20"/>
  <c r="AA12" i="20"/>
  <c r="X12" i="20"/>
  <c r="X9" i="20"/>
  <c r="Y12" i="20"/>
  <c r="V12" i="20"/>
  <c r="V9" i="20"/>
  <c r="L9" i="20"/>
  <c r="U12" i="20"/>
  <c r="U9" i="20"/>
  <c r="K9" i="20"/>
  <c r="T12" i="20"/>
  <c r="T9" i="20"/>
  <c r="J9" i="20"/>
  <c r="S12" i="20"/>
  <c r="S9" i="20"/>
  <c r="Q12" i="20"/>
  <c r="N12" i="20"/>
  <c r="N9" i="20"/>
  <c r="O12" i="20"/>
  <c r="O9" i="20"/>
  <c r="M12" i="20"/>
  <c r="R12" i="20"/>
  <c r="P12" i="20"/>
  <c r="L12" i="20"/>
  <c r="K12" i="20"/>
  <c r="J12" i="20"/>
  <c r="I12" i="20"/>
  <c r="G12" i="20"/>
  <c r="E12" i="20"/>
  <c r="D12" i="20"/>
  <c r="CH11" i="20"/>
  <c r="CG11" i="20"/>
  <c r="CF11" i="20"/>
  <c r="CE11" i="20"/>
  <c r="CA11" i="20"/>
  <c r="BZ11" i="20"/>
  <c r="BY11" i="20"/>
  <c r="BX11" i="20"/>
  <c r="BW11" i="20"/>
  <c r="BV11" i="20"/>
  <c r="BS11" i="20"/>
  <c r="BT11" i="20"/>
  <c r="BU11" i="20"/>
  <c r="BP11" i="20"/>
  <c r="BO11" i="20"/>
  <c r="BQ11" i="20"/>
  <c r="BR11" i="20"/>
  <c r="BL11" i="20"/>
  <c r="BK11" i="20"/>
  <c r="BJ11" i="20"/>
  <c r="BI11" i="20"/>
  <c r="BG11" i="20"/>
  <c r="BH11" i="20"/>
  <c r="BD11" i="20"/>
  <c r="BC11" i="20"/>
  <c r="BF11" i="20"/>
  <c r="BE11" i="20"/>
  <c r="BB11" i="20"/>
  <c r="BA11" i="20"/>
  <c r="AZ11" i="20"/>
  <c r="AY11" i="20"/>
  <c r="AW11" i="20"/>
  <c r="AT11" i="20"/>
  <c r="AS11" i="20"/>
  <c r="AX11" i="20"/>
  <c r="AU11" i="20"/>
  <c r="AV11" i="20"/>
  <c r="AR11" i="20"/>
  <c r="AQ11" i="20"/>
  <c r="AP11" i="20"/>
  <c r="AO11" i="20"/>
  <c r="AM11" i="20"/>
  <c r="AJ11" i="20"/>
  <c r="AK11" i="20"/>
  <c r="AF11" i="20"/>
  <c r="AE11" i="20"/>
  <c r="AD11" i="20"/>
  <c r="AC11" i="20"/>
  <c r="AA11" i="20"/>
  <c r="X11" i="20"/>
  <c r="W11" i="20"/>
  <c r="Z11" i="20"/>
  <c r="Y11" i="20"/>
  <c r="V11" i="20"/>
  <c r="U11" i="20"/>
  <c r="T11" i="20"/>
  <c r="S11" i="20"/>
  <c r="Q11" i="20"/>
  <c r="N11" i="20"/>
  <c r="M11" i="20"/>
  <c r="O11" i="20"/>
  <c r="L11" i="20"/>
  <c r="K11" i="20"/>
  <c r="J11" i="20"/>
  <c r="I11" i="20"/>
  <c r="G11" i="20"/>
  <c r="E11" i="20"/>
  <c r="D11" i="20"/>
  <c r="CH10" i="20"/>
  <c r="CG10" i="20"/>
  <c r="CF10" i="20"/>
  <c r="CE10" i="20"/>
  <c r="CA10" i="20"/>
  <c r="BZ10" i="20"/>
  <c r="BY10" i="20"/>
  <c r="BX10" i="20"/>
  <c r="BW10" i="20"/>
  <c r="BV10" i="20"/>
  <c r="BU10" i="20"/>
  <c r="BS10" i="20"/>
  <c r="BP10" i="20"/>
  <c r="BO10" i="20"/>
  <c r="BQ10" i="20"/>
  <c r="BR10" i="20"/>
  <c r="BL10" i="20"/>
  <c r="L10" i="20"/>
  <c r="BK10" i="20"/>
  <c r="K10" i="20"/>
  <c r="BJ10" i="20"/>
  <c r="J10" i="20"/>
  <c r="BI10" i="20"/>
  <c r="BD10" i="20"/>
  <c r="BE10" i="20"/>
  <c r="BB10" i="20"/>
  <c r="BA10" i="20"/>
  <c r="AZ10" i="20"/>
  <c r="AY10" i="20"/>
  <c r="AW10" i="20"/>
  <c r="AT10" i="20"/>
  <c r="AU10" i="20"/>
  <c r="AS10" i="20"/>
  <c r="AX10" i="20"/>
  <c r="AV10" i="20"/>
  <c r="AR10" i="20"/>
  <c r="AQ10" i="20"/>
  <c r="AP10" i="20"/>
  <c r="AO10" i="20"/>
  <c r="AM10" i="20"/>
  <c r="AJ10" i="20"/>
  <c r="AK10" i="20"/>
  <c r="AI10" i="20"/>
  <c r="AN10" i="20"/>
  <c r="AL10" i="20"/>
  <c r="AF10" i="20"/>
  <c r="AE10" i="20"/>
  <c r="AD10" i="20"/>
  <c r="AC10" i="20"/>
  <c r="AA10" i="20"/>
  <c r="X10" i="20"/>
  <c r="Y10" i="20"/>
  <c r="W10" i="20"/>
  <c r="AB10" i="20"/>
  <c r="Z10" i="20"/>
  <c r="V10" i="20"/>
  <c r="U10" i="20"/>
  <c r="T10" i="20"/>
  <c r="S10" i="20"/>
  <c r="Q10" i="20"/>
  <c r="N10" i="20"/>
  <c r="O10" i="20"/>
  <c r="M10" i="20"/>
  <c r="R10" i="20"/>
  <c r="P10" i="20"/>
  <c r="CM32" i="19"/>
  <c r="CI32" i="19"/>
  <c r="BY32" i="19"/>
  <c r="BO32" i="19"/>
  <c r="BC32" i="19"/>
  <c r="AS32" i="19"/>
  <c r="AI32" i="19"/>
  <c r="L32" i="19"/>
  <c r="K32" i="19"/>
  <c r="CM31" i="19"/>
  <c r="CI31" i="19"/>
  <c r="BY31" i="19"/>
  <c r="BO31" i="19"/>
  <c r="BC31" i="19"/>
  <c r="AI31" i="19"/>
  <c r="L31" i="19"/>
  <c r="K31" i="19"/>
  <c r="CR30" i="19"/>
  <c r="CQ30" i="19"/>
  <c r="CP30" i="19"/>
  <c r="CO30" i="19"/>
  <c r="CM30" i="19"/>
  <c r="CK30" i="19"/>
  <c r="CJ30" i="19"/>
  <c r="CI30" i="19"/>
  <c r="CH30" i="19"/>
  <c r="CG30" i="19"/>
  <c r="CF30" i="19"/>
  <c r="CE30" i="19"/>
  <c r="CA30" i="19"/>
  <c r="BZ30" i="19"/>
  <c r="BY30" i="19"/>
  <c r="BX30" i="19"/>
  <c r="BW30" i="19"/>
  <c r="BV30" i="19"/>
  <c r="BU30" i="19"/>
  <c r="BQ30" i="19"/>
  <c r="BP30" i="19"/>
  <c r="BO30" i="19"/>
  <c r="BL30" i="19"/>
  <c r="BK30" i="19"/>
  <c r="BJ30" i="19"/>
  <c r="BI30" i="19"/>
  <c r="BE30" i="19"/>
  <c r="BD30" i="19"/>
  <c r="BC30" i="19"/>
  <c r="BB30" i="19"/>
  <c r="BA30" i="19"/>
  <c r="AZ30" i="19"/>
  <c r="AR30" i="19"/>
  <c r="AQ30" i="19"/>
  <c r="AP30" i="19"/>
  <c r="AO30" i="19"/>
  <c r="AK30" i="19"/>
  <c r="AJ30" i="19"/>
  <c r="AI30" i="19"/>
  <c r="AF30" i="19"/>
  <c r="AE30" i="19"/>
  <c r="L30" i="19"/>
  <c r="K30" i="19"/>
  <c r="CM29" i="19"/>
  <c r="CI29" i="19"/>
  <c r="BY29" i="19"/>
  <c r="BO29" i="19"/>
  <c r="BC29" i="19"/>
  <c r="AX29" i="19"/>
  <c r="AI29" i="19"/>
  <c r="AB29" i="19"/>
  <c r="Z29" i="19"/>
  <c r="H29" i="19"/>
  <c r="CM28" i="19"/>
  <c r="CI28" i="19"/>
  <c r="BY28" i="19"/>
  <c r="BO28" i="19"/>
  <c r="BC28" i="19"/>
  <c r="BC10" i="19"/>
  <c r="BF10" i="19"/>
  <c r="AX28" i="19"/>
  <c r="AI28" i="19"/>
  <c r="AI10" i="19"/>
  <c r="AB28" i="19"/>
  <c r="Z28" i="19"/>
  <c r="H28" i="19"/>
  <c r="CR27" i="19"/>
  <c r="CR9" i="19"/>
  <c r="CQ27" i="19"/>
  <c r="CQ9" i="19"/>
  <c r="CP27" i="19"/>
  <c r="CP9" i="19"/>
  <c r="CO27" i="19"/>
  <c r="CO9" i="19"/>
  <c r="CM27" i="19"/>
  <c r="CM9" i="19"/>
  <c r="CK27" i="19"/>
  <c r="CK9" i="19"/>
  <c r="CJ27" i="19"/>
  <c r="CJ9" i="19"/>
  <c r="CI27" i="19"/>
  <c r="CI9" i="19"/>
  <c r="CH27" i="19"/>
  <c r="CH9" i="19"/>
  <c r="CG27" i="19"/>
  <c r="CG9" i="19"/>
  <c r="CF27" i="19"/>
  <c r="CF9" i="19"/>
  <c r="CE27" i="19"/>
  <c r="CE9" i="19"/>
  <c r="CA27" i="19"/>
  <c r="CA9" i="19"/>
  <c r="BZ27" i="19"/>
  <c r="BZ9" i="19"/>
  <c r="BY27" i="19"/>
  <c r="BX27" i="19"/>
  <c r="BX9" i="19"/>
  <c r="BW27" i="19"/>
  <c r="BW9" i="19"/>
  <c r="BV27" i="19"/>
  <c r="BV9" i="19"/>
  <c r="BU27" i="19"/>
  <c r="BU9" i="19"/>
  <c r="BQ27" i="19"/>
  <c r="BP27" i="19"/>
  <c r="BO27" i="19"/>
  <c r="BL27" i="19"/>
  <c r="BK27" i="19"/>
  <c r="BJ27" i="19"/>
  <c r="BI27" i="19"/>
  <c r="BE27" i="19"/>
  <c r="BD27" i="19"/>
  <c r="BC27" i="19"/>
  <c r="BB27" i="19"/>
  <c r="BA27" i="19"/>
  <c r="AZ27" i="19"/>
  <c r="AX27" i="19"/>
  <c r="AR27" i="19"/>
  <c r="AQ27" i="19"/>
  <c r="AP27" i="19"/>
  <c r="AO27" i="19"/>
  <c r="AK27" i="19"/>
  <c r="AJ27" i="19"/>
  <c r="AI27" i="19"/>
  <c r="AB27" i="19"/>
  <c r="Z27" i="19"/>
  <c r="H27" i="19"/>
  <c r="CM26" i="19"/>
  <c r="CI26" i="19"/>
  <c r="BY26" i="19"/>
  <c r="BS26" i="19"/>
  <c r="BO26" i="19"/>
  <c r="BT26" i="19"/>
  <c r="BR26" i="19"/>
  <c r="BG26" i="19"/>
  <c r="BC26" i="19"/>
  <c r="BH26" i="19"/>
  <c r="BF26" i="19"/>
  <c r="AW26" i="19"/>
  <c r="AS26" i="19"/>
  <c r="AX26" i="19"/>
  <c r="AV26" i="19"/>
  <c r="AM26" i="19"/>
  <c r="AI26" i="19"/>
  <c r="AN26" i="19"/>
  <c r="AL26" i="19"/>
  <c r="AA26" i="19"/>
  <c r="W26" i="19"/>
  <c r="AB26" i="19"/>
  <c r="Z26" i="19"/>
  <c r="L26" i="19"/>
  <c r="K26" i="19"/>
  <c r="J26" i="19"/>
  <c r="I26" i="19"/>
  <c r="G26" i="19"/>
  <c r="C26" i="19"/>
  <c r="H26" i="19"/>
  <c r="E26" i="19"/>
  <c r="F26" i="19"/>
  <c r="D26" i="19"/>
  <c r="CM25" i="19"/>
  <c r="CI25" i="19"/>
  <c r="BY25" i="19"/>
  <c r="BS25" i="19"/>
  <c r="BO25" i="19"/>
  <c r="BT25" i="19"/>
  <c r="BR25" i="19"/>
  <c r="BC25" i="19"/>
  <c r="AW25" i="19"/>
  <c r="AS25" i="19"/>
  <c r="AX25" i="19"/>
  <c r="AV25" i="19"/>
  <c r="AM25" i="19"/>
  <c r="AI25" i="19"/>
  <c r="AN25" i="19"/>
  <c r="AL25" i="19"/>
  <c r="AA25" i="19"/>
  <c r="W25" i="19"/>
  <c r="AB25" i="19"/>
  <c r="Z25" i="19"/>
  <c r="L25" i="19"/>
  <c r="K25" i="19"/>
  <c r="J25" i="19"/>
  <c r="I25" i="19"/>
  <c r="G25" i="19"/>
  <c r="C25" i="19"/>
  <c r="H25" i="19"/>
  <c r="E25" i="19"/>
  <c r="F25" i="19"/>
  <c r="D25" i="19"/>
  <c r="CR24" i="19"/>
  <c r="CQ24" i="19"/>
  <c r="CP24" i="19"/>
  <c r="CO24" i="19"/>
  <c r="CM24" i="19"/>
  <c r="CK24" i="19"/>
  <c r="CJ24" i="19"/>
  <c r="CI24" i="19"/>
  <c r="CH24" i="19"/>
  <c r="CG24" i="19"/>
  <c r="CF24" i="19"/>
  <c r="CE24" i="19"/>
  <c r="CC24" i="19"/>
  <c r="CA24" i="19"/>
  <c r="BZ24" i="19"/>
  <c r="BY24" i="19"/>
  <c r="BX24" i="19"/>
  <c r="BW24" i="19"/>
  <c r="BV24" i="19"/>
  <c r="BU24" i="19"/>
  <c r="BS24" i="19"/>
  <c r="BP24" i="19"/>
  <c r="BQ24" i="19"/>
  <c r="BO24" i="19"/>
  <c r="BT24" i="19"/>
  <c r="BR24" i="19"/>
  <c r="BL24" i="19"/>
  <c r="BK24" i="19"/>
  <c r="BJ24" i="19"/>
  <c r="BI24" i="19"/>
  <c r="BG24" i="19"/>
  <c r="BD24" i="19"/>
  <c r="BE24" i="19"/>
  <c r="BC24" i="19"/>
  <c r="BH24" i="19"/>
  <c r="BF24" i="19"/>
  <c r="BB24" i="19"/>
  <c r="BA24" i="19"/>
  <c r="AZ24" i="19"/>
  <c r="AY24" i="19"/>
  <c r="AW24" i="19"/>
  <c r="AT24" i="19"/>
  <c r="AU24" i="19"/>
  <c r="AS24" i="19"/>
  <c r="AX24" i="19"/>
  <c r="AV24" i="19"/>
  <c r="AR24" i="19"/>
  <c r="AQ24" i="19"/>
  <c r="AP24" i="19"/>
  <c r="AO24" i="19"/>
  <c r="AM24" i="19"/>
  <c r="AJ24" i="19"/>
  <c r="AK24" i="19"/>
  <c r="AI24" i="19"/>
  <c r="AN24" i="19"/>
  <c r="AL24" i="19"/>
  <c r="AF24" i="19"/>
  <c r="AE24" i="19"/>
  <c r="AD24" i="19"/>
  <c r="AC24" i="19"/>
  <c r="AA24" i="19"/>
  <c r="X24" i="19"/>
  <c r="Y24" i="19"/>
  <c r="W24" i="19"/>
  <c r="AB24" i="19"/>
  <c r="Z24" i="19"/>
  <c r="L24" i="19"/>
  <c r="K24" i="19"/>
  <c r="J24" i="19"/>
  <c r="I24" i="19"/>
  <c r="G24" i="19"/>
  <c r="C24" i="19"/>
  <c r="H24" i="19"/>
  <c r="E24" i="19"/>
  <c r="F24" i="19"/>
  <c r="D24" i="19"/>
  <c r="CM23" i="19"/>
  <c r="CI23" i="19"/>
  <c r="CC23" i="19"/>
  <c r="BY23" i="19"/>
  <c r="BS23" i="19"/>
  <c r="BO23" i="19"/>
  <c r="BT23" i="19"/>
  <c r="BR23" i="19"/>
  <c r="BC23" i="19"/>
  <c r="AS23" i="19"/>
  <c r="AI23" i="19"/>
  <c r="W23" i="19"/>
  <c r="L23" i="19"/>
  <c r="K23" i="19"/>
  <c r="J23" i="19"/>
  <c r="I23" i="19"/>
  <c r="G23" i="19"/>
  <c r="C23" i="19"/>
  <c r="H23" i="19"/>
  <c r="E23" i="19"/>
  <c r="F23" i="19"/>
  <c r="D23" i="19"/>
  <c r="CM22" i="19"/>
  <c r="CI22" i="19"/>
  <c r="CC22" i="19"/>
  <c r="BY22" i="19"/>
  <c r="BS22" i="19"/>
  <c r="BO22" i="19"/>
  <c r="BT22" i="19"/>
  <c r="BR22" i="19"/>
  <c r="BC22" i="19"/>
  <c r="AS22" i="19"/>
  <c r="AI22" i="19"/>
  <c r="W22" i="19"/>
  <c r="L22" i="19"/>
  <c r="K22" i="19"/>
  <c r="J22" i="19"/>
  <c r="I22" i="19"/>
  <c r="G22" i="19"/>
  <c r="C22" i="19"/>
  <c r="H22" i="19"/>
  <c r="E22" i="19"/>
  <c r="F22" i="19"/>
  <c r="D22" i="19"/>
  <c r="CR21" i="19"/>
  <c r="CQ21" i="19"/>
  <c r="CP21" i="19"/>
  <c r="CO21" i="19"/>
  <c r="CM21" i="19"/>
  <c r="CK21" i="19"/>
  <c r="CJ21" i="19"/>
  <c r="CI21" i="19"/>
  <c r="CH21" i="19"/>
  <c r="CG21" i="19"/>
  <c r="CF21" i="19"/>
  <c r="CE21" i="19"/>
  <c r="CC21" i="19"/>
  <c r="CA21" i="19"/>
  <c r="E21" i="19"/>
  <c r="BZ21" i="19"/>
  <c r="BY21" i="19"/>
  <c r="BX21" i="19"/>
  <c r="L21" i="19"/>
  <c r="BW21" i="19"/>
  <c r="K21" i="19"/>
  <c r="BV21" i="19"/>
  <c r="J21" i="19"/>
  <c r="BU21" i="19"/>
  <c r="I21" i="19"/>
  <c r="BS21" i="19"/>
  <c r="BP21" i="19"/>
  <c r="BQ21" i="19"/>
  <c r="BL21" i="19"/>
  <c r="BK21" i="19"/>
  <c r="BJ21" i="19"/>
  <c r="BI21" i="19"/>
  <c r="BE21" i="19"/>
  <c r="BD21" i="19"/>
  <c r="BC21" i="19"/>
  <c r="BB21" i="19"/>
  <c r="BA21" i="19"/>
  <c r="AZ21" i="19"/>
  <c r="AY21" i="19"/>
  <c r="AU21" i="19"/>
  <c r="AT21" i="19"/>
  <c r="AS21" i="19"/>
  <c r="AR21" i="19"/>
  <c r="AQ21" i="19"/>
  <c r="AP21" i="19"/>
  <c r="AO21" i="19"/>
  <c r="AK21" i="19"/>
  <c r="AJ21" i="19"/>
  <c r="AI21" i="19"/>
  <c r="AF21" i="19"/>
  <c r="AE21" i="19"/>
  <c r="AD21" i="19"/>
  <c r="AC21" i="19"/>
  <c r="AB21" i="19"/>
  <c r="AA21" i="19"/>
  <c r="Z21" i="19"/>
  <c r="Y21" i="19"/>
  <c r="X21" i="19"/>
  <c r="W21" i="19"/>
  <c r="CM20" i="19"/>
  <c r="CI20" i="19"/>
  <c r="CC20" i="19"/>
  <c r="BY20" i="19"/>
  <c r="CD20" i="19"/>
  <c r="BS20" i="19"/>
  <c r="BO20" i="19"/>
  <c r="BT20" i="19"/>
  <c r="BR20" i="19"/>
  <c r="BG20" i="19"/>
  <c r="BC20" i="19"/>
  <c r="BH20" i="19"/>
  <c r="BF20" i="19"/>
  <c r="AW20" i="19"/>
  <c r="AS20" i="19"/>
  <c r="AX20" i="19"/>
  <c r="AV20" i="19"/>
  <c r="AM20" i="19"/>
  <c r="AI20" i="19"/>
  <c r="AN20" i="19"/>
  <c r="AL20" i="19"/>
  <c r="AA20" i="19"/>
  <c r="W20" i="19"/>
  <c r="AB20" i="19"/>
  <c r="Z20" i="19"/>
  <c r="L20" i="19"/>
  <c r="K20" i="19"/>
  <c r="J20" i="19"/>
  <c r="I20" i="19"/>
  <c r="G20" i="19"/>
  <c r="C20" i="19"/>
  <c r="H20" i="19"/>
  <c r="E20" i="19"/>
  <c r="F20" i="19"/>
  <c r="D20" i="19"/>
  <c r="CM19" i="19"/>
  <c r="CI19" i="19"/>
  <c r="CC19" i="19"/>
  <c r="BY19" i="19"/>
  <c r="BS19" i="19"/>
  <c r="BO19" i="19"/>
  <c r="BT19" i="19"/>
  <c r="BR19" i="19"/>
  <c r="BG19" i="19"/>
  <c r="BC19" i="19"/>
  <c r="BH19" i="19"/>
  <c r="BF19" i="19"/>
  <c r="AW19" i="19"/>
  <c r="AS19" i="19"/>
  <c r="AX19" i="19"/>
  <c r="AV19" i="19"/>
  <c r="AI19" i="19"/>
  <c r="AA19" i="19"/>
  <c r="W19" i="19"/>
  <c r="AB19" i="19"/>
  <c r="Z19" i="19"/>
  <c r="L19" i="19"/>
  <c r="K19" i="19"/>
  <c r="J19" i="19"/>
  <c r="I19" i="19"/>
  <c r="G19" i="19"/>
  <c r="C19" i="19"/>
  <c r="H19" i="19"/>
  <c r="E19" i="19"/>
  <c r="F19" i="19"/>
  <c r="D19" i="19"/>
  <c r="CR18" i="19"/>
  <c r="CQ18" i="19"/>
  <c r="CP18" i="19"/>
  <c r="CO18" i="19"/>
  <c r="CM18" i="19"/>
  <c r="CK18" i="19"/>
  <c r="CJ18" i="19"/>
  <c r="CI18" i="19"/>
  <c r="CH18" i="19"/>
  <c r="CG18" i="19"/>
  <c r="CF18" i="19"/>
  <c r="CE18" i="19"/>
  <c r="CC18" i="19"/>
  <c r="BZ18" i="19"/>
  <c r="CA18" i="19"/>
  <c r="BY18" i="19"/>
  <c r="CD18" i="19"/>
  <c r="BX18" i="19"/>
  <c r="BW18" i="19"/>
  <c r="BV18" i="19"/>
  <c r="BU18" i="19"/>
  <c r="BS18" i="19"/>
  <c r="BP18" i="19"/>
  <c r="BQ18" i="19"/>
  <c r="BO18" i="19"/>
  <c r="BR18" i="19"/>
  <c r="BL18" i="19"/>
  <c r="BK18" i="19"/>
  <c r="BJ18" i="19"/>
  <c r="BI18" i="19"/>
  <c r="BG18" i="19"/>
  <c r="BD18" i="19"/>
  <c r="BE18" i="19"/>
  <c r="BC18" i="19"/>
  <c r="BF18" i="19"/>
  <c r="BB18" i="19"/>
  <c r="BA18" i="19"/>
  <c r="AZ18" i="19"/>
  <c r="AY18" i="19"/>
  <c r="AW18" i="19"/>
  <c r="AT18" i="19"/>
  <c r="AU18" i="19"/>
  <c r="AS18" i="19"/>
  <c r="AR18" i="19"/>
  <c r="AQ18" i="19"/>
  <c r="AP18" i="19"/>
  <c r="AO18" i="19"/>
  <c r="AM18" i="19"/>
  <c r="AJ18" i="19"/>
  <c r="AK18" i="19"/>
  <c r="AI18" i="19"/>
  <c r="AN18" i="19"/>
  <c r="AL18" i="19"/>
  <c r="AF18" i="19"/>
  <c r="AE18" i="19"/>
  <c r="AD18" i="19"/>
  <c r="AC18" i="19"/>
  <c r="AA18" i="19"/>
  <c r="X18" i="19"/>
  <c r="Y18" i="19"/>
  <c r="W18" i="19"/>
  <c r="L18" i="19"/>
  <c r="K18" i="19"/>
  <c r="J18" i="19"/>
  <c r="I18" i="19"/>
  <c r="E18" i="19"/>
  <c r="D18" i="19"/>
  <c r="CM17" i="19"/>
  <c r="CI17" i="19"/>
  <c r="CC17" i="19"/>
  <c r="BY17" i="19"/>
  <c r="CD17" i="19"/>
  <c r="BS17" i="19"/>
  <c r="BO17" i="19"/>
  <c r="BT17" i="19"/>
  <c r="BR17" i="19"/>
  <c r="BG17" i="19"/>
  <c r="BC17" i="19"/>
  <c r="AW17" i="19"/>
  <c r="AS17" i="19"/>
  <c r="AX17" i="19"/>
  <c r="AV17" i="19"/>
  <c r="AI17" i="19"/>
  <c r="AF17" i="19"/>
  <c r="AA17" i="19"/>
  <c r="W17" i="19"/>
  <c r="AB17" i="19"/>
  <c r="Z17" i="19"/>
  <c r="L17" i="19"/>
  <c r="K17" i="19"/>
  <c r="J17" i="19"/>
  <c r="I17" i="19"/>
  <c r="G17" i="19"/>
  <c r="C17" i="19"/>
  <c r="H17" i="19"/>
  <c r="E17" i="19"/>
  <c r="F17" i="19"/>
  <c r="D17" i="19"/>
  <c r="CM16" i="19"/>
  <c r="CI16" i="19"/>
  <c r="CC16" i="19"/>
  <c r="BY16" i="19"/>
  <c r="BS16" i="19"/>
  <c r="BS10" i="19"/>
  <c r="BO16" i="19"/>
  <c r="BR16" i="19"/>
  <c r="BG16" i="19"/>
  <c r="BC16" i="19"/>
  <c r="AW16" i="19"/>
  <c r="AS16" i="19"/>
  <c r="AX16" i="19"/>
  <c r="AV16" i="19"/>
  <c r="AI16" i="19"/>
  <c r="AA16" i="19"/>
  <c r="W16" i="19"/>
  <c r="AB16" i="19"/>
  <c r="Z16" i="19"/>
  <c r="K16" i="19"/>
  <c r="J16" i="19"/>
  <c r="I16" i="19"/>
  <c r="E16" i="19"/>
  <c r="D16" i="19"/>
  <c r="CR15" i="19"/>
  <c r="CQ15" i="19"/>
  <c r="CP15" i="19"/>
  <c r="CO15" i="19"/>
  <c r="CM15" i="19"/>
  <c r="CK15" i="19"/>
  <c r="CJ15" i="19"/>
  <c r="CI15" i="19"/>
  <c r="CH15" i="19"/>
  <c r="CG15" i="19"/>
  <c r="CF15" i="19"/>
  <c r="CE15" i="19"/>
  <c r="CC15" i="19"/>
  <c r="BZ15" i="19"/>
  <c r="CA15" i="19"/>
  <c r="BY15" i="19"/>
  <c r="CD15" i="19"/>
  <c r="CB15" i="19"/>
  <c r="BX15" i="19"/>
  <c r="BW15" i="19"/>
  <c r="BV15" i="19"/>
  <c r="BU15" i="19"/>
  <c r="BS15" i="19"/>
  <c r="BP15" i="19"/>
  <c r="BQ15" i="19"/>
  <c r="BO15" i="19"/>
  <c r="BT15" i="19"/>
  <c r="BR15" i="19"/>
  <c r="BL15" i="19"/>
  <c r="BK15" i="19"/>
  <c r="BJ15" i="19"/>
  <c r="BI15" i="19"/>
  <c r="BG15" i="19"/>
  <c r="BE15" i="19"/>
  <c r="BD15" i="19"/>
  <c r="BC15" i="19"/>
  <c r="BB15" i="19"/>
  <c r="BA15" i="19"/>
  <c r="AZ15" i="19"/>
  <c r="AY15" i="19"/>
  <c r="AW15" i="19"/>
  <c r="AT15" i="19"/>
  <c r="AU15" i="19"/>
  <c r="AS15" i="19"/>
  <c r="AX15" i="19"/>
  <c r="AV15" i="19"/>
  <c r="AR15" i="19"/>
  <c r="AQ15" i="19"/>
  <c r="AP15" i="19"/>
  <c r="AO15" i="19"/>
  <c r="AK15" i="19"/>
  <c r="AJ15" i="19"/>
  <c r="AI15" i="19"/>
  <c r="AE15" i="19"/>
  <c r="AD15" i="19"/>
  <c r="AC15" i="19"/>
  <c r="AA15" i="19"/>
  <c r="X15" i="19"/>
  <c r="X9" i="19"/>
  <c r="Y15" i="19"/>
  <c r="Y9" i="19"/>
  <c r="W15" i="19"/>
  <c r="W9" i="19"/>
  <c r="AB15" i="19"/>
  <c r="Z15" i="19"/>
  <c r="K15" i="19"/>
  <c r="J15" i="19"/>
  <c r="I15" i="19"/>
  <c r="G15" i="19"/>
  <c r="C15" i="19"/>
  <c r="H15" i="19"/>
  <c r="E15" i="19"/>
  <c r="F15" i="19"/>
  <c r="D15" i="19"/>
  <c r="CM14" i="19"/>
  <c r="CM11" i="19"/>
  <c r="CI14" i="19"/>
  <c r="CI11" i="19"/>
  <c r="CC14" i="19"/>
  <c r="CC11" i="19"/>
  <c r="CD11" i="19"/>
  <c r="BY14" i="19"/>
  <c r="BY11" i="19"/>
  <c r="CB11" i="19"/>
  <c r="BS14" i="19"/>
  <c r="BS11" i="19"/>
  <c r="BO14" i="19"/>
  <c r="BO11" i="19"/>
  <c r="BR11" i="19"/>
  <c r="BT14" i="19"/>
  <c r="BR14" i="19"/>
  <c r="BG14" i="19"/>
  <c r="BG11" i="19"/>
  <c r="BC14" i="19"/>
  <c r="BC11" i="19"/>
  <c r="BF11" i="19"/>
  <c r="BH14" i="19"/>
  <c r="BF14" i="19"/>
  <c r="AW14" i="19"/>
  <c r="AW11" i="19"/>
  <c r="AS14" i="19"/>
  <c r="AS11" i="19"/>
  <c r="AV11" i="19"/>
  <c r="AX14" i="19"/>
  <c r="AV14" i="19"/>
  <c r="AM14" i="19"/>
  <c r="AM11" i="19"/>
  <c r="AI14" i="19"/>
  <c r="AI11" i="19"/>
  <c r="AL11" i="19"/>
  <c r="AN14" i="19"/>
  <c r="AL14" i="19"/>
  <c r="AA14" i="19"/>
  <c r="AA11" i="19"/>
  <c r="W14" i="19"/>
  <c r="W11" i="19"/>
  <c r="AB14" i="19"/>
  <c r="Z14" i="19"/>
  <c r="L14" i="19"/>
  <c r="K14" i="19"/>
  <c r="J14" i="19"/>
  <c r="I14" i="19"/>
  <c r="G14" i="19"/>
  <c r="C14" i="19"/>
  <c r="H14" i="19"/>
  <c r="E14" i="19"/>
  <c r="F14" i="19"/>
  <c r="D14" i="19"/>
  <c r="CM13" i="19"/>
  <c r="CM10" i="19"/>
  <c r="CI13" i="19"/>
  <c r="CI10" i="19"/>
  <c r="CC13" i="19"/>
  <c r="CC10" i="19"/>
  <c r="BY13" i="19"/>
  <c r="BY10" i="19"/>
  <c r="CB10" i="19"/>
  <c r="CD13" i="19"/>
  <c r="CB13" i="19"/>
  <c r="BS13" i="19"/>
  <c r="BO13" i="19"/>
  <c r="BT13" i="19"/>
  <c r="BR13" i="19"/>
  <c r="BG13" i="19"/>
  <c r="BC13" i="19"/>
  <c r="BH13" i="19"/>
  <c r="BF13" i="19"/>
  <c r="AW13" i="19"/>
  <c r="AS13" i="19"/>
  <c r="AX13" i="19"/>
  <c r="AV13" i="19"/>
  <c r="AM13" i="19"/>
  <c r="AI13" i="19"/>
  <c r="AN13" i="19"/>
  <c r="AL13" i="19"/>
  <c r="AA13" i="19"/>
  <c r="W13" i="19"/>
  <c r="AB13" i="19"/>
  <c r="Z13" i="19"/>
  <c r="K13" i="19"/>
  <c r="J13" i="19"/>
  <c r="I13" i="19"/>
  <c r="G13" i="19"/>
  <c r="C13" i="19"/>
  <c r="H13" i="19"/>
  <c r="E13" i="19"/>
  <c r="F13" i="19"/>
  <c r="D13" i="19"/>
  <c r="CR12" i="19"/>
  <c r="CQ12" i="19"/>
  <c r="CP12" i="19"/>
  <c r="CO12" i="19"/>
  <c r="CM12" i="19"/>
  <c r="CK12" i="19"/>
  <c r="CJ12" i="19"/>
  <c r="CI12" i="19"/>
  <c r="CH12" i="19"/>
  <c r="CG12" i="19"/>
  <c r="CF12" i="19"/>
  <c r="CE12" i="19"/>
  <c r="CC12" i="19"/>
  <c r="BZ12" i="19"/>
  <c r="BY12" i="19"/>
  <c r="CA12" i="19"/>
  <c r="BX12" i="19"/>
  <c r="BW12" i="19"/>
  <c r="BV12" i="19"/>
  <c r="BU12" i="19"/>
  <c r="BS12" i="19"/>
  <c r="BP12" i="19"/>
  <c r="BQ12" i="19"/>
  <c r="BO12" i="19"/>
  <c r="BT12" i="19"/>
  <c r="BR12" i="19"/>
  <c r="BL12" i="19"/>
  <c r="BK12" i="19"/>
  <c r="BJ12" i="19"/>
  <c r="BI12" i="19"/>
  <c r="BG12" i="19"/>
  <c r="BD12" i="19"/>
  <c r="BE12" i="19"/>
  <c r="BC12" i="19"/>
  <c r="BH12" i="19"/>
  <c r="BF12" i="19"/>
  <c r="BB12" i="19"/>
  <c r="BA12" i="19"/>
  <c r="AZ12" i="19"/>
  <c r="AY12" i="19"/>
  <c r="AW12" i="19"/>
  <c r="AT12" i="19"/>
  <c r="AU12" i="19"/>
  <c r="AS12" i="19"/>
  <c r="AX12" i="19"/>
  <c r="AV12" i="19"/>
  <c r="AR12" i="19"/>
  <c r="AQ12" i="19"/>
  <c r="AP12" i="19"/>
  <c r="AO12" i="19"/>
  <c r="AM12" i="19"/>
  <c r="AJ12" i="19"/>
  <c r="AK12" i="19"/>
  <c r="AE12" i="19"/>
  <c r="AD12" i="19"/>
  <c r="AC12" i="19"/>
  <c r="AA12" i="19"/>
  <c r="X12" i="19"/>
  <c r="Y12" i="19"/>
  <c r="W12" i="19"/>
  <c r="Z12" i="19"/>
  <c r="CR11" i="19"/>
  <c r="CQ11" i="19"/>
  <c r="CP11" i="19"/>
  <c r="CO11" i="19"/>
  <c r="CK11" i="19"/>
  <c r="CJ11" i="19"/>
  <c r="CH11" i="19"/>
  <c r="CG11" i="19"/>
  <c r="CF11" i="19"/>
  <c r="CE11" i="19"/>
  <c r="CA11" i="19"/>
  <c r="BZ11" i="19"/>
  <c r="BX11" i="19"/>
  <c r="BW11" i="19"/>
  <c r="BV11" i="19"/>
  <c r="BU11" i="19"/>
  <c r="BQ11" i="19"/>
  <c r="BP11" i="19"/>
  <c r="BL11" i="19"/>
  <c r="BK11" i="19"/>
  <c r="BJ11" i="19"/>
  <c r="BI11" i="19"/>
  <c r="BE11" i="19"/>
  <c r="BD11" i="19"/>
  <c r="BB11" i="19"/>
  <c r="BA11" i="19"/>
  <c r="AZ11" i="19"/>
  <c r="AY11" i="19"/>
  <c r="AU11" i="19"/>
  <c r="AT11" i="19"/>
  <c r="AR11" i="19"/>
  <c r="AQ11" i="19"/>
  <c r="AP11" i="19"/>
  <c r="AO11" i="19"/>
  <c r="AK11" i="19"/>
  <c r="AJ11" i="19"/>
  <c r="AE11" i="19"/>
  <c r="AD11" i="19"/>
  <c r="AC11" i="19"/>
  <c r="Y11" i="19"/>
  <c r="X11" i="19"/>
  <c r="K11" i="19"/>
  <c r="J11" i="19"/>
  <c r="I11" i="19"/>
  <c r="E11" i="19"/>
  <c r="D11" i="19"/>
  <c r="CR10" i="19"/>
  <c r="CQ10" i="19"/>
  <c r="CP10" i="19"/>
  <c r="CO10" i="19"/>
  <c r="CK10" i="19"/>
  <c r="CJ10" i="19"/>
  <c r="CH10" i="19"/>
  <c r="CG10" i="19"/>
  <c r="CF10" i="19"/>
  <c r="CE10" i="19"/>
  <c r="CA10" i="19"/>
  <c r="BZ10" i="19"/>
  <c r="BX10" i="19"/>
  <c r="BW10" i="19"/>
  <c r="BV10" i="19"/>
  <c r="BU10" i="19"/>
  <c r="BQ10" i="19"/>
  <c r="BP10" i="19"/>
  <c r="BL10" i="19"/>
  <c r="BK10" i="19"/>
  <c r="BJ10" i="19"/>
  <c r="BI10" i="19"/>
  <c r="BE10" i="19"/>
  <c r="BD10" i="19"/>
  <c r="BB10" i="19"/>
  <c r="BA10" i="19"/>
  <c r="AZ10" i="19"/>
  <c r="AY10" i="19"/>
  <c r="AW10" i="19"/>
  <c r="AS10" i="19"/>
  <c r="AX10" i="19"/>
  <c r="AU10" i="19"/>
  <c r="AV10" i="19"/>
  <c r="AT10" i="19"/>
  <c r="AR10" i="19"/>
  <c r="AQ10" i="19"/>
  <c r="AP10" i="19"/>
  <c r="AO10" i="19"/>
  <c r="AM10" i="19"/>
  <c r="AK10" i="19"/>
  <c r="AJ10" i="19"/>
  <c r="AE10" i="19"/>
  <c r="AD10" i="19"/>
  <c r="AC10" i="19"/>
  <c r="AA10" i="19"/>
  <c r="W10" i="19"/>
  <c r="AB10" i="19"/>
  <c r="Y10" i="19"/>
  <c r="Z10" i="19"/>
  <c r="X10" i="19"/>
  <c r="K10" i="19"/>
  <c r="J10" i="19"/>
  <c r="I10" i="19"/>
  <c r="E10" i="19"/>
  <c r="D10" i="19"/>
  <c r="BQ9" i="19"/>
  <c r="BP9" i="19"/>
  <c r="BL9" i="19"/>
  <c r="BK9" i="19"/>
  <c r="BJ9" i="19"/>
  <c r="BI9" i="19"/>
  <c r="BC9" i="19"/>
  <c r="BE9" i="19"/>
  <c r="BF9" i="19"/>
  <c r="BD9" i="19"/>
  <c r="BB9" i="19"/>
  <c r="BA9" i="19"/>
  <c r="AZ9" i="19"/>
  <c r="AY9" i="19"/>
  <c r="AW9" i="19"/>
  <c r="AX9" i="19"/>
  <c r="AS9" i="19"/>
  <c r="AU9" i="19"/>
  <c r="AV9" i="19"/>
  <c r="AT9" i="19"/>
  <c r="AR9" i="19"/>
  <c r="AQ9" i="19"/>
  <c r="AP9" i="19"/>
  <c r="AO9" i="19"/>
  <c r="AM9" i="19"/>
  <c r="AK9" i="19"/>
  <c r="BT29" i="18"/>
  <c r="AX29" i="18"/>
  <c r="AV29" i="18"/>
  <c r="AB29" i="18"/>
  <c r="Z29" i="18"/>
  <c r="H29" i="18"/>
  <c r="F29" i="18"/>
  <c r="AX28" i="18"/>
  <c r="AV28" i="18"/>
  <c r="AB28" i="18"/>
  <c r="Z28" i="18"/>
  <c r="H28" i="18"/>
  <c r="F28" i="18"/>
  <c r="BT27" i="18"/>
  <c r="BR27" i="18"/>
  <c r="AX27" i="18"/>
  <c r="AV27" i="18"/>
  <c r="AB27" i="18"/>
  <c r="Z27" i="18"/>
  <c r="H27" i="18"/>
  <c r="F27" i="18"/>
  <c r="BT26" i="18"/>
  <c r="BR26" i="18"/>
  <c r="AX26" i="18"/>
  <c r="AV26" i="18"/>
  <c r="AB26" i="18"/>
  <c r="Z26" i="18"/>
  <c r="H26" i="18"/>
  <c r="F26" i="18"/>
  <c r="BT25" i="18"/>
  <c r="BR25" i="18"/>
  <c r="AX25" i="18"/>
  <c r="AV25" i="18"/>
  <c r="AN25" i="18"/>
  <c r="AL25" i="18"/>
  <c r="AB25" i="18"/>
  <c r="Z25" i="18"/>
  <c r="H25" i="18"/>
  <c r="F25" i="18"/>
  <c r="BT24" i="18"/>
  <c r="BR24" i="18"/>
  <c r="AX24" i="18"/>
  <c r="AV24" i="18"/>
  <c r="AN24" i="18"/>
  <c r="AL24" i="18"/>
  <c r="AB24" i="18"/>
  <c r="Z24" i="18"/>
  <c r="H24" i="18"/>
  <c r="F24" i="18"/>
  <c r="AB22" i="18"/>
  <c r="H22" i="18"/>
  <c r="AB21" i="18"/>
  <c r="H21" i="18"/>
  <c r="BT20" i="18"/>
  <c r="BR20" i="18"/>
  <c r="AX20" i="18"/>
  <c r="AV20" i="18"/>
  <c r="AN20" i="18"/>
  <c r="AB20" i="18"/>
  <c r="Z20" i="18"/>
  <c r="H20" i="18"/>
  <c r="F20" i="18"/>
  <c r="BT19" i="18"/>
  <c r="BR19" i="18"/>
  <c r="AX19" i="18"/>
  <c r="AV19" i="18"/>
  <c r="AB19" i="18"/>
  <c r="Z19" i="18"/>
  <c r="H19" i="18"/>
  <c r="F19" i="18"/>
  <c r="BT18" i="18"/>
  <c r="BR18" i="18"/>
  <c r="AX18" i="18"/>
  <c r="AV18" i="18"/>
  <c r="AN18" i="18"/>
  <c r="AB18" i="18"/>
  <c r="Z18" i="18"/>
  <c r="H18" i="18"/>
  <c r="F18" i="18"/>
  <c r="BT17" i="18"/>
  <c r="BR17" i="18"/>
  <c r="AX17" i="18"/>
  <c r="AV17" i="18"/>
  <c r="AN17" i="18"/>
  <c r="AB17" i="18"/>
  <c r="Z17" i="18"/>
  <c r="H17" i="18"/>
  <c r="F17" i="18"/>
  <c r="BT16" i="18"/>
  <c r="BR16" i="18"/>
  <c r="AX16" i="18"/>
  <c r="AV16" i="18"/>
  <c r="AB16" i="18"/>
  <c r="Z16" i="18"/>
  <c r="H16" i="18"/>
  <c r="F16" i="18"/>
  <c r="BT15" i="18"/>
  <c r="BR15" i="18"/>
  <c r="AX15" i="18"/>
  <c r="AV15" i="18"/>
  <c r="AN15" i="18"/>
  <c r="AB15" i="18"/>
  <c r="Z15" i="18"/>
  <c r="H15" i="18"/>
  <c r="F15" i="18"/>
  <c r="BT14" i="18"/>
  <c r="BR14" i="18"/>
  <c r="AX14" i="18"/>
  <c r="AV14" i="18"/>
  <c r="AN14" i="18"/>
  <c r="AB14" i="18"/>
  <c r="Z14" i="18"/>
  <c r="H14" i="18"/>
  <c r="F14" i="18"/>
  <c r="CD13" i="18"/>
  <c r="BT13" i="18"/>
  <c r="BR13" i="18"/>
  <c r="AX13" i="18"/>
  <c r="AV13" i="18"/>
  <c r="AN13" i="18"/>
  <c r="AB13" i="18"/>
  <c r="Z13" i="18"/>
  <c r="H13" i="18"/>
  <c r="F13" i="18"/>
  <c r="CD12" i="18"/>
  <c r="BT12" i="18"/>
  <c r="BR12" i="18"/>
  <c r="AX12" i="18"/>
  <c r="AV12" i="18"/>
  <c r="AN12" i="18"/>
  <c r="AB12" i="18"/>
  <c r="Z12" i="18"/>
  <c r="H12" i="18"/>
  <c r="F12" i="18"/>
  <c r="BT11" i="18"/>
  <c r="BR11" i="18"/>
  <c r="BH11" i="18"/>
  <c r="AX11" i="18"/>
  <c r="AV11" i="18"/>
  <c r="AN11" i="18"/>
  <c r="AB11" i="18"/>
  <c r="Z11" i="18"/>
  <c r="H11" i="18"/>
  <c r="F11" i="18"/>
  <c r="CD10" i="18"/>
  <c r="BT10" i="18"/>
  <c r="BR10" i="18"/>
  <c r="AX10" i="18"/>
  <c r="AV10" i="18"/>
  <c r="AN10" i="18"/>
  <c r="AL10" i="18"/>
  <c r="AB10" i="18"/>
  <c r="Z10" i="18"/>
  <c r="H10" i="18"/>
  <c r="F10" i="18"/>
  <c r="CD9" i="18"/>
  <c r="BT9" i="18"/>
  <c r="BR9" i="18"/>
  <c r="BH9" i="18"/>
  <c r="AX9" i="18"/>
  <c r="AV9" i="18"/>
  <c r="AN9" i="18"/>
  <c r="AL9" i="18"/>
  <c r="AB9" i="18"/>
  <c r="Z9" i="18"/>
  <c r="H9" i="18"/>
  <c r="F9" i="18"/>
  <c r="BT29" i="17"/>
  <c r="AX29" i="17"/>
  <c r="H29" i="17"/>
  <c r="BT28" i="17"/>
  <c r="BR28" i="17"/>
  <c r="AX28" i="17"/>
  <c r="AV28" i="17"/>
  <c r="H28" i="17"/>
  <c r="F28" i="17"/>
  <c r="BT27" i="17"/>
  <c r="BR27" i="17"/>
  <c r="AX27" i="17"/>
  <c r="AV27" i="17"/>
  <c r="AB27" i="17"/>
  <c r="H27" i="17"/>
  <c r="F27" i="17"/>
  <c r="BT26" i="17"/>
  <c r="BR26" i="17"/>
  <c r="AX26" i="17"/>
  <c r="AV26" i="17"/>
  <c r="AB26" i="17"/>
  <c r="Z26" i="17"/>
  <c r="H26" i="17"/>
  <c r="F26" i="17"/>
  <c r="BT25" i="17"/>
  <c r="BR25" i="17"/>
  <c r="AX25" i="17"/>
  <c r="AV25" i="17"/>
  <c r="AB25" i="17"/>
  <c r="Z25" i="17"/>
  <c r="H25" i="17"/>
  <c r="F25" i="17"/>
  <c r="BT24" i="17"/>
  <c r="BR24" i="17"/>
  <c r="AX24" i="17"/>
  <c r="AV24" i="17"/>
  <c r="AB24" i="17"/>
  <c r="Z24" i="17"/>
  <c r="H24" i="17"/>
  <c r="F24" i="17"/>
  <c r="AX22" i="17"/>
  <c r="H22" i="17"/>
  <c r="AX21" i="17"/>
  <c r="H21" i="17"/>
  <c r="BT20" i="17"/>
  <c r="BR20" i="17"/>
  <c r="AX20" i="17"/>
  <c r="AV20" i="17"/>
  <c r="AB20" i="17"/>
  <c r="Z20" i="17"/>
  <c r="H20" i="17"/>
  <c r="F20" i="17"/>
  <c r="BT19" i="17"/>
  <c r="BR19" i="17"/>
  <c r="AX19" i="17"/>
  <c r="AV19" i="17"/>
  <c r="AB19" i="17"/>
  <c r="Z19" i="17"/>
  <c r="H19" i="17"/>
  <c r="F19" i="17"/>
  <c r="BT18" i="17"/>
  <c r="BR18" i="17"/>
  <c r="AX18" i="17"/>
  <c r="AV18" i="17"/>
  <c r="AB18" i="17"/>
  <c r="Z18" i="17"/>
  <c r="H18" i="17"/>
  <c r="F18" i="17"/>
  <c r="BT17" i="17"/>
  <c r="BR17" i="17"/>
  <c r="AX17" i="17"/>
  <c r="AV17" i="17"/>
  <c r="AB17" i="17"/>
  <c r="Z17" i="17"/>
  <c r="H17" i="17"/>
  <c r="F17" i="17"/>
  <c r="BT16" i="17"/>
  <c r="BR16" i="17"/>
  <c r="AX16" i="17"/>
  <c r="AV16" i="17"/>
  <c r="AB16" i="17"/>
  <c r="Z16" i="17"/>
  <c r="H16" i="17"/>
  <c r="F16" i="17"/>
  <c r="BT15" i="17"/>
  <c r="BR15" i="17"/>
  <c r="AX15" i="17"/>
  <c r="AV15" i="17"/>
  <c r="AN15" i="17"/>
  <c r="AB15" i="17"/>
  <c r="Z15" i="17"/>
  <c r="H15" i="17"/>
  <c r="F15" i="17"/>
  <c r="BT14" i="17"/>
  <c r="BR14" i="17"/>
  <c r="AX14" i="17"/>
  <c r="AV14" i="17"/>
  <c r="AB14" i="17"/>
  <c r="Z14" i="17"/>
  <c r="H14" i="17"/>
  <c r="F14" i="17"/>
  <c r="BT13" i="17"/>
  <c r="BR13" i="17"/>
  <c r="BH13" i="17"/>
  <c r="AX13" i="17"/>
  <c r="AV13" i="17"/>
  <c r="AB13" i="17"/>
  <c r="Z13" i="17"/>
  <c r="H13" i="17"/>
  <c r="F13" i="17"/>
  <c r="BT12" i="17"/>
  <c r="BR12" i="17"/>
  <c r="BH12" i="17"/>
  <c r="AX12" i="17"/>
  <c r="AV12" i="17"/>
  <c r="AB12" i="17"/>
  <c r="Z12" i="17"/>
  <c r="H12" i="17"/>
  <c r="F12" i="17"/>
  <c r="BT11" i="17"/>
  <c r="BR11" i="17"/>
  <c r="AX11" i="17"/>
  <c r="AV11" i="17"/>
  <c r="AN11" i="17"/>
  <c r="AB11" i="17"/>
  <c r="Z11" i="17"/>
  <c r="H11" i="17"/>
  <c r="F11" i="17"/>
  <c r="BT10" i="17"/>
  <c r="BR10" i="17"/>
  <c r="BH10" i="17"/>
  <c r="AX10" i="17"/>
  <c r="AV10" i="17"/>
  <c r="AB10" i="17"/>
  <c r="Z10" i="17"/>
  <c r="H10" i="17"/>
  <c r="F10" i="17"/>
  <c r="BT9" i="17"/>
  <c r="BR9" i="17"/>
  <c r="BH9" i="17"/>
  <c r="AX9" i="17"/>
  <c r="AV9" i="17"/>
  <c r="AN9" i="17"/>
  <c r="AB9" i="17"/>
  <c r="Z9" i="17"/>
  <c r="H9" i="17"/>
  <c r="F9" i="17"/>
  <c r="H29" i="15"/>
  <c r="AX27" i="15"/>
  <c r="H27" i="15"/>
  <c r="AX26" i="15"/>
  <c r="AV26" i="15"/>
  <c r="AN26" i="15"/>
  <c r="AL26" i="15"/>
  <c r="AB26" i="15"/>
  <c r="Z26" i="15"/>
  <c r="H26" i="15"/>
  <c r="F26" i="15"/>
  <c r="AX25" i="15"/>
  <c r="AV25" i="15"/>
  <c r="AN25" i="15"/>
  <c r="AL25" i="15"/>
  <c r="AB25" i="15"/>
  <c r="Z25" i="15"/>
  <c r="H25" i="15"/>
  <c r="F25" i="15"/>
  <c r="AX24" i="15"/>
  <c r="AV24" i="15"/>
  <c r="AN24" i="15"/>
  <c r="AL24" i="15"/>
  <c r="AB24" i="15"/>
  <c r="Z24" i="15"/>
  <c r="H24" i="15"/>
  <c r="F24" i="15"/>
  <c r="AX20" i="15"/>
  <c r="AV20" i="15"/>
  <c r="AN20" i="15"/>
  <c r="AL20" i="15"/>
  <c r="AB20" i="15"/>
  <c r="Z20" i="15"/>
  <c r="H20" i="15"/>
  <c r="F20" i="15"/>
  <c r="AX19" i="15"/>
  <c r="AV19" i="15"/>
  <c r="AN19" i="15"/>
  <c r="AL19" i="15"/>
  <c r="AB19" i="15"/>
  <c r="Z19" i="15"/>
  <c r="H19" i="15"/>
  <c r="F19" i="15"/>
  <c r="AX18" i="15"/>
  <c r="AV18" i="15"/>
  <c r="AN18" i="15"/>
  <c r="AL18" i="15"/>
  <c r="AB18" i="15"/>
  <c r="Z18" i="15"/>
  <c r="H18" i="15"/>
  <c r="F18" i="15"/>
  <c r="AX17" i="15"/>
  <c r="AV17" i="15"/>
  <c r="AN17" i="15"/>
  <c r="AL17" i="15"/>
  <c r="AB17" i="15"/>
  <c r="Z17" i="15"/>
  <c r="H17" i="15"/>
  <c r="F17" i="15"/>
  <c r="AX16" i="15"/>
  <c r="AV16" i="15"/>
  <c r="AN16" i="15"/>
  <c r="AL16" i="15"/>
  <c r="AB16" i="15"/>
  <c r="Z16" i="15"/>
  <c r="H16" i="15"/>
  <c r="F16" i="15"/>
  <c r="AX15" i="15"/>
  <c r="AV15" i="15"/>
  <c r="AN15" i="15"/>
  <c r="AL15" i="15"/>
  <c r="AB15" i="15"/>
  <c r="Z15" i="15"/>
  <c r="H15" i="15"/>
  <c r="F15" i="15"/>
  <c r="AX14" i="15"/>
  <c r="AV14" i="15"/>
  <c r="AN14" i="15"/>
  <c r="AL14" i="15"/>
  <c r="AB14" i="15"/>
  <c r="Z14" i="15"/>
  <c r="H14" i="15"/>
  <c r="F14" i="15"/>
  <c r="AX13" i="15"/>
  <c r="AV13" i="15"/>
  <c r="AN13" i="15"/>
  <c r="AL13" i="15"/>
  <c r="AB13" i="15"/>
  <c r="Z13" i="15"/>
  <c r="H13" i="15"/>
  <c r="F13" i="15"/>
  <c r="AX12" i="15"/>
  <c r="AV12" i="15"/>
  <c r="AN12" i="15"/>
  <c r="AL12" i="15"/>
  <c r="AB12" i="15"/>
  <c r="Z12" i="15"/>
  <c r="H12" i="15"/>
  <c r="F12" i="15"/>
  <c r="AX11" i="15"/>
  <c r="AV11" i="15"/>
  <c r="AN11" i="15"/>
  <c r="AL11" i="15"/>
  <c r="AB11" i="15"/>
  <c r="Z11" i="15"/>
  <c r="H11" i="15"/>
  <c r="F11" i="15"/>
  <c r="AX10" i="15"/>
  <c r="AV10" i="15"/>
  <c r="AN10" i="15"/>
  <c r="AL10" i="15"/>
  <c r="AB10" i="15"/>
  <c r="Z10" i="15"/>
  <c r="H10" i="15"/>
  <c r="F10" i="15"/>
  <c r="AX9" i="15"/>
  <c r="AV9" i="15"/>
  <c r="AN9" i="15"/>
  <c r="AL9" i="15"/>
  <c r="AB9" i="15"/>
  <c r="Z9" i="15"/>
  <c r="H9" i="15"/>
  <c r="F9" i="15"/>
  <c r="AX32" i="12"/>
  <c r="AW32" i="12"/>
  <c r="K32" i="12"/>
  <c r="J32" i="12"/>
  <c r="I32" i="12"/>
  <c r="H32" i="12"/>
  <c r="G32" i="12"/>
  <c r="F32" i="12"/>
  <c r="E32" i="12"/>
  <c r="D32" i="12"/>
  <c r="C32" i="12"/>
  <c r="AX31" i="12"/>
  <c r="AW31" i="12"/>
  <c r="K31" i="12"/>
  <c r="J31" i="12"/>
  <c r="I31" i="12"/>
  <c r="H31" i="12"/>
  <c r="G31" i="12"/>
  <c r="F31" i="12"/>
  <c r="E31" i="12"/>
  <c r="D31" i="12"/>
  <c r="C31" i="12"/>
  <c r="AX30" i="12"/>
  <c r="AW30" i="12"/>
  <c r="K30" i="12"/>
  <c r="J30" i="12"/>
  <c r="I30" i="12"/>
  <c r="H30" i="12"/>
  <c r="G30" i="12"/>
  <c r="F30" i="12"/>
  <c r="E30" i="12"/>
  <c r="D30" i="12"/>
  <c r="C30" i="12"/>
  <c r="AX29" i="12"/>
  <c r="AW29" i="12"/>
  <c r="K29" i="12"/>
  <c r="J29" i="12"/>
  <c r="I29" i="12"/>
  <c r="G29" i="12"/>
  <c r="D29" i="12"/>
  <c r="E29" i="12"/>
  <c r="C29" i="12"/>
  <c r="H29" i="12"/>
  <c r="F29" i="12"/>
  <c r="AX28" i="12"/>
  <c r="AW28" i="12"/>
  <c r="K28" i="12"/>
  <c r="J28" i="12"/>
  <c r="I28" i="12"/>
  <c r="H28" i="12"/>
  <c r="G28" i="12"/>
  <c r="F28" i="12"/>
  <c r="E28" i="12"/>
  <c r="D28" i="12"/>
  <c r="C28" i="12"/>
  <c r="AW27" i="12"/>
  <c r="AX27" i="12"/>
  <c r="K27" i="12"/>
  <c r="J27" i="12"/>
  <c r="I27" i="12"/>
  <c r="G27" i="12"/>
  <c r="D27" i="12"/>
  <c r="E27" i="12"/>
  <c r="C27" i="12"/>
  <c r="H27" i="12"/>
  <c r="F27" i="12"/>
  <c r="BB26" i="12"/>
  <c r="AW26" i="12"/>
  <c r="AX26" i="12"/>
  <c r="AV26" i="12"/>
  <c r="AN26" i="12"/>
  <c r="AL26" i="12"/>
  <c r="AB26" i="12"/>
  <c r="Z26" i="12"/>
  <c r="K26" i="12"/>
  <c r="J26" i="12"/>
  <c r="I26" i="12"/>
  <c r="G26" i="12"/>
  <c r="D26" i="12"/>
  <c r="E26" i="12"/>
  <c r="C26" i="12"/>
  <c r="H26" i="12"/>
  <c r="F26" i="12"/>
  <c r="BB25" i="12"/>
  <c r="BA25" i="12"/>
  <c r="AW25" i="12"/>
  <c r="AX25" i="12"/>
  <c r="AV25" i="12"/>
  <c r="AN25" i="12"/>
  <c r="AL25" i="12"/>
  <c r="AB25" i="12"/>
  <c r="Z25" i="12"/>
  <c r="K25" i="12"/>
  <c r="J25" i="12"/>
  <c r="I25" i="12"/>
  <c r="G25" i="12"/>
  <c r="D25" i="12"/>
  <c r="E25" i="12"/>
  <c r="C25" i="12"/>
  <c r="H25" i="12"/>
  <c r="F25" i="12"/>
  <c r="AW24" i="12"/>
  <c r="AX24" i="12"/>
  <c r="AV24" i="12"/>
  <c r="AN24" i="12"/>
  <c r="AL24" i="12"/>
  <c r="AB24" i="12"/>
  <c r="Z24" i="12"/>
  <c r="K24" i="12"/>
  <c r="J24" i="12"/>
  <c r="I24" i="12"/>
  <c r="G24" i="12"/>
  <c r="D24" i="12"/>
  <c r="E24" i="12"/>
  <c r="C24" i="12"/>
  <c r="H24" i="12"/>
  <c r="F24" i="12"/>
  <c r="K23" i="12"/>
  <c r="J23" i="12"/>
  <c r="I23" i="12"/>
  <c r="H23" i="12"/>
  <c r="G23" i="12"/>
  <c r="F23" i="12"/>
  <c r="E23" i="12"/>
  <c r="D23" i="12"/>
  <c r="C23" i="12"/>
  <c r="K22" i="12"/>
  <c r="J22" i="12"/>
  <c r="I22" i="12"/>
  <c r="H22" i="12"/>
  <c r="G22" i="12"/>
  <c r="F22" i="12"/>
  <c r="E22" i="12"/>
  <c r="D22" i="12"/>
  <c r="C22" i="12"/>
  <c r="K21" i="12"/>
  <c r="J21" i="12"/>
  <c r="I21" i="12"/>
  <c r="H21" i="12"/>
  <c r="G21" i="12"/>
  <c r="F21" i="12"/>
  <c r="E21" i="12"/>
  <c r="D21" i="12"/>
  <c r="C21" i="12"/>
  <c r="AW20" i="12"/>
  <c r="AX20" i="12"/>
  <c r="AV20" i="12"/>
  <c r="AN20" i="12"/>
  <c r="AL20" i="12"/>
  <c r="AB20" i="12"/>
  <c r="Z20" i="12"/>
  <c r="K20" i="12"/>
  <c r="J20" i="12"/>
  <c r="I20" i="12"/>
  <c r="G20" i="12"/>
  <c r="D20" i="12"/>
  <c r="E20" i="12"/>
  <c r="C20" i="12"/>
  <c r="H20" i="12"/>
  <c r="F20" i="12"/>
  <c r="AW19" i="12"/>
  <c r="AX19" i="12"/>
  <c r="AV19" i="12"/>
  <c r="AN19" i="12"/>
  <c r="AL19" i="12"/>
  <c r="AB19" i="12"/>
  <c r="Z19" i="12"/>
  <c r="K19" i="12"/>
  <c r="J19" i="12"/>
  <c r="I19" i="12"/>
  <c r="G19" i="12"/>
  <c r="D19" i="12"/>
  <c r="E19" i="12"/>
  <c r="C19" i="12"/>
  <c r="H19" i="12"/>
  <c r="F19" i="12"/>
  <c r="AW18" i="12"/>
  <c r="AX18" i="12"/>
  <c r="AV18" i="12"/>
  <c r="AN18" i="12"/>
  <c r="AL18" i="12"/>
  <c r="AB18" i="12"/>
  <c r="Z18" i="12"/>
  <c r="K18" i="12"/>
  <c r="J18" i="12"/>
  <c r="I18" i="12"/>
  <c r="G18" i="12"/>
  <c r="D18" i="12"/>
  <c r="E18" i="12"/>
  <c r="C18" i="12"/>
  <c r="H18" i="12"/>
  <c r="F18" i="12"/>
  <c r="AW17" i="12"/>
  <c r="AX17" i="12"/>
  <c r="AV17" i="12"/>
  <c r="AN17" i="12"/>
  <c r="AL17" i="12"/>
  <c r="AB17" i="12"/>
  <c r="Z17" i="12"/>
  <c r="K17" i="12"/>
  <c r="J17" i="12"/>
  <c r="I17" i="12"/>
  <c r="G17" i="12"/>
  <c r="D17" i="12"/>
  <c r="E17" i="12"/>
  <c r="C17" i="12"/>
  <c r="H17" i="12"/>
  <c r="F17" i="12"/>
  <c r="AW16" i="12"/>
  <c r="AX16" i="12"/>
  <c r="AV16" i="12"/>
  <c r="AN16" i="12"/>
  <c r="AL16" i="12"/>
  <c r="AB16" i="12"/>
  <c r="Z16" i="12"/>
  <c r="K16" i="12"/>
  <c r="J16" i="12"/>
  <c r="I16" i="12"/>
  <c r="G16" i="12"/>
  <c r="D16" i="12"/>
  <c r="E16" i="12"/>
  <c r="C16" i="12"/>
  <c r="H16" i="12"/>
  <c r="F16" i="12"/>
  <c r="AW15" i="12"/>
  <c r="AX15" i="12"/>
  <c r="AV15" i="12"/>
  <c r="AN15" i="12"/>
  <c r="AL15" i="12"/>
  <c r="AB15" i="12"/>
  <c r="Z15" i="12"/>
  <c r="K15" i="12"/>
  <c r="J15" i="12"/>
  <c r="I15" i="12"/>
  <c r="G15" i="12"/>
  <c r="D15" i="12"/>
  <c r="E15" i="12"/>
  <c r="C15" i="12"/>
  <c r="H15" i="12"/>
  <c r="F15" i="12"/>
  <c r="AW14" i="12"/>
  <c r="AX14" i="12"/>
  <c r="AV14" i="12"/>
  <c r="AN14" i="12"/>
  <c r="AL14" i="12"/>
  <c r="AB14" i="12"/>
  <c r="Z14" i="12"/>
  <c r="K14" i="12"/>
  <c r="J14" i="12"/>
  <c r="I14" i="12"/>
  <c r="G14" i="12"/>
  <c r="D14" i="12"/>
  <c r="E14" i="12"/>
  <c r="C14" i="12"/>
  <c r="H14" i="12"/>
  <c r="F14" i="12"/>
  <c r="AW13" i="12"/>
  <c r="AX13" i="12"/>
  <c r="AV13" i="12"/>
  <c r="AN13" i="12"/>
  <c r="AL13" i="12"/>
  <c r="AB13" i="12"/>
  <c r="Z13" i="12"/>
  <c r="K13" i="12"/>
  <c r="J13" i="12"/>
  <c r="I13" i="12"/>
  <c r="G13" i="12"/>
  <c r="D13" i="12"/>
  <c r="E13" i="12"/>
  <c r="C13" i="12"/>
  <c r="H13" i="12"/>
  <c r="F13" i="12"/>
  <c r="AW12" i="12"/>
  <c r="AX12" i="12"/>
  <c r="AV12" i="12"/>
  <c r="AN12" i="12"/>
  <c r="AL12" i="12"/>
  <c r="AB12" i="12"/>
  <c r="Z12" i="12"/>
  <c r="K12" i="12"/>
  <c r="J12" i="12"/>
  <c r="I12" i="12"/>
  <c r="G12" i="12"/>
  <c r="D12" i="12"/>
  <c r="E12" i="12"/>
  <c r="C12" i="12"/>
  <c r="H12" i="12"/>
  <c r="F12" i="12"/>
  <c r="AW11" i="12"/>
  <c r="AX11" i="12"/>
  <c r="AV11" i="12"/>
  <c r="AN11" i="12"/>
  <c r="AL11" i="12"/>
  <c r="AE11" i="12"/>
  <c r="AB11" i="12"/>
  <c r="Z11" i="12"/>
  <c r="K11" i="12"/>
  <c r="J11" i="12"/>
  <c r="I11" i="12"/>
  <c r="G11" i="12"/>
  <c r="D11" i="12"/>
  <c r="E11" i="12"/>
  <c r="C11" i="12"/>
  <c r="H11" i="12"/>
  <c r="F11" i="12"/>
  <c r="AW10" i="12"/>
  <c r="AX10" i="12"/>
  <c r="AV10" i="12"/>
  <c r="AN10" i="12"/>
  <c r="AL10" i="12"/>
  <c r="AE10" i="12"/>
  <c r="AB10" i="12"/>
  <c r="Z10" i="12"/>
  <c r="K10" i="12"/>
  <c r="J10" i="12"/>
  <c r="I10" i="12"/>
  <c r="G10" i="12"/>
  <c r="D10" i="12"/>
  <c r="E10" i="12"/>
  <c r="C10" i="12"/>
  <c r="H10" i="12"/>
  <c r="F10" i="12"/>
  <c r="AW9" i="12"/>
  <c r="AX9" i="12"/>
  <c r="AV9" i="12"/>
  <c r="AN9" i="12"/>
  <c r="AL9" i="12"/>
  <c r="AE9" i="12"/>
  <c r="AB9" i="12"/>
  <c r="Z9" i="12"/>
  <c r="K9" i="12"/>
  <c r="J9" i="12"/>
  <c r="I9" i="12"/>
  <c r="G9" i="12"/>
  <c r="D9" i="12"/>
  <c r="E9" i="12"/>
  <c r="C9" i="12"/>
  <c r="H9" i="12"/>
  <c r="F9" i="12"/>
  <c r="K32" i="11"/>
  <c r="J32" i="11"/>
  <c r="I32" i="11"/>
  <c r="H32" i="11"/>
  <c r="G32" i="11"/>
  <c r="F32" i="11"/>
  <c r="E32" i="11"/>
  <c r="D32" i="11"/>
  <c r="C32" i="11"/>
  <c r="K31" i="11"/>
  <c r="J31" i="11"/>
  <c r="I31" i="11"/>
  <c r="H31" i="11"/>
  <c r="G31" i="11"/>
  <c r="F31" i="11"/>
  <c r="E31" i="11"/>
  <c r="D31" i="11"/>
  <c r="C31" i="11"/>
  <c r="K30" i="11"/>
  <c r="J30" i="11"/>
  <c r="I30" i="11"/>
  <c r="H30" i="11"/>
  <c r="G30" i="11"/>
  <c r="F30" i="11"/>
  <c r="E30" i="11"/>
  <c r="D30" i="11"/>
  <c r="C30" i="11"/>
  <c r="K29" i="11"/>
  <c r="J29" i="11"/>
  <c r="I29" i="11"/>
  <c r="H29" i="11"/>
  <c r="G29" i="11"/>
  <c r="F29" i="11"/>
  <c r="E29" i="11"/>
  <c r="D29" i="11"/>
  <c r="C29" i="11"/>
  <c r="K28" i="11"/>
  <c r="J28" i="11"/>
  <c r="I28" i="11"/>
  <c r="H28" i="11"/>
  <c r="G28" i="11"/>
  <c r="F28" i="11"/>
  <c r="E28" i="11"/>
  <c r="D28" i="11"/>
  <c r="C28" i="11"/>
  <c r="K27" i="11"/>
  <c r="J27" i="11"/>
  <c r="I27" i="11"/>
  <c r="H27" i="11"/>
  <c r="F27" i="11"/>
  <c r="E27" i="11"/>
  <c r="C27" i="11"/>
  <c r="AW26" i="11"/>
  <c r="AX26" i="11"/>
  <c r="AV26" i="11"/>
  <c r="AN26" i="11"/>
  <c r="AL26" i="11"/>
  <c r="AB26" i="11"/>
  <c r="Z26" i="11"/>
  <c r="K26" i="11"/>
  <c r="J26" i="11"/>
  <c r="I26" i="11"/>
  <c r="G26" i="11"/>
  <c r="D26" i="11"/>
  <c r="E26" i="11"/>
  <c r="C26" i="11"/>
  <c r="H26" i="11"/>
  <c r="F26" i="11"/>
  <c r="AW25" i="11"/>
  <c r="AX25" i="11"/>
  <c r="AV25" i="11"/>
  <c r="AN25" i="11"/>
  <c r="AL25" i="11"/>
  <c r="AB25" i="11"/>
  <c r="Z25" i="11"/>
  <c r="K25" i="11"/>
  <c r="J25" i="11"/>
  <c r="I25" i="11"/>
  <c r="G25" i="11"/>
  <c r="D25" i="11"/>
  <c r="E25" i="11"/>
  <c r="C25" i="11"/>
  <c r="H25" i="11"/>
  <c r="F25" i="11"/>
  <c r="AW24" i="11"/>
  <c r="AX24" i="11"/>
  <c r="AV24" i="11"/>
  <c r="AN24" i="11"/>
  <c r="AL24" i="11"/>
  <c r="AB24" i="11"/>
  <c r="Z24" i="11"/>
  <c r="K24" i="11"/>
  <c r="J24" i="11"/>
  <c r="I24" i="11"/>
  <c r="G24" i="11"/>
  <c r="D24" i="11"/>
  <c r="C24" i="11"/>
  <c r="H24" i="11"/>
  <c r="F24" i="11"/>
  <c r="AB23" i="11"/>
  <c r="G23" i="11"/>
  <c r="D23" i="11"/>
  <c r="E23" i="11"/>
  <c r="C23" i="11"/>
  <c r="H23" i="11"/>
  <c r="F23" i="11"/>
  <c r="F22" i="11"/>
  <c r="E22" i="11"/>
  <c r="D22" i="11"/>
  <c r="C22" i="11"/>
  <c r="AB21" i="11"/>
  <c r="G21" i="11"/>
  <c r="D21" i="11"/>
  <c r="C21" i="11"/>
  <c r="H21" i="11"/>
  <c r="F21" i="11"/>
  <c r="E21" i="11"/>
  <c r="AW20" i="11"/>
  <c r="AX20" i="11"/>
  <c r="AV20" i="11"/>
  <c r="AN20" i="11"/>
  <c r="AL20" i="11"/>
  <c r="AB20" i="11"/>
  <c r="Z20" i="11"/>
  <c r="K20" i="11"/>
  <c r="J20" i="11"/>
  <c r="I20" i="11"/>
  <c r="G20" i="11"/>
  <c r="D20" i="11"/>
  <c r="E20" i="11"/>
  <c r="C20" i="11"/>
  <c r="H20" i="11"/>
  <c r="F20" i="11"/>
  <c r="AW19" i="11"/>
  <c r="AX19" i="11"/>
  <c r="AV19" i="11"/>
  <c r="AN19" i="11"/>
  <c r="AL19" i="11"/>
  <c r="AB19" i="11"/>
  <c r="Z19" i="11"/>
  <c r="K19" i="11"/>
  <c r="J19" i="11"/>
  <c r="I19" i="11"/>
  <c r="G19" i="11"/>
  <c r="D19" i="11"/>
  <c r="E19" i="11"/>
  <c r="C19" i="11"/>
  <c r="H19" i="11"/>
  <c r="F19" i="11"/>
  <c r="AW18" i="11"/>
  <c r="AX18" i="11"/>
  <c r="AV18" i="11"/>
  <c r="AN18" i="11"/>
  <c r="AL18" i="11"/>
  <c r="AB18" i="11"/>
  <c r="Z18" i="11"/>
  <c r="K18" i="11"/>
  <c r="J18" i="11"/>
  <c r="I18" i="11"/>
  <c r="G18" i="11"/>
  <c r="D18" i="11"/>
  <c r="E18" i="11"/>
  <c r="C18" i="11"/>
  <c r="H18" i="11"/>
  <c r="F18" i="11"/>
  <c r="AW17" i="11"/>
  <c r="AX17" i="11"/>
  <c r="AV17" i="11"/>
  <c r="AN17" i="11"/>
  <c r="AL17" i="11"/>
  <c r="AB17" i="11"/>
  <c r="Z17" i="11"/>
  <c r="K17" i="11"/>
  <c r="J17" i="11"/>
  <c r="I17" i="11"/>
  <c r="G17" i="11"/>
  <c r="D17" i="11"/>
  <c r="E17" i="11"/>
  <c r="C17" i="11"/>
  <c r="H17" i="11"/>
  <c r="F17" i="11"/>
  <c r="AW16" i="11"/>
  <c r="AX16" i="11"/>
  <c r="AV16" i="11"/>
  <c r="AN16" i="11"/>
  <c r="AL16" i="11"/>
  <c r="AB16" i="11"/>
  <c r="Z16" i="11"/>
  <c r="K16" i="11"/>
  <c r="J16" i="11"/>
  <c r="I16" i="11"/>
  <c r="G16" i="11"/>
  <c r="D16" i="11"/>
  <c r="E16" i="11"/>
  <c r="C16" i="11"/>
  <c r="H16" i="11"/>
  <c r="F16" i="11"/>
  <c r="AW15" i="11"/>
  <c r="AX15" i="11"/>
  <c r="AV15" i="11"/>
  <c r="AN15" i="11"/>
  <c r="AL15" i="11"/>
  <c r="AB15" i="11"/>
  <c r="Z15" i="11"/>
  <c r="K15" i="11"/>
  <c r="J15" i="11"/>
  <c r="I15" i="11"/>
  <c r="G15" i="11"/>
  <c r="D15" i="11"/>
  <c r="E15" i="11"/>
  <c r="C15" i="11"/>
  <c r="H15" i="11"/>
  <c r="F15" i="11"/>
  <c r="AW14" i="11"/>
  <c r="AX14" i="11"/>
  <c r="AV14" i="11"/>
  <c r="AN14" i="11"/>
  <c r="AL14" i="11"/>
  <c r="AB14" i="11"/>
  <c r="Z14" i="11"/>
  <c r="K14" i="11"/>
  <c r="J14" i="11"/>
  <c r="I14" i="11"/>
  <c r="G14" i="11"/>
  <c r="D14" i="11"/>
  <c r="E14" i="11"/>
  <c r="C14" i="11"/>
  <c r="H14" i="11"/>
  <c r="F14" i="11"/>
  <c r="AW13" i="11"/>
  <c r="AX13" i="11"/>
  <c r="AV13" i="11"/>
  <c r="AN13" i="11"/>
  <c r="AL13" i="11"/>
  <c r="AB13" i="11"/>
  <c r="Z13" i="11"/>
  <c r="K13" i="11"/>
  <c r="J13" i="11"/>
  <c r="I13" i="11"/>
  <c r="G13" i="11"/>
  <c r="D13" i="11"/>
  <c r="E13" i="11"/>
  <c r="C13" i="11"/>
  <c r="H13" i="11"/>
  <c r="F13" i="11"/>
  <c r="AW12" i="11"/>
  <c r="AX12" i="11"/>
  <c r="AV12" i="11"/>
  <c r="AN12" i="11"/>
  <c r="AL12" i="11"/>
  <c r="AB12" i="11"/>
  <c r="Z12" i="11"/>
  <c r="K12" i="11"/>
  <c r="J12" i="11"/>
  <c r="I12" i="11"/>
  <c r="G12" i="11"/>
  <c r="D12" i="11"/>
  <c r="C12" i="11"/>
  <c r="H12" i="11"/>
  <c r="F12" i="11"/>
  <c r="AW11" i="11"/>
  <c r="AX11" i="11"/>
  <c r="AV11" i="11"/>
  <c r="AN11" i="11"/>
  <c r="AL11" i="11"/>
  <c r="AE11" i="11"/>
  <c r="AB11" i="11"/>
  <c r="Z11" i="11"/>
  <c r="K11" i="11"/>
  <c r="J11" i="11"/>
  <c r="I11" i="11"/>
  <c r="G11" i="11"/>
  <c r="D11" i="11"/>
  <c r="E11" i="11"/>
  <c r="C11" i="11"/>
  <c r="H11" i="11"/>
  <c r="F11" i="11"/>
  <c r="AW10" i="11"/>
  <c r="AX10" i="11"/>
  <c r="AV10" i="11"/>
  <c r="AN10" i="11"/>
  <c r="AL10" i="11"/>
  <c r="AE10" i="11"/>
  <c r="AB10" i="11"/>
  <c r="Z10" i="11"/>
  <c r="K10" i="11"/>
  <c r="J10" i="11"/>
  <c r="I10" i="11"/>
  <c r="G10" i="11"/>
  <c r="D10" i="11"/>
  <c r="E10" i="11"/>
  <c r="C10" i="11"/>
  <c r="H10" i="11"/>
  <c r="F10" i="11"/>
  <c r="AW9" i="11"/>
  <c r="AX9" i="11"/>
  <c r="AV9" i="11"/>
  <c r="AN9" i="11"/>
  <c r="AL9" i="11"/>
  <c r="AE9" i="11"/>
  <c r="AB9" i="11"/>
  <c r="Z9" i="11"/>
  <c r="K9" i="11"/>
  <c r="J9" i="11"/>
  <c r="I9" i="11"/>
  <c r="G9" i="11"/>
  <c r="D9" i="11"/>
  <c r="E9" i="11"/>
  <c r="C9" i="11"/>
  <c r="H9" i="11"/>
  <c r="F9" i="11"/>
  <c r="K32" i="10"/>
  <c r="J32" i="10"/>
  <c r="I32" i="10"/>
  <c r="E32" i="10"/>
  <c r="D32" i="10"/>
  <c r="C32" i="10"/>
  <c r="K31" i="10"/>
  <c r="J31" i="10"/>
  <c r="I31" i="10"/>
  <c r="E31" i="10"/>
  <c r="D31" i="10"/>
  <c r="C31" i="10"/>
  <c r="K30" i="10"/>
  <c r="J30" i="10"/>
  <c r="I30" i="10"/>
  <c r="E30" i="10"/>
  <c r="D30" i="10"/>
  <c r="C30" i="10"/>
  <c r="K29" i="10"/>
  <c r="J29" i="10"/>
  <c r="I29" i="10"/>
  <c r="D29" i="10"/>
  <c r="E29" i="10"/>
  <c r="C29" i="10"/>
  <c r="F29" i="10"/>
  <c r="K28" i="10"/>
  <c r="J28" i="10"/>
  <c r="I28" i="10"/>
  <c r="E28" i="10"/>
  <c r="D28" i="10"/>
  <c r="C28" i="10"/>
  <c r="K27" i="10"/>
  <c r="J27" i="10"/>
  <c r="I27" i="10"/>
  <c r="E27" i="10"/>
  <c r="C27" i="10"/>
  <c r="F27" i="10"/>
  <c r="AW26" i="10"/>
  <c r="AX26" i="10"/>
  <c r="AV26" i="10"/>
  <c r="AN26" i="10"/>
  <c r="AL26" i="10"/>
  <c r="AB26" i="10"/>
  <c r="Z26" i="10"/>
  <c r="K26" i="10"/>
  <c r="J26" i="10"/>
  <c r="I26" i="10"/>
  <c r="G26" i="10"/>
  <c r="D26" i="10"/>
  <c r="E26" i="10"/>
  <c r="C26" i="10"/>
  <c r="H26" i="10"/>
  <c r="F26" i="10"/>
  <c r="AW25" i="10"/>
  <c r="AX25" i="10"/>
  <c r="AV25" i="10"/>
  <c r="AN25" i="10"/>
  <c r="AL25" i="10"/>
  <c r="AB25" i="10"/>
  <c r="Z25" i="10"/>
  <c r="K25" i="10"/>
  <c r="J25" i="10"/>
  <c r="I25" i="10"/>
  <c r="G25" i="10"/>
  <c r="D25" i="10"/>
  <c r="E25" i="10"/>
  <c r="C25" i="10"/>
  <c r="H25" i="10"/>
  <c r="F25" i="10"/>
  <c r="AW24" i="10"/>
  <c r="AX24" i="10"/>
  <c r="AV24" i="10"/>
  <c r="AN24" i="10"/>
  <c r="AL24" i="10"/>
  <c r="AB24" i="10"/>
  <c r="Z24" i="10"/>
  <c r="K24" i="10"/>
  <c r="J24" i="10"/>
  <c r="I24" i="10"/>
  <c r="G24" i="10"/>
  <c r="D24" i="10"/>
  <c r="C24" i="10"/>
  <c r="H24" i="10"/>
  <c r="F24" i="10"/>
  <c r="K23" i="10"/>
  <c r="J23" i="10"/>
  <c r="I23" i="10"/>
  <c r="G23" i="10"/>
  <c r="E23" i="10"/>
  <c r="D23" i="10"/>
  <c r="C23" i="10"/>
  <c r="K22" i="10"/>
  <c r="J22" i="10"/>
  <c r="I22" i="10"/>
  <c r="G22" i="10"/>
  <c r="E22" i="10"/>
  <c r="D22" i="10"/>
  <c r="C22" i="10"/>
  <c r="K21" i="10"/>
  <c r="J21" i="10"/>
  <c r="I21" i="10"/>
  <c r="G21" i="10"/>
  <c r="E21" i="10"/>
  <c r="D21" i="10"/>
  <c r="C21" i="10"/>
  <c r="AW20" i="10"/>
  <c r="AX20" i="10"/>
  <c r="AV20" i="10"/>
  <c r="AN20" i="10"/>
  <c r="AL20" i="10"/>
  <c r="AB20" i="10"/>
  <c r="Z20" i="10"/>
  <c r="K20" i="10"/>
  <c r="J20" i="10"/>
  <c r="I20" i="10"/>
  <c r="G20" i="10"/>
  <c r="D20" i="10"/>
  <c r="E20" i="10"/>
  <c r="F20" i="10"/>
  <c r="C20" i="10"/>
  <c r="H20" i="10"/>
  <c r="AW19" i="10"/>
  <c r="AX19" i="10"/>
  <c r="AV19" i="10"/>
  <c r="AN19" i="10"/>
  <c r="AL19" i="10"/>
  <c r="AB19" i="10"/>
  <c r="Z19" i="10"/>
  <c r="K19" i="10"/>
  <c r="J19" i="10"/>
  <c r="I19" i="10"/>
  <c r="G19" i="10"/>
  <c r="H19" i="10"/>
  <c r="D19" i="10"/>
  <c r="E19" i="10"/>
  <c r="C19" i="10"/>
  <c r="F19" i="10"/>
  <c r="AW18" i="10"/>
  <c r="AX18" i="10"/>
  <c r="AV18" i="10"/>
  <c r="AN18" i="10"/>
  <c r="AL18" i="10"/>
  <c r="AB18" i="10"/>
  <c r="Z18" i="10"/>
  <c r="K18" i="10"/>
  <c r="J18" i="10"/>
  <c r="I18" i="10"/>
  <c r="G18" i="10"/>
  <c r="D18" i="10"/>
  <c r="E18" i="10"/>
  <c r="C18" i="10"/>
  <c r="F18" i="10"/>
  <c r="AW17" i="10"/>
  <c r="AX17" i="10"/>
  <c r="AV17" i="10"/>
  <c r="AN17" i="10"/>
  <c r="AL17" i="10"/>
  <c r="AB17" i="10"/>
  <c r="Z17" i="10"/>
  <c r="K17" i="10"/>
  <c r="J17" i="10"/>
  <c r="I17" i="10"/>
  <c r="G17" i="10"/>
  <c r="H17" i="10"/>
  <c r="D17" i="10"/>
  <c r="E17" i="10"/>
  <c r="C17" i="10"/>
  <c r="F17" i="10"/>
  <c r="AW16" i="10"/>
  <c r="AX16" i="10"/>
  <c r="AV16" i="10"/>
  <c r="AN16" i="10"/>
  <c r="AL16" i="10"/>
  <c r="AB16" i="10"/>
  <c r="Z16" i="10"/>
  <c r="K16" i="10"/>
  <c r="J16" i="10"/>
  <c r="I16" i="10"/>
  <c r="G16" i="10"/>
  <c r="D16" i="10"/>
  <c r="E16" i="10"/>
  <c r="C16" i="10"/>
  <c r="AW15" i="10"/>
  <c r="AX15" i="10"/>
  <c r="AV15" i="10"/>
  <c r="AN15" i="10"/>
  <c r="AL15" i="10"/>
  <c r="AB15" i="10"/>
  <c r="Z15" i="10"/>
  <c r="K15" i="10"/>
  <c r="J15" i="10"/>
  <c r="I15" i="10"/>
  <c r="G15" i="10"/>
  <c r="D15" i="10"/>
  <c r="E15" i="10"/>
  <c r="C15" i="10"/>
  <c r="F15" i="10"/>
  <c r="AW14" i="10"/>
  <c r="AX14" i="10"/>
  <c r="AV14" i="10"/>
  <c r="AN14" i="10"/>
  <c r="AL14" i="10"/>
  <c r="AB14" i="10"/>
  <c r="Z14" i="10"/>
  <c r="K14" i="10"/>
  <c r="J14" i="10"/>
  <c r="I14" i="10"/>
  <c r="G14" i="10"/>
  <c r="D14" i="10"/>
  <c r="E14" i="10"/>
  <c r="AW13" i="10"/>
  <c r="AX13" i="10"/>
  <c r="AV13" i="10"/>
  <c r="AN13" i="10"/>
  <c r="AL13" i="10"/>
  <c r="AB13" i="10"/>
  <c r="Z13" i="10"/>
  <c r="K13" i="10"/>
  <c r="J13" i="10"/>
  <c r="I13" i="10"/>
  <c r="G13" i="10"/>
  <c r="D13" i="10"/>
  <c r="E13" i="10"/>
  <c r="AW12" i="10"/>
  <c r="AX12" i="10"/>
  <c r="AV12" i="10"/>
  <c r="AN12" i="10"/>
  <c r="AL12" i="10"/>
  <c r="AB12" i="10"/>
  <c r="Z12" i="10"/>
  <c r="K12" i="10"/>
  <c r="J12" i="10"/>
  <c r="I12" i="10"/>
  <c r="G12" i="10"/>
  <c r="H12" i="10"/>
  <c r="D12" i="10"/>
  <c r="C12" i="10"/>
  <c r="F12" i="10"/>
  <c r="AW11" i="10"/>
  <c r="AX11" i="10"/>
  <c r="AV11" i="10"/>
  <c r="AN11" i="10"/>
  <c r="AL11" i="10"/>
  <c r="AE11" i="10"/>
  <c r="K11" i="10"/>
  <c r="AB11" i="10"/>
  <c r="Z11" i="10"/>
  <c r="J11" i="10"/>
  <c r="I11" i="10"/>
  <c r="G11" i="10"/>
  <c r="D11" i="10"/>
  <c r="C11" i="10"/>
  <c r="F11" i="10"/>
  <c r="E11" i="10"/>
  <c r="AW10" i="10"/>
  <c r="AX10" i="10"/>
  <c r="AV10" i="10"/>
  <c r="AN10" i="10"/>
  <c r="AL10" i="10"/>
  <c r="AE10" i="10"/>
  <c r="AB10" i="10"/>
  <c r="Z10" i="10"/>
  <c r="K10" i="10"/>
  <c r="J10" i="10"/>
  <c r="I10" i="10"/>
  <c r="G10" i="10"/>
  <c r="D10" i="10"/>
  <c r="E10" i="10"/>
  <c r="C10" i="10"/>
  <c r="H10" i="10"/>
  <c r="F10" i="10"/>
  <c r="AW9" i="10"/>
  <c r="AX9" i="10"/>
  <c r="AV9" i="10"/>
  <c r="AN9" i="10"/>
  <c r="AL9" i="10"/>
  <c r="AE9" i="10"/>
  <c r="AB9" i="10"/>
  <c r="Z9" i="10"/>
  <c r="K9" i="10"/>
  <c r="J9" i="10"/>
  <c r="I9" i="10"/>
  <c r="G9" i="10"/>
  <c r="H9" i="10"/>
  <c r="E9" i="10"/>
  <c r="F9" i="10"/>
  <c r="D9" i="10"/>
  <c r="AK26" i="5"/>
  <c r="AA26" i="5"/>
  <c r="O26" i="5"/>
  <c r="E26" i="5"/>
  <c r="AK25" i="5"/>
  <c r="AA25" i="5"/>
  <c r="O25" i="5"/>
  <c r="E25" i="5"/>
  <c r="AK24" i="5"/>
  <c r="AA24" i="5"/>
  <c r="O24" i="5"/>
  <c r="E24" i="5"/>
  <c r="AK23" i="5"/>
  <c r="AL23" i="5"/>
  <c r="AA23" i="5"/>
  <c r="AB23" i="5"/>
  <c r="O23" i="5"/>
  <c r="P23" i="5"/>
  <c r="E23" i="5"/>
  <c r="F23" i="5"/>
  <c r="AK22" i="5"/>
  <c r="AL22" i="5"/>
  <c r="AA22" i="5"/>
  <c r="AB22" i="5"/>
  <c r="O22" i="5"/>
  <c r="P22" i="5"/>
  <c r="E22" i="5"/>
  <c r="F22" i="5"/>
  <c r="AK21" i="5"/>
  <c r="AL21" i="5"/>
  <c r="AA21" i="5"/>
  <c r="AB21" i="5"/>
  <c r="O21" i="5"/>
  <c r="P21" i="5"/>
  <c r="E21" i="5"/>
  <c r="F21" i="5"/>
  <c r="AK20" i="5"/>
  <c r="AL20" i="5"/>
  <c r="AA20" i="5"/>
  <c r="AB20" i="5"/>
  <c r="O20" i="5"/>
  <c r="P20" i="5"/>
  <c r="E20" i="5"/>
  <c r="F20" i="5"/>
  <c r="AK19" i="5"/>
  <c r="AL19" i="5"/>
  <c r="AA19" i="5"/>
  <c r="AB19" i="5"/>
  <c r="O19" i="5"/>
  <c r="P19" i="5"/>
  <c r="E19" i="5"/>
  <c r="F19" i="5"/>
  <c r="AK18" i="5"/>
  <c r="AL18" i="5"/>
  <c r="AA18" i="5"/>
  <c r="AB18" i="5"/>
  <c r="O18" i="5"/>
  <c r="P18" i="5"/>
  <c r="E18" i="5"/>
  <c r="F18" i="5"/>
  <c r="AK17" i="5"/>
  <c r="AL17" i="5"/>
  <c r="AA17" i="5"/>
  <c r="AB17" i="5"/>
  <c r="O17" i="5"/>
  <c r="P17" i="5"/>
  <c r="E17" i="5"/>
  <c r="F17" i="5"/>
  <c r="AK16" i="5"/>
  <c r="AL16" i="5"/>
  <c r="AA16" i="5"/>
  <c r="AB16" i="5"/>
  <c r="O16" i="5"/>
  <c r="P16" i="5"/>
  <c r="E16" i="5"/>
  <c r="F16" i="5"/>
  <c r="AK15" i="5"/>
  <c r="AL15" i="5"/>
  <c r="AA15" i="5"/>
  <c r="AB15" i="5"/>
  <c r="O15" i="5"/>
  <c r="P15" i="5"/>
  <c r="E15" i="5"/>
  <c r="F15" i="5"/>
  <c r="AK14" i="5"/>
  <c r="AL14" i="5"/>
  <c r="AA14" i="5"/>
  <c r="AB14" i="5"/>
  <c r="O14" i="5"/>
  <c r="P14" i="5"/>
  <c r="E14" i="5"/>
  <c r="F14" i="5"/>
  <c r="AK13" i="5"/>
  <c r="AL13" i="5"/>
  <c r="AA13" i="5"/>
  <c r="AB13" i="5"/>
  <c r="O13" i="5"/>
  <c r="P13" i="5"/>
  <c r="E13" i="5"/>
  <c r="F13" i="5"/>
  <c r="AK12" i="5"/>
  <c r="AL12" i="5"/>
  <c r="AA12" i="5"/>
  <c r="AB12" i="5"/>
  <c r="O12" i="5"/>
  <c r="P12" i="5"/>
  <c r="E12" i="5"/>
  <c r="F12" i="5"/>
  <c r="AK11" i="5"/>
  <c r="AL11" i="5"/>
  <c r="AA11" i="5"/>
  <c r="AB11" i="5"/>
  <c r="O11" i="5"/>
  <c r="P11" i="5"/>
  <c r="E11" i="5"/>
  <c r="F11" i="5"/>
  <c r="AK10" i="5"/>
  <c r="AL10" i="5"/>
  <c r="AA10" i="5"/>
  <c r="AB10" i="5"/>
  <c r="O10" i="5"/>
  <c r="P10" i="5"/>
  <c r="E10" i="5"/>
  <c r="F10" i="5"/>
  <c r="AK9" i="5"/>
  <c r="AL9" i="5"/>
  <c r="AA9" i="5"/>
  <c r="AB9" i="5"/>
  <c r="O9" i="5"/>
  <c r="P9" i="5"/>
  <c r="E9" i="5"/>
  <c r="F9" i="5"/>
  <c r="AL23" i="4"/>
  <c r="AB23" i="4"/>
  <c r="P23" i="4"/>
  <c r="F23" i="4"/>
  <c r="AL22" i="4"/>
  <c r="AB22" i="4"/>
  <c r="P22" i="4"/>
  <c r="F22" i="4"/>
  <c r="AL21" i="4"/>
  <c r="AB21" i="4"/>
  <c r="P21" i="4"/>
  <c r="F21" i="4"/>
  <c r="AL20" i="4"/>
  <c r="AB20" i="4"/>
  <c r="P20" i="4"/>
  <c r="F20" i="4"/>
  <c r="AL19" i="4"/>
  <c r="AB19" i="4"/>
  <c r="P19" i="4"/>
  <c r="F19" i="4"/>
  <c r="AL18" i="4"/>
  <c r="AB18" i="4"/>
  <c r="P18" i="4"/>
  <c r="F18" i="4"/>
  <c r="AL17" i="4"/>
  <c r="AB17" i="4"/>
  <c r="P17" i="4"/>
  <c r="F17" i="4"/>
  <c r="AL16" i="4"/>
  <c r="AB16" i="4"/>
  <c r="P16" i="4"/>
  <c r="F16" i="4"/>
  <c r="AL15" i="4"/>
  <c r="AB15" i="4"/>
  <c r="P15" i="4"/>
  <c r="F15" i="4"/>
  <c r="AL14" i="4"/>
  <c r="AB14" i="4"/>
  <c r="P14" i="4"/>
  <c r="F14" i="4"/>
  <c r="AL13" i="4"/>
  <c r="AB13" i="4"/>
  <c r="P13" i="4"/>
  <c r="F13" i="4"/>
  <c r="AL12" i="4"/>
  <c r="AB12" i="4"/>
  <c r="P12" i="4"/>
  <c r="F12" i="4"/>
  <c r="AL11" i="4"/>
  <c r="AB11" i="4"/>
  <c r="P11" i="4"/>
  <c r="F11" i="4"/>
  <c r="AL10" i="4"/>
  <c r="AB10" i="4"/>
  <c r="P10" i="4"/>
  <c r="F10" i="4"/>
  <c r="AL9" i="4"/>
  <c r="AB9" i="4"/>
  <c r="P9" i="4"/>
  <c r="F9" i="4"/>
  <c r="J24" i="20"/>
  <c r="G24" i="20"/>
  <c r="H24" i="20"/>
  <c r="AA24" i="20"/>
  <c r="AB24" i="20"/>
  <c r="P18" i="20"/>
  <c r="C18" i="20"/>
  <c r="BH15" i="20"/>
  <c r="BF15" i="20"/>
  <c r="C15" i="20"/>
  <c r="P15" i="20"/>
  <c r="R15" i="20"/>
  <c r="BH14" i="20"/>
  <c r="BF14" i="20"/>
  <c r="BH13" i="20"/>
  <c r="BF13" i="20"/>
  <c r="AL13" i="20"/>
  <c r="AN13" i="20"/>
  <c r="P13" i="20"/>
  <c r="R13" i="20"/>
  <c r="BZ9" i="20"/>
  <c r="BY9" i="20"/>
  <c r="BY12" i="20"/>
  <c r="BO12" i="20"/>
  <c r="BQ9" i="20"/>
  <c r="BG12" i="20"/>
  <c r="BH12" i="20"/>
  <c r="BI9" i="20"/>
  <c r="BG9" i="20"/>
  <c r="BH9" i="20"/>
  <c r="AY9" i="20"/>
  <c r="AW9" i="20"/>
  <c r="AX9" i="20"/>
  <c r="AW12" i="20"/>
  <c r="AX12" i="20"/>
  <c r="AO9" i="20"/>
  <c r="AM9" i="20"/>
  <c r="AN9" i="20"/>
  <c r="AM12" i="20"/>
  <c r="AN12" i="20"/>
  <c r="Y9" i="20"/>
  <c r="W12" i="20"/>
  <c r="I9" i="20"/>
  <c r="G9" i="20"/>
  <c r="Q9" i="20"/>
  <c r="D9" i="20"/>
  <c r="M9" i="20"/>
  <c r="E9" i="20"/>
  <c r="P9" i="20"/>
  <c r="AI11" i="20"/>
  <c r="C11" i="20"/>
  <c r="P11" i="20"/>
  <c r="I10" i="20"/>
  <c r="G10" i="20"/>
  <c r="H10" i="20"/>
  <c r="BG10" i="20"/>
  <c r="BH10" i="20"/>
  <c r="BC10" i="20"/>
  <c r="C10" i="20"/>
  <c r="D10" i="20"/>
  <c r="E10" i="20"/>
  <c r="F10" i="20"/>
  <c r="BF10" i="20"/>
  <c r="AL10" i="19"/>
  <c r="AN10" i="19"/>
  <c r="G21" i="19"/>
  <c r="D21" i="19"/>
  <c r="BO21" i="19"/>
  <c r="BT21" i="19"/>
  <c r="BS9" i="19"/>
  <c r="BT18" i="19"/>
  <c r="BH18" i="19"/>
  <c r="BG9" i="19"/>
  <c r="BH9" i="19"/>
  <c r="G18" i="19"/>
  <c r="AV18" i="19"/>
  <c r="AX18" i="19"/>
  <c r="C18" i="19"/>
  <c r="F18" i="19"/>
  <c r="AB18" i="19"/>
  <c r="Z18" i="19"/>
  <c r="AF11" i="19"/>
  <c r="L11" i="19"/>
  <c r="AF16" i="19"/>
  <c r="C16" i="19"/>
  <c r="F16" i="19"/>
  <c r="BT16" i="19"/>
  <c r="BO10" i="19"/>
  <c r="C10" i="19"/>
  <c r="F10" i="19"/>
  <c r="BG10" i="19"/>
  <c r="G16" i="19"/>
  <c r="H16" i="19"/>
  <c r="E9" i="19"/>
  <c r="Z9" i="19"/>
  <c r="G11" i="19"/>
  <c r="AB11" i="19"/>
  <c r="C11" i="19"/>
  <c r="F11" i="19"/>
  <c r="Z11" i="19"/>
  <c r="CC9" i="19"/>
  <c r="CD9" i="19"/>
  <c r="CD12" i="19"/>
  <c r="CB12" i="19"/>
  <c r="BY9" i="19"/>
  <c r="CB9" i="19"/>
  <c r="AJ9" i="19"/>
  <c r="D9" i="19"/>
  <c r="D12" i="19"/>
  <c r="AI12" i="19"/>
  <c r="E12" i="19"/>
  <c r="K12" i="19"/>
  <c r="AE9" i="19"/>
  <c r="K9" i="19"/>
  <c r="AD9" i="19"/>
  <c r="J9" i="19"/>
  <c r="J12" i="19"/>
  <c r="AC9" i="19"/>
  <c r="I9" i="19"/>
  <c r="I12" i="19"/>
  <c r="AA9" i="19"/>
  <c r="G12" i="19"/>
  <c r="AB12" i="19"/>
  <c r="H16" i="10"/>
  <c r="F16" i="10"/>
  <c r="C14" i="10"/>
  <c r="C13" i="10"/>
  <c r="H13" i="10"/>
  <c r="F13" i="10"/>
  <c r="F24" i="20"/>
  <c r="AX18" i="20"/>
  <c r="AB18" i="20"/>
  <c r="R18" i="20"/>
  <c r="BT15" i="20"/>
  <c r="AX15" i="20"/>
  <c r="AB15" i="20"/>
  <c r="BC9" i="20"/>
  <c r="BF9" i="20"/>
  <c r="AV9" i="20"/>
  <c r="AL9" i="20"/>
  <c r="AB11" i="20"/>
  <c r="R11" i="20"/>
  <c r="BT10" i="20"/>
  <c r="AN11" i="19"/>
  <c r="BT11" i="19"/>
  <c r="BH11" i="19"/>
  <c r="AX11" i="19"/>
  <c r="CD10" i="19"/>
  <c r="H18" i="10"/>
  <c r="H15" i="10"/>
  <c r="H11" i="10"/>
  <c r="F18" i="20"/>
  <c r="H18" i="20"/>
  <c r="F15" i="20"/>
  <c r="H15" i="20"/>
  <c r="BT12" i="20"/>
  <c r="BR12" i="20"/>
  <c r="BO9" i="20"/>
  <c r="BT9" i="20"/>
  <c r="BR9" i="20"/>
  <c r="W9" i="20"/>
  <c r="Z9" i="20"/>
  <c r="AB12" i="20"/>
  <c r="Z12" i="20"/>
  <c r="C12" i="20"/>
  <c r="F11" i="20"/>
  <c r="H11" i="20"/>
  <c r="BO9" i="19"/>
  <c r="C21" i="19"/>
  <c r="BR21" i="19"/>
  <c r="AF13" i="19"/>
  <c r="AF15" i="19"/>
  <c r="L15" i="19"/>
  <c r="L16" i="19"/>
  <c r="BT10" i="19"/>
  <c r="BR10" i="19"/>
  <c r="G10" i="19"/>
  <c r="H10" i="19"/>
  <c r="BH10" i="19"/>
  <c r="C12" i="19"/>
  <c r="AL12" i="19"/>
  <c r="AN12" i="19"/>
  <c r="AI9" i="19"/>
  <c r="G9" i="19"/>
  <c r="AB9" i="19"/>
  <c r="R9" i="20"/>
  <c r="H18" i="19"/>
  <c r="H11" i="19"/>
  <c r="AN11" i="20"/>
  <c r="AL11" i="20"/>
  <c r="H14" i="10"/>
  <c r="F14" i="10"/>
  <c r="C9" i="20"/>
  <c r="AB9" i="20"/>
  <c r="H12" i="20"/>
  <c r="F12" i="20"/>
  <c r="BT9" i="19"/>
  <c r="BR9" i="19"/>
  <c r="H21" i="19"/>
  <c r="F21" i="19"/>
  <c r="AF12" i="19"/>
  <c r="AF10" i="19"/>
  <c r="L10" i="19"/>
  <c r="L13" i="19"/>
  <c r="F12" i="19"/>
  <c r="H12" i="19"/>
  <c r="AL9" i="19"/>
  <c r="C9" i="19"/>
  <c r="AN9" i="19"/>
  <c r="H9" i="20"/>
  <c r="F9" i="20"/>
  <c r="AF9" i="19"/>
  <c r="L9" i="19"/>
  <c r="L12" i="19"/>
  <c r="H9" i="19"/>
  <c r="F9" i="19"/>
</calcChain>
</file>

<file path=xl/sharedStrings.xml><?xml version="1.0" encoding="utf-8"?>
<sst xmlns="http://schemas.openxmlformats.org/spreadsheetml/2006/main" count="5250" uniqueCount="252">
  <si>
    <t xml:space="preserve"> 辦理受聘僱外國人(移工)定期健康檢查統計</t>
  </si>
  <si>
    <t>單位：人、％</t>
  </si>
  <si>
    <t xml:space="preserve"> </t>
  </si>
  <si>
    <r>
      <rPr>
        <sz val="12"/>
        <color indexed="8"/>
        <rFont val="標楷體"/>
        <family val="4"/>
        <charset val="136"/>
      </rPr>
      <t>總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計</t>
    </r>
  </si>
  <si>
    <r>
      <rPr>
        <sz val="12"/>
        <color indexed="8"/>
        <rFont val="標楷體"/>
        <family val="4"/>
        <charset val="136"/>
      </rPr>
      <t>計</t>
    </r>
  </si>
  <si>
    <r>
      <rPr>
        <sz val="12"/>
        <color indexed="8"/>
        <rFont val="標楷體"/>
        <family val="4"/>
        <charset val="136"/>
      </rPr>
      <t>合格</t>
    </r>
  </si>
  <si>
    <r>
      <rPr>
        <sz val="12"/>
        <color indexed="8"/>
        <rFont val="標楷體"/>
        <family val="4"/>
        <charset val="136"/>
      </rPr>
      <t>不合格率</t>
    </r>
  </si>
  <si>
    <r>
      <rPr>
        <sz val="12"/>
        <color indexed="8"/>
        <rFont val="標楷體"/>
        <family val="4"/>
        <charset val="136"/>
      </rPr>
      <t>不合格</t>
    </r>
  </si>
  <si>
    <r>
      <t>93</t>
    </r>
    <r>
      <rPr>
        <sz val="12"/>
        <color indexed="8"/>
        <rFont val="標楷體"/>
        <family val="4"/>
        <charset val="136"/>
      </rPr>
      <t>年</t>
    </r>
  </si>
  <si>
    <r>
      <t>94</t>
    </r>
    <r>
      <rPr>
        <sz val="12"/>
        <color indexed="8"/>
        <rFont val="標楷體"/>
        <family val="4"/>
        <charset val="136"/>
      </rPr>
      <t>年</t>
    </r>
  </si>
  <si>
    <r>
      <t>95</t>
    </r>
    <r>
      <rPr>
        <sz val="12"/>
        <color indexed="8"/>
        <rFont val="標楷體"/>
        <family val="4"/>
        <charset val="136"/>
      </rPr>
      <t>年</t>
    </r>
  </si>
  <si>
    <r>
      <t>96</t>
    </r>
    <r>
      <rPr>
        <sz val="12"/>
        <color indexed="8"/>
        <rFont val="標楷體"/>
        <family val="4"/>
        <charset val="136"/>
      </rPr>
      <t>年</t>
    </r>
  </si>
  <si>
    <r>
      <t>97</t>
    </r>
    <r>
      <rPr>
        <sz val="12"/>
        <color indexed="8"/>
        <rFont val="標楷體"/>
        <family val="4"/>
        <charset val="136"/>
      </rPr>
      <t>年</t>
    </r>
  </si>
  <si>
    <r>
      <t>98</t>
    </r>
    <r>
      <rPr>
        <sz val="12"/>
        <color indexed="8"/>
        <rFont val="標楷體"/>
        <family val="4"/>
        <charset val="136"/>
      </rPr>
      <t>年</t>
    </r>
  </si>
  <si>
    <r>
      <t>99</t>
    </r>
    <r>
      <rPr>
        <sz val="12"/>
        <color indexed="8"/>
        <rFont val="標楷體"/>
        <family val="4"/>
        <charset val="136"/>
      </rPr>
      <t>年</t>
    </r>
  </si>
  <si>
    <r>
      <t>100</t>
    </r>
    <r>
      <rPr>
        <sz val="12"/>
        <color indexed="8"/>
        <rFont val="標楷體"/>
        <family val="4"/>
        <charset val="136"/>
      </rPr>
      <t>年</t>
    </r>
  </si>
  <si>
    <r>
      <t>101</t>
    </r>
    <r>
      <rPr>
        <sz val="12"/>
        <color indexed="8"/>
        <rFont val="標楷體"/>
        <family val="4"/>
        <charset val="136"/>
      </rPr>
      <t>年</t>
    </r>
  </si>
  <si>
    <r>
      <t>102</t>
    </r>
    <r>
      <rPr>
        <sz val="12"/>
        <color indexed="8"/>
        <rFont val="標楷體"/>
        <family val="4"/>
        <charset val="136"/>
      </rPr>
      <t>年</t>
    </r>
  </si>
  <si>
    <r>
      <t>103</t>
    </r>
    <r>
      <rPr>
        <sz val="12"/>
        <color indexed="8"/>
        <rFont val="標楷體"/>
        <family val="4"/>
        <charset val="136"/>
      </rPr>
      <t>年</t>
    </r>
  </si>
  <si>
    <r>
      <t>104</t>
    </r>
    <r>
      <rPr>
        <sz val="12"/>
        <color indexed="8"/>
        <rFont val="標楷體"/>
        <family val="4"/>
        <charset val="136"/>
      </rPr>
      <t>年</t>
    </r>
  </si>
  <si>
    <r>
      <t>105</t>
    </r>
    <r>
      <rPr>
        <sz val="12"/>
        <color indexed="8"/>
        <rFont val="標楷體"/>
        <family val="4"/>
        <charset val="136"/>
      </rPr>
      <t>年</t>
    </r>
  </si>
  <si>
    <r>
      <t>106</t>
    </r>
    <r>
      <rPr>
        <sz val="12"/>
        <color indexed="8"/>
        <rFont val="標楷體"/>
        <family val="4"/>
        <charset val="136"/>
      </rPr>
      <t>年</t>
    </r>
  </si>
  <si>
    <r>
      <t>107</t>
    </r>
    <r>
      <rPr>
        <sz val="12"/>
        <color indexed="8"/>
        <rFont val="標楷體"/>
        <family val="4"/>
        <charset val="136"/>
      </rPr>
      <t>年</t>
    </r>
  </si>
  <si>
    <t>公 開 類</t>
  </si>
  <si>
    <t>編 製 機 關</t>
  </si>
  <si>
    <t>衛生福利部疾病管制署</t>
  </si>
  <si>
    <t>年 　 報</t>
  </si>
  <si>
    <r>
      <t>每年終了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>個月內編報</t>
    </r>
  </si>
  <si>
    <t>表       號</t>
  </si>
  <si>
    <t>10540-06-01</t>
  </si>
  <si>
    <t>辦理受聘僱外國人(移工)定期健康檢查統計</t>
  </si>
  <si>
    <t>辦理受聘僱外國人(移工)定期健康檢查統計(續完)</t>
  </si>
  <si>
    <t xml:space="preserve">       健康檢查情形</t>
  </si>
  <si>
    <t>總 計</t>
  </si>
  <si>
    <t>入 境 後 六 個 月 定 期 健 康 檢 查 人 數</t>
  </si>
  <si>
    <t xml:space="preserve">    </t>
  </si>
  <si>
    <t>健康檢查情形</t>
  </si>
  <si>
    <t>入 境 後 十 八 個 月 定 期 健 康 檢 查 人 數</t>
  </si>
  <si>
    <t>入 境 後 三 十 個 月 定 期 健 康 檢 查 人 數</t>
  </si>
  <si>
    <t>健 檢 總 人 數</t>
  </si>
  <si>
    <t>依 規 定 健 檢 人 數</t>
  </si>
  <si>
    <t>逾 期 健 檢 人 數</t>
  </si>
  <si>
    <t xml:space="preserve">          </t>
  </si>
  <si>
    <t xml:space="preserve">  國別
</t>
  </si>
  <si>
    <t>計</t>
  </si>
  <si>
    <t>合格</t>
  </si>
  <si>
    <t>不合格</t>
  </si>
  <si>
    <t>不合格率</t>
  </si>
  <si>
    <t>小計</t>
  </si>
  <si>
    <t>總  計</t>
  </si>
  <si>
    <t>男</t>
  </si>
  <si>
    <t>女</t>
  </si>
  <si>
    <r>
      <t>泰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國</t>
    </r>
  </si>
  <si>
    <r>
      <t>印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尼</t>
    </r>
  </si>
  <si>
    <t>菲律賓</t>
  </si>
  <si>
    <r>
      <t>越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南</t>
    </r>
  </si>
  <si>
    <r>
      <t>其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他</t>
    </r>
  </si>
  <si>
    <t>-</t>
  </si>
  <si>
    <r>
      <t>附註：</t>
    </r>
    <r>
      <rPr>
        <sz val="12"/>
        <color indexed="8"/>
        <rFont val="Times New Roman"/>
        <family val="1"/>
      </rPr>
      <t>1.</t>
    </r>
    <r>
      <rPr>
        <sz val="12"/>
        <color indexed="8"/>
        <rFont val="標楷體"/>
        <family val="4"/>
        <charset val="136"/>
      </rPr>
      <t>規定健檢率</t>
    </r>
    <r>
      <rPr>
        <sz val="12"/>
        <color indexed="8"/>
        <rFont val="Times New Roman"/>
        <family val="1"/>
      </rPr>
      <t>(%)=</t>
    </r>
    <r>
      <rPr>
        <sz val="12"/>
        <color indexed="8"/>
        <rFont val="標楷體"/>
        <family val="4"/>
        <charset val="136"/>
      </rPr>
      <t>依規定健檢總人數</t>
    </r>
    <r>
      <rPr>
        <sz val="12"/>
        <color indexed="8"/>
        <rFont val="Times New Roman"/>
        <family val="1"/>
      </rPr>
      <t>/</t>
    </r>
    <r>
      <rPr>
        <sz val="12"/>
        <color indexed="8"/>
        <rFont val="標楷體"/>
        <family val="4"/>
        <charset val="136"/>
      </rPr>
      <t>健檢總人數</t>
    </r>
    <r>
      <rPr>
        <sz val="12"/>
        <color indexed="8"/>
        <rFont val="Times New Roman"/>
        <family val="1"/>
      </rPr>
      <t>*100</t>
    </r>
    <r>
      <rPr>
        <sz val="12"/>
        <color indexed="8"/>
        <rFont val="標楷體"/>
        <family val="4"/>
        <charset val="136"/>
      </rPr>
      <t>。</t>
    </r>
  </si>
  <si>
    <t>填表</t>
  </si>
  <si>
    <t>審核</t>
  </si>
  <si>
    <t>業務主管人員</t>
  </si>
  <si>
    <t>機關首長</t>
  </si>
  <si>
    <t>中華民國   年  月  日編製</t>
  </si>
  <si>
    <t xml:space="preserve">      2.『其他』：僅含勞動部核准之其他外國人。</t>
  </si>
  <si>
    <t>主辦統計人員</t>
  </si>
  <si>
    <t>填表說明：本表一式三份，一份送勞動部，一份送本部統計處，一份自存。</t>
  </si>
  <si>
    <t>健康情形</t>
  </si>
  <si>
    <t>資料來源：疾病管制署依據地方衛生局提供電子資料，由「移工健康檢查資訊系統」產製報表。</t>
  </si>
  <si>
    <r>
      <t>資料來源：疾病管制署依據地方衛生局提供電子資料，由「</t>
    </r>
    <r>
      <rPr>
        <sz val="12"/>
        <color indexed="10"/>
        <rFont val="標楷體"/>
        <family val="4"/>
        <charset val="136"/>
      </rPr>
      <t>移工</t>
    </r>
    <r>
      <rPr>
        <sz val="12"/>
        <color indexed="8"/>
        <rFont val="標楷體"/>
        <family val="4"/>
        <charset val="136"/>
      </rPr>
      <t>健康檢查資訊系統」產製報表。</t>
    </r>
  </si>
  <si>
    <r>
      <t>每年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>月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標楷體"/>
        <family val="4"/>
        <charset val="136"/>
      </rPr>
      <t>日前編報</t>
    </r>
  </si>
  <si>
    <t>辦理受聘僱外國人(外籍勞工)定期健康檢查統計</t>
  </si>
  <si>
    <r>
      <t>中華民國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標楷體"/>
        <family val="4"/>
        <charset val="136"/>
      </rPr>
      <t xml:space="preserve">年  </t>
    </r>
  </si>
  <si>
    <t>衛生福利部統計處</t>
  </si>
  <si>
    <t>辦理受聘僱外國人(外籍勞工)定期健康檢查統計(續完)</t>
  </si>
  <si>
    <r>
      <t>中華民國</t>
    </r>
    <r>
      <rPr>
        <sz val="12"/>
        <color indexed="8"/>
        <rFont val="Times New Roman"/>
        <family val="1"/>
      </rPr>
      <t>104</t>
    </r>
    <r>
      <rPr>
        <sz val="12"/>
        <color indexed="8"/>
        <rFont val="標楷體"/>
        <family val="4"/>
        <charset val="136"/>
      </rPr>
      <t xml:space="preserve">年  </t>
    </r>
  </si>
  <si>
    <r>
      <t>佔︵</t>
    </r>
    <r>
      <rPr>
        <sz val="12"/>
        <color indexed="8"/>
        <rFont val="Times New Roman"/>
        <family val="1"/>
      </rPr>
      <t>%</t>
    </r>
    <r>
      <rPr>
        <sz val="12"/>
        <color indexed="8"/>
        <rFont val="標楷體"/>
        <family val="4"/>
        <charset val="136"/>
      </rPr>
      <t>︶</t>
    </r>
  </si>
  <si>
    <t>馬來西亞</t>
  </si>
  <si>
    <r>
      <t>蒙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古</t>
    </r>
  </si>
  <si>
    <r>
      <t>資料來源：除初入境健康檢查相關資料係由疾病管制署系統產生外，其他資料由直轄市政府衛生局及各縣市衛生局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標楷體"/>
        <family val="4"/>
        <charset val="136"/>
      </rPr>
      <t>含金門、連江縣</t>
    </r>
    <r>
      <rPr>
        <sz val="12"/>
        <color indexed="8"/>
        <rFont val="Times New Roman"/>
        <family val="1"/>
      </rPr>
      <t>)</t>
    </r>
    <r>
      <rPr>
        <sz val="12"/>
        <color indexed="8"/>
        <rFont val="標楷體"/>
        <family val="4"/>
        <charset val="136"/>
      </rPr>
      <t>報送。</t>
    </r>
  </si>
  <si>
    <r>
      <t>填表說明：本表一式二份，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一份送勞動部，一份自存。</t>
    </r>
  </si>
  <si>
    <t>1641-07-01</t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</si>
  <si>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 xml:space="preserve"> </t>
    </r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</si>
  <si>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 xml:space="preserve">  </t>
    </r>
  </si>
  <si>
    <r>
      <t>初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入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 xml:space="preserve"> 境  健  康  檢  查  人  數</t>
    </r>
  </si>
  <si>
    <r>
      <t>註：</t>
    </r>
    <r>
      <rPr>
        <sz val="12"/>
        <color indexed="8"/>
        <rFont val="Times New Roman"/>
        <family val="1"/>
      </rPr>
      <t>1.</t>
    </r>
    <r>
      <rPr>
        <sz val="12"/>
        <color indexed="8"/>
        <rFont val="標楷體"/>
        <family val="4"/>
        <charset val="136"/>
      </rPr>
      <t>規定健檢率</t>
    </r>
    <r>
      <rPr>
        <sz val="12"/>
        <color indexed="8"/>
        <rFont val="Times New Roman"/>
        <family val="1"/>
      </rPr>
      <t>(%)=</t>
    </r>
    <r>
      <rPr>
        <sz val="12"/>
        <color indexed="8"/>
        <rFont val="標楷體"/>
        <family val="4"/>
        <charset val="136"/>
      </rPr>
      <t>依規定健檢總人數</t>
    </r>
    <r>
      <rPr>
        <sz val="12"/>
        <color indexed="8"/>
        <rFont val="Times New Roman"/>
        <family val="1"/>
      </rPr>
      <t>/</t>
    </r>
    <r>
      <rPr>
        <sz val="12"/>
        <color indexed="8"/>
        <rFont val="標楷體"/>
        <family val="4"/>
        <charset val="136"/>
      </rPr>
      <t>健檢總人數</t>
    </r>
    <r>
      <rPr>
        <sz val="12"/>
        <color indexed="8"/>
        <rFont val="Times New Roman"/>
        <family val="1"/>
      </rPr>
      <t>*100</t>
    </r>
    <r>
      <rPr>
        <sz val="12"/>
        <color indexed="8"/>
        <rFont val="標楷體"/>
        <family val="4"/>
        <charset val="136"/>
      </rPr>
      <t>。</t>
    </r>
  </si>
  <si>
    <t>主辦業務人員</t>
  </si>
  <si>
    <t>機關長官</t>
  </si>
  <si>
    <r>
      <t xml:space="preserve">        </t>
    </r>
    <r>
      <rPr>
        <sz val="12"/>
        <color indexed="8"/>
        <rFont val="標楷體"/>
        <family val="4"/>
        <charset val="136"/>
      </rPr>
      <t>2.『其他』：僅含勞委會核准之其他外國人。</t>
    </r>
  </si>
  <si>
    <t>主辦主計人員</t>
  </si>
  <si>
    <r>
      <t>資料來源：除初入境健康檢查相關資料係由</t>
    </r>
    <r>
      <rPr>
        <sz val="12"/>
        <color indexed="10"/>
        <rFont val="標楷體"/>
        <family val="4"/>
        <charset val="136"/>
      </rPr>
      <t>衛生福利部疾病管制署</t>
    </r>
    <r>
      <rPr>
        <sz val="12"/>
        <color indexed="8"/>
        <rFont val="標楷體"/>
        <family val="4"/>
        <charset val="136"/>
      </rPr>
      <t>系統產生外，其他資料由直轄市政府衛生局及各縣市衛生局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標楷體"/>
        <family val="4"/>
        <charset val="136"/>
      </rPr>
      <t>含金門、連江縣</t>
    </r>
    <r>
      <rPr>
        <sz val="12"/>
        <color indexed="8"/>
        <rFont val="Times New Roman"/>
        <family val="1"/>
      </rPr>
      <t>)</t>
    </r>
    <r>
      <rPr>
        <sz val="12"/>
        <color indexed="8"/>
        <rFont val="標楷體"/>
        <family val="4"/>
        <charset val="136"/>
      </rPr>
      <t>報送。</t>
    </r>
  </si>
  <si>
    <r>
      <t>填表說明：本表一式二份，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一份送行政院勞工委員會，一份自存。</t>
    </r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</si>
  <si>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102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 xml:space="preserve"> </t>
    </r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</si>
  <si>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102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 xml:space="preserve">  </t>
    </r>
  </si>
  <si>
    <r>
      <rPr>
        <sz val="12"/>
        <color indexed="8"/>
        <rFont val="標楷體"/>
        <family val="4"/>
        <charset val="136"/>
      </rPr>
      <t>填表</t>
    </r>
  </si>
  <si>
    <r>
      <rPr>
        <sz val="12"/>
        <color indexed="8"/>
        <rFont val="標楷體"/>
        <family val="4"/>
        <charset val="136"/>
      </rPr>
      <t>審核</t>
    </r>
  </si>
  <si>
    <r>
      <rPr>
        <sz val="12"/>
        <color indexed="8"/>
        <rFont val="標楷體"/>
        <family val="4"/>
        <charset val="136"/>
      </rPr>
      <t>主辦業務人員</t>
    </r>
  </si>
  <si>
    <r>
      <rPr>
        <sz val="12"/>
        <color indexed="8"/>
        <rFont val="標楷體"/>
        <family val="4"/>
        <charset val="136"/>
      </rPr>
      <t>機關長官</t>
    </r>
  </si>
  <si>
    <r>
      <rPr>
        <sz val="12"/>
        <color indexed="8"/>
        <rFont val="標楷體"/>
        <family val="4"/>
        <charset val="136"/>
      </rPr>
      <t>主辦統計人員</t>
    </r>
  </si>
  <si>
    <r>
      <rPr>
        <sz val="12"/>
        <color indexed="8"/>
        <rFont val="標楷體"/>
        <family val="4"/>
        <charset val="136"/>
      </rPr>
      <t>資料來源：除初入境健康檢查相關資料係由行政院勞委會職訓局資料傳輸外，其他資料由各縣市衛生局、台北市政府衛生局、高雄市政府衛生局及金門縣、連江縣衛生局報送。</t>
    </r>
  </si>
  <si>
    <r>
      <rPr>
        <sz val="12"/>
        <color indexed="8"/>
        <rFont val="標楷體"/>
        <family val="4"/>
        <charset val="136"/>
      </rPr>
      <t>填表說明：本表一式三份，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一份送衛生福利部疾病管制署，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一份送行政院勞工委員會，一份自存。</t>
    </r>
  </si>
  <si>
    <t>行政院衛生署</t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</si>
  <si>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101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 xml:space="preserve">  </t>
    </r>
  </si>
  <si>
    <t>資料來源：除初入境健康檢查相關資料係由行政院勞委會職訓局資料傳輸外，其他資料由各縣市衛生局、台北市政府衛生局、高雄市政府衛生局及金門縣、連江縣衛生局報送。</t>
  </si>
  <si>
    <r>
      <t>填表說明：本表一式三份，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一份送衛生署疾病管制局，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一份送行政院勞工委員會，一份自存。</t>
    </r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</si>
  <si>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100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 xml:space="preserve">  </t>
    </r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</si>
  <si>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99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 xml:space="preserve">  </t>
    </r>
  </si>
  <si>
    <r>
      <rPr>
        <sz val="12"/>
        <color indexed="8"/>
        <rFont val="標楷體"/>
        <family val="4"/>
        <charset val="136"/>
      </rPr>
      <t>填表說明：本表一式三份，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一份送衛生署疾病管制局，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一份送行政院勞工委員會，一份自存。</t>
    </r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</si>
  <si>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98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 xml:space="preserve">  </t>
    </r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</si>
  <si>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97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 xml:space="preserve">  </t>
    </r>
  </si>
  <si>
    <r>
      <t>填表說明：本表一式三份，一份送本署疾病管制局，一份送行政院勞工委員會，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>一份自存。</t>
    </r>
  </si>
  <si>
    <t>辦理受聘僱外國人(外籍勞工)定期健康檢查統計(續1)</t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</si>
  <si>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96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 xml:space="preserve">  </t>
    </r>
  </si>
  <si>
    <t>入 境 後 十 二 個 月 定 期 健 康 檢 查 人 數</t>
  </si>
  <si>
    <t>入 境 後 二 十 四 個 月 定 期 健 康 檢 查 人 數</t>
  </si>
  <si>
    <t>入 境 後 三 十 六 個 月 定 期 健 康 檢 查 人 數</t>
  </si>
  <si>
    <t>入 境 後 四 十 二 個 月 定 期 健 康 檢 查 人 數</t>
  </si>
  <si>
    <r>
      <rPr>
        <sz val="12"/>
        <color indexed="8"/>
        <rFont val="標楷體"/>
        <family val="4"/>
        <charset val="136"/>
      </rPr>
      <t>男</t>
    </r>
  </si>
  <si>
    <r>
      <rPr>
        <sz val="12"/>
        <color indexed="8"/>
        <rFont val="標楷體"/>
        <family val="4"/>
        <charset val="136"/>
      </rPr>
      <t>女</t>
    </r>
  </si>
  <si>
    <r>
      <rPr>
        <sz val="12"/>
        <color indexed="8"/>
        <rFont val="標楷體"/>
        <family val="4"/>
        <charset val="136"/>
      </rPr>
      <t>泰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國</t>
    </r>
  </si>
  <si>
    <r>
      <rPr>
        <sz val="12"/>
        <color indexed="8"/>
        <rFont val="標楷體"/>
        <family val="4"/>
        <charset val="136"/>
      </rPr>
      <t>印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尼</t>
    </r>
  </si>
  <si>
    <r>
      <rPr>
        <sz val="12"/>
        <color indexed="8"/>
        <rFont val="標楷體"/>
        <family val="4"/>
        <charset val="136"/>
      </rPr>
      <t>菲律賓</t>
    </r>
  </si>
  <si>
    <r>
      <rPr>
        <sz val="12"/>
        <color indexed="8"/>
        <rFont val="標楷體"/>
        <family val="4"/>
        <charset val="136"/>
      </rPr>
      <t>馬來西亞</t>
    </r>
  </si>
  <si>
    <r>
      <rPr>
        <sz val="12"/>
        <color indexed="8"/>
        <rFont val="標楷體"/>
        <family val="4"/>
        <charset val="136"/>
      </rPr>
      <t>越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南</t>
    </r>
  </si>
  <si>
    <r>
      <rPr>
        <sz val="12"/>
        <color indexed="8"/>
        <rFont val="標楷體"/>
        <family val="4"/>
        <charset val="136"/>
      </rPr>
      <t>蒙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古</t>
    </r>
  </si>
  <si>
    <r>
      <rPr>
        <sz val="12"/>
        <color indexed="8"/>
        <rFont val="標楷體"/>
        <family val="4"/>
        <charset val="136"/>
      </rPr>
      <t>其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他</t>
    </r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</si>
  <si>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95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 xml:space="preserve">  </t>
    </r>
  </si>
  <si>
    <r>
      <rPr>
        <sz val="12"/>
        <color indexed="8"/>
        <rFont val="標楷體"/>
        <family val="4"/>
        <charset val="136"/>
      </rPr>
      <t>每年終了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>個月內編報</t>
    </r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</si>
  <si>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94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 xml:space="preserve">  </t>
    </r>
  </si>
  <si>
    <r>
      <rPr>
        <sz val="12"/>
        <color indexed="8"/>
        <rFont val="標楷體"/>
        <family val="4"/>
        <charset val="136"/>
      </rPr>
      <t>單位：人、％</t>
    </r>
  </si>
  <si>
    <r>
      <rPr>
        <sz val="12"/>
        <color indexed="8"/>
        <rFont val="標楷體"/>
        <family val="4"/>
        <charset val="136"/>
      </rPr>
      <t>小計</t>
    </r>
  </si>
  <si>
    <r>
      <rPr>
        <sz val="12"/>
        <color indexed="8"/>
        <rFont val="標楷體"/>
        <family val="4"/>
        <charset val="136"/>
      </rPr>
      <t>佔︵</t>
    </r>
    <r>
      <rPr>
        <sz val="12"/>
        <color indexed="8"/>
        <rFont val="Times New Roman"/>
        <family val="1"/>
      </rPr>
      <t>%</t>
    </r>
    <r>
      <rPr>
        <sz val="12"/>
        <color indexed="8"/>
        <rFont val="標楷體"/>
        <family val="4"/>
        <charset val="136"/>
      </rPr>
      <t>︶</t>
    </r>
  </si>
  <si>
    <r>
      <t>入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 xml:space="preserve"> 境  後  第  一  次  定  期  健  康  檢  查  人  數</t>
    </r>
  </si>
  <si>
    <r>
      <t>入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 xml:space="preserve"> 境  後  第  二  次  定  期  健  康  檢  查  人  數</t>
    </r>
  </si>
  <si>
    <r>
      <t>入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 xml:space="preserve"> 境  後  第  三  次  定  期  健  康  檢  查  人  數</t>
    </r>
  </si>
  <si>
    <r>
      <t>入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 xml:space="preserve"> 境  後  第  四  次  定  期  健  康  檢  查  人  數</t>
    </r>
  </si>
  <si>
    <r>
      <t>入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 xml:space="preserve"> 境  後  第  五  次  定  期  健  康  檢  查  人  數</t>
    </r>
  </si>
  <si>
    <r>
      <t>入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 xml:space="preserve"> 境  後  第  六  次  定  期  健  康  檢  查  人  數</t>
    </r>
  </si>
  <si>
    <r>
      <t>入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標楷體"/>
        <family val="4"/>
        <charset val="136"/>
      </rPr>
      <t xml:space="preserve"> 境  後  第  七  次  定  期  健  康  檢  查  人  數</t>
    </r>
  </si>
  <si>
    <r>
      <rPr>
        <sz val="12"/>
        <color indexed="8"/>
        <rFont val="標楷體"/>
        <family val="4"/>
        <charset val="136"/>
      </rPr>
      <t>註：</t>
    </r>
    <r>
      <rPr>
        <sz val="12"/>
        <color indexed="8"/>
        <rFont val="Times New Roman"/>
        <family val="1"/>
      </rPr>
      <t>1.</t>
    </r>
    <r>
      <rPr>
        <sz val="12"/>
        <color indexed="8"/>
        <rFont val="標楷體"/>
        <family val="4"/>
        <charset val="136"/>
      </rPr>
      <t>依規定健檢人數所佔百分比：依規定健檢總人數</t>
    </r>
    <r>
      <rPr>
        <sz val="12"/>
        <color indexed="8"/>
        <rFont val="Times New Roman"/>
        <family val="1"/>
      </rPr>
      <t xml:space="preserve"> / </t>
    </r>
    <r>
      <rPr>
        <sz val="12"/>
        <color indexed="8"/>
        <rFont val="標楷體"/>
        <family val="4"/>
        <charset val="136"/>
      </rPr>
      <t>健檢總人數</t>
    </r>
  </si>
  <si>
    <r>
      <t xml:space="preserve">    2.</t>
    </r>
    <r>
      <rPr>
        <sz val="12"/>
        <color indexed="8"/>
        <rFont val="標楷體"/>
        <family val="4"/>
        <charset val="136"/>
      </rPr>
      <t>『其他』欄位供新開放之外勞輸出國使用</t>
    </r>
  </si>
  <si>
    <r>
      <rPr>
        <sz val="12"/>
        <color indexed="8"/>
        <rFont val="標楷體"/>
        <family val="4"/>
        <charset val="136"/>
      </rPr>
      <t>主辦主計人員</t>
    </r>
  </si>
  <si>
    <t xml:space="preserve">      健康檢查情形</t>
    <phoneticPr fontId="3" type="noConversion"/>
  </si>
  <si>
    <t>六、編送對象：本表一式三份，一份送勞動部，一份送衛生福利部統計處，一份自存。</t>
    <phoneticPr fontId="3" type="noConversion"/>
  </si>
  <si>
    <t>資料來源：衛生福利部疾病管制署依據地方衛生局提供電子資料，由「移工健康檢查管理資訊系統」產製報表。</t>
    <phoneticPr fontId="3" type="noConversion"/>
  </si>
  <si>
    <t>填表說明：本表一式三份，一份送勞動部，一份送衛生福利部統計處，一份自存。</t>
    <phoneticPr fontId="3" type="noConversion"/>
  </si>
  <si>
    <t>公開類</t>
    <phoneticPr fontId="34" type="noConversion"/>
  </si>
  <si>
    <t xml:space="preserve"> </t>
    <phoneticPr fontId="34" type="noConversion"/>
  </si>
  <si>
    <t>編製機關</t>
    <phoneticPr fontId="3" type="noConversion"/>
  </si>
  <si>
    <t>衛生福利部疾病管制署</t>
    <phoneticPr fontId="34" type="noConversion"/>
  </si>
  <si>
    <t>年報</t>
    <phoneticPr fontId="34" type="noConversion"/>
  </si>
  <si>
    <r>
      <t>每年終了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個月內編報</t>
    </r>
    <phoneticPr fontId="34" type="noConversion"/>
  </si>
  <si>
    <t>表    號</t>
    <phoneticPr fontId="3" type="noConversion"/>
  </si>
  <si>
    <t>10540-06-01</t>
    <phoneticPr fontId="34" type="noConversion"/>
  </si>
  <si>
    <t xml:space="preserve">    </t>
    <phoneticPr fontId="34" type="noConversion"/>
  </si>
  <si>
    <r>
      <t>總</t>
    </r>
    <r>
      <rPr>
        <sz val="12"/>
        <rFont val="Times New Roman"/>
        <family val="1"/>
      </rPr>
      <t xml:space="preserve">                     </t>
    </r>
    <r>
      <rPr>
        <sz val="12"/>
        <rFont val="標楷體"/>
        <family val="4"/>
        <charset val="136"/>
      </rPr>
      <t>計</t>
    </r>
    <phoneticPr fontId="34" type="noConversion"/>
  </si>
  <si>
    <t>入境後六個月定期健康檢查人數</t>
    <phoneticPr fontId="34" type="noConversion"/>
  </si>
  <si>
    <t>入境後十八個月定期健康檢查人數</t>
    <phoneticPr fontId="34" type="noConversion"/>
  </si>
  <si>
    <t>入境後三十個月定期健康檢查人數</t>
    <phoneticPr fontId="34" type="noConversion"/>
  </si>
  <si>
    <r>
      <t xml:space="preserve">          </t>
    </r>
    <r>
      <rPr>
        <sz val="12"/>
        <rFont val="標楷體"/>
        <family val="4"/>
        <charset val="136"/>
      </rPr>
      <t>健康檢查情形</t>
    </r>
    <phoneticPr fontId="34" type="noConversion"/>
  </si>
  <si>
    <t>健檢總人數</t>
    <phoneticPr fontId="34" type="noConversion"/>
  </si>
  <si>
    <t>依規定健檢人數</t>
    <phoneticPr fontId="3" type="noConversion"/>
  </si>
  <si>
    <t>逾期健檢人數</t>
    <phoneticPr fontId="34" type="noConversion"/>
  </si>
  <si>
    <r>
      <t xml:space="preserve">  </t>
    </r>
    <r>
      <rPr>
        <sz val="12"/>
        <rFont val="標楷體"/>
        <family val="4"/>
        <charset val="136"/>
      </rPr>
      <t>國別</t>
    </r>
    <phoneticPr fontId="34" type="noConversion"/>
  </si>
  <si>
    <t>合格</t>
    <phoneticPr fontId="34" type="noConversion"/>
  </si>
  <si>
    <t>不合格</t>
    <phoneticPr fontId="34" type="noConversion"/>
  </si>
  <si>
    <r>
      <t>不合格率(</t>
    </r>
    <r>
      <rPr>
        <sz val="10"/>
        <rFont val="Times New Roman"/>
        <family val="1"/>
      </rPr>
      <t>%)</t>
    </r>
    <phoneticPr fontId="34" type="noConversion"/>
  </si>
  <si>
    <t>小計</t>
    <phoneticPr fontId="3" type="noConversion"/>
  </si>
  <si>
    <t>總  計</t>
    <phoneticPr fontId="34" type="noConversion"/>
  </si>
  <si>
    <r>
      <t>泰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國</t>
    </r>
    <phoneticPr fontId="34" type="noConversion"/>
  </si>
  <si>
    <r>
      <t>印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尼</t>
    </r>
    <phoneticPr fontId="34" type="noConversion"/>
  </si>
  <si>
    <t>菲律賓</t>
    <phoneticPr fontId="34" type="noConversion"/>
  </si>
  <si>
    <r>
      <t>越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南</t>
    </r>
    <phoneticPr fontId="34" type="noConversion"/>
  </si>
  <si>
    <r>
      <t>其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他</t>
    </r>
    <phoneticPr fontId="34" type="noConversion"/>
  </si>
  <si>
    <t>業務主管人員</t>
    <phoneticPr fontId="3" type="noConversion"/>
  </si>
  <si>
    <t>機關首長</t>
    <phoneticPr fontId="3" type="noConversion"/>
  </si>
  <si>
    <t>中華民國   年  月  日編製</t>
    <phoneticPr fontId="3" type="noConversion"/>
  </si>
  <si>
    <t>填表說明：1.本表一式三份，一份送勞動部，一份送衛生福利部統計處，一份自存。</t>
    <phoneticPr fontId="34" type="noConversion"/>
  </si>
  <si>
    <r>
      <t xml:space="preserve">          2</t>
    </r>
    <r>
      <rPr>
        <sz val="12"/>
        <rFont val="Times New Roman"/>
        <family val="1"/>
      </rPr>
      <t>.</t>
    </r>
    <r>
      <rPr>
        <sz val="12"/>
        <rFont val="標楷體"/>
        <family val="4"/>
        <charset val="136"/>
      </rPr>
      <t>規定健檢率</t>
    </r>
    <r>
      <rPr>
        <sz val="12"/>
        <rFont val="Times New Roman"/>
        <family val="1"/>
      </rPr>
      <t>(%)=</t>
    </r>
    <r>
      <rPr>
        <sz val="12"/>
        <rFont val="標楷體"/>
        <family val="4"/>
        <charset val="136"/>
      </rPr>
      <t>依規定健檢總人數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健檢總人數</t>
    </r>
    <r>
      <rPr>
        <sz val="12"/>
        <rFont val="Times New Roman"/>
        <family val="1"/>
      </rPr>
      <t>*100</t>
    </r>
    <r>
      <rPr>
        <sz val="12"/>
        <rFont val="標楷體"/>
        <family val="4"/>
        <charset val="136"/>
      </rPr>
      <t>。</t>
    </r>
    <phoneticPr fontId="3" type="noConversion"/>
  </si>
  <si>
    <t>二、統計標準時間：以每年1月1日至12月31日止之事實為準。</t>
    <phoneticPr fontId="3" type="noConversion"/>
  </si>
  <si>
    <t>三、分類標準：</t>
    <phoneticPr fontId="3" type="noConversion"/>
  </si>
  <si>
    <t>四、統計項目定義：</t>
    <phoneticPr fontId="3" type="noConversion"/>
  </si>
  <si>
    <t xml:space="preserve">    (一)健檢人數：</t>
    <phoneticPr fontId="3" type="noConversion"/>
  </si>
  <si>
    <t xml:space="preserve">        2.依規定健檢：係指受聘僱外國人依規定時間辦理健康檢查者，另逾期報備但依規定時間健檢，列入依規定健檢。</t>
    <phoneticPr fontId="3" type="noConversion"/>
  </si>
  <si>
    <t xml:space="preserve">        3.逾期健檢：係指受聘僱外國人，未依規定時間辦理健康檢查者。</t>
    <phoneticPr fontId="3" type="noConversion"/>
  </si>
  <si>
    <t xml:space="preserve">    (二)健檢不合格人數：</t>
    <phoneticPr fontId="3" type="noConversion"/>
  </si>
  <si>
    <t xml:space="preserve">        1.係指每人每次健康檢查各項目中發現一項或多項不合格者，以1人列計。</t>
    <phoneticPr fontId="3" type="noConversion"/>
  </si>
  <si>
    <t xml:space="preserve">        2.健檢不合格人數，必須再填報健康檢查不合格情形表。</t>
    <phoneticPr fontId="3" type="noConversion"/>
  </si>
  <si>
    <t xml:space="preserve">        3.寄生蟲、梅毒與確診胸部X光檢查不合格，經治療後複查合格准予備查者，仍依該項不合格人數填列。</t>
    <phoneticPr fontId="3" type="noConversion"/>
  </si>
  <si>
    <t xml:space="preserve">        4.疑似漢生病與疑似胸部X光檢查不合格，經確認檢查合格准予備查者，不再列入不合格人數統計。</t>
    <phoneticPr fontId="3" type="noConversion"/>
  </si>
  <si>
    <r>
      <t>108</t>
    </r>
    <r>
      <rPr>
        <sz val="12"/>
        <color rgb="FF000000"/>
        <rFont val="標楷體"/>
        <family val="4"/>
        <charset val="136"/>
      </rPr>
      <t>年</t>
    </r>
  </si>
  <si>
    <r>
      <t>109</t>
    </r>
    <r>
      <rPr>
        <sz val="12"/>
        <color rgb="FF000000"/>
        <rFont val="標楷體"/>
        <family val="4"/>
        <charset val="136"/>
      </rPr>
      <t>年</t>
    </r>
  </si>
  <si>
    <r>
      <t>110</t>
    </r>
    <r>
      <rPr>
        <sz val="12"/>
        <color rgb="FF000000"/>
        <rFont val="標楷體"/>
        <family val="4"/>
        <charset val="136"/>
      </rPr>
      <t>年</t>
    </r>
  </si>
  <si>
    <r>
      <t>111</t>
    </r>
    <r>
      <rPr>
        <sz val="12"/>
        <color rgb="FF000000"/>
        <rFont val="標楷體"/>
        <family val="4"/>
        <charset val="136"/>
      </rPr>
      <t>年</t>
    </r>
  </si>
  <si>
    <r>
      <rPr>
        <sz val="12"/>
        <color rgb="FF000000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105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 xml:space="preserve">  </t>
    </r>
  </si>
  <si>
    <r>
      <rPr>
        <sz val="12"/>
        <color rgb="FF000000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106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 xml:space="preserve">  </t>
    </r>
  </si>
  <si>
    <r>
      <rPr>
        <sz val="12"/>
        <color rgb="FF000000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107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 xml:space="preserve">  </t>
    </r>
  </si>
  <si>
    <r>
      <rPr>
        <sz val="12"/>
        <color rgb="FF000000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108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 xml:space="preserve">  </t>
    </r>
  </si>
  <si>
    <r>
      <rPr>
        <sz val="12"/>
        <color rgb="FF000000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109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 xml:space="preserve">  </t>
    </r>
  </si>
  <si>
    <r>
      <rPr>
        <sz val="12"/>
        <color rgb="FF000000"/>
        <rFont val="標楷體"/>
        <family val="4"/>
        <charset val="136"/>
      </rPr>
      <t>中華民國</t>
    </r>
    <r>
      <rPr>
        <sz val="12"/>
        <color rgb="FF000000"/>
        <rFont val="Times New Roman"/>
        <family val="1"/>
      </rPr>
      <t>111</t>
    </r>
    <r>
      <rPr>
        <sz val="12"/>
        <color rgb="FF000000"/>
        <rFont val="標楷體"/>
        <family val="4"/>
        <charset val="136"/>
      </rPr>
      <t>年</t>
    </r>
    <r>
      <rPr>
        <sz val="12"/>
        <color rgb="FF000000"/>
        <rFont val="Times New Roman"/>
        <family val="1"/>
      </rPr>
      <t xml:space="preserve">  </t>
    </r>
  </si>
  <si>
    <r>
      <rPr>
        <sz val="12"/>
        <color rgb="FF000000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104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 xml:space="preserve">  </t>
    </r>
  </si>
  <si>
    <t>辦理受聘僱外國人(移工)定期健康檢查統計</t>
    <phoneticPr fontId="3" type="noConversion"/>
  </si>
  <si>
    <t>辦理受聘僱外國人(移工)定期健康檢查統計(續)</t>
    <phoneticPr fontId="3" type="noConversion"/>
  </si>
  <si>
    <t>六個月定期健康檢查人數</t>
    <phoneticPr fontId="34" type="noConversion"/>
  </si>
  <si>
    <t>十八個月定期健康檢查人數</t>
    <phoneticPr fontId="34" type="noConversion"/>
  </si>
  <si>
    <t>三十個月定期健康檢查人數</t>
    <phoneticPr fontId="34" type="noConversion"/>
  </si>
  <si>
    <t>計</t>
    <phoneticPr fontId="3" type="noConversion"/>
  </si>
  <si>
    <t>資料來源：衛生福利部疾病管制署依據地方衛生局提供電子資料，由「受聘僱外國人健康檢查管理資訊系統」產製報表。</t>
    <phoneticPr fontId="3" type="noConversion"/>
  </si>
  <si>
    <r>
      <t xml:space="preserve">          3.</t>
    </r>
    <r>
      <rPr>
        <sz val="12"/>
        <rFont val="新細明體"/>
        <family val="1"/>
        <charset val="136"/>
      </rPr>
      <t>「</t>
    </r>
    <r>
      <rPr>
        <sz val="12"/>
        <rFont val="標楷體"/>
        <family val="4"/>
        <charset val="136"/>
      </rPr>
      <t>其他</t>
    </r>
    <r>
      <rPr>
        <sz val="12"/>
        <rFont val="新細明體"/>
        <family val="1"/>
        <charset val="136"/>
      </rPr>
      <t>」</t>
    </r>
    <r>
      <rPr>
        <sz val="12"/>
        <rFont val="標楷體"/>
        <family val="4"/>
        <charset val="136"/>
      </rPr>
      <t>：僅含勞動部核准之其他國別第二類及第三類受聘僱外國人。</t>
    </r>
    <phoneticPr fontId="3" type="noConversion"/>
  </si>
  <si>
    <t>辦理受聘僱外國人（移工）定期健康檢查統計編製說明</t>
    <phoneticPr fontId="3" type="noConversion"/>
  </si>
  <si>
    <t xml:space="preserve">        1.係指受聘僱外國人至中央衛生主管機關指定之國內醫院健檢，並將健檢結果函送衛生局備查，包括依規定健檢及逾期健檢。</t>
    <phoneticPr fontId="3" type="noConversion"/>
  </si>
  <si>
    <t xml:space="preserve">    (三)規定健檢率(%)=依規定健檢總人數/健檢總人數*100。</t>
    <phoneticPr fontId="3" type="noConversion"/>
  </si>
  <si>
    <t xml:space="preserve">    (四)其他：僅含勞動部核准之其他國別第二類及第三類受聘僱外國人。</t>
    <phoneticPr fontId="3" type="noConversion"/>
  </si>
  <si>
    <t>五、資料蒐集方法及編製程序：衛生福利部疾病管制署依據地方衛生局提供電子資料，由「受聘僱外國人健康檢查管理資訊系統」產製報表。</t>
    <phoneticPr fontId="3" type="noConversion"/>
  </si>
  <si>
    <t>一、統計範圍及對象：凡辦理受聘僱外國人（移工）定期健康檢查者，均為統計對象。</t>
    <phoneticPr fontId="3" type="noConversion"/>
  </si>
  <si>
    <r>
      <t xml:space="preserve">    (一)依勞動部核准受聘僱外國人(第二類及第三類外國人)之國別</t>
    </r>
    <r>
      <rPr>
        <sz val="12"/>
        <rFont val="新細明體"/>
        <family val="1"/>
        <charset val="136"/>
      </rPr>
      <t>，</t>
    </r>
    <r>
      <rPr>
        <sz val="12"/>
        <rFont val="標楷體"/>
        <family val="4"/>
        <charset val="136"/>
      </rPr>
      <t>含泰國、印尼、菲律賓、越南及其他等分類。</t>
    </r>
    <phoneticPr fontId="3" type="noConversion"/>
  </si>
  <si>
    <r>
      <t xml:space="preserve">  </t>
    </r>
    <r>
      <rPr>
        <sz val="12"/>
        <rFont val="標楷體"/>
        <family val="4"/>
        <charset val="136"/>
      </rPr>
      <t xml:space="preserve">   (二)六個月定期健康檢查人數、十八個月定期健康檢查人數、三十個月定期健康檢查人數。</t>
    </r>
    <phoneticPr fontId="3" type="noConversion"/>
  </si>
  <si>
    <r>
      <t>每年終了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個月內編報</t>
    </r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</si>
  <si>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</t>
    </r>
  </si>
  <si>
    <r>
      <t>泰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國</t>
    </r>
  </si>
  <si>
    <r>
      <t>印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尼</t>
    </r>
  </si>
  <si>
    <r>
      <t>越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南</t>
    </r>
  </si>
  <si>
    <r>
      <t>其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他</t>
    </r>
  </si>
  <si>
    <r>
      <t>附註：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>規定健檢率</t>
    </r>
    <r>
      <rPr>
        <sz val="12"/>
        <rFont val="Times New Roman"/>
        <family val="1"/>
      </rPr>
      <t>(%)=</t>
    </r>
    <r>
      <rPr>
        <sz val="12"/>
        <rFont val="標楷體"/>
        <family val="4"/>
        <charset val="136"/>
      </rPr>
      <t>依規定健檢總人數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健檢總人數</t>
    </r>
    <r>
      <rPr>
        <sz val="12"/>
        <rFont val="Times New Roman"/>
        <family val="1"/>
      </rPr>
      <t>*100</t>
    </r>
    <r>
      <rPr>
        <sz val="12"/>
        <rFont val="標楷體"/>
        <family val="4"/>
        <charset val="136"/>
      </rPr>
      <t>。</t>
    </r>
  </si>
  <si>
    <t>資料來源：疾病管制署依據地方衛生局提供電子資料，由「移工健康檢查管理資訊系統」產製報表。</t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</si>
  <si>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</t>
    </r>
    <phoneticPr fontId="3" type="noConversion"/>
  </si>
  <si>
    <r>
      <t>112</t>
    </r>
    <r>
      <rPr>
        <sz val="12"/>
        <color rgb="FF000000"/>
        <rFont val="標楷體"/>
        <family val="4"/>
        <charset val="136"/>
      </rPr>
      <t>年</t>
    </r>
  </si>
  <si>
    <r>
      <rPr>
        <sz val="12"/>
        <rFont val="標楷體"/>
        <family val="4"/>
        <charset val="136"/>
      </rPr>
      <t>填表說明：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>本表一式三份，一份送勞動部，一份送衛生福利部統計處，一份自存。</t>
    </r>
    <phoneticPr fontId="34" type="noConversion"/>
  </si>
  <si>
    <r>
      <t xml:space="preserve">                    2.</t>
    </r>
    <r>
      <rPr>
        <sz val="12"/>
        <rFont val="標楷體"/>
        <family val="4"/>
        <charset val="136"/>
      </rPr>
      <t>規定健檢率</t>
    </r>
    <r>
      <rPr>
        <sz val="12"/>
        <rFont val="Times New Roman"/>
        <family val="1"/>
      </rPr>
      <t>(%)=</t>
    </r>
    <r>
      <rPr>
        <sz val="12"/>
        <rFont val="標楷體"/>
        <family val="4"/>
        <charset val="136"/>
      </rPr>
      <t>依規定健檢總人數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健檢總人數</t>
    </r>
    <r>
      <rPr>
        <sz val="12"/>
        <rFont val="Times New Roman"/>
        <family val="1"/>
      </rPr>
      <t>*100</t>
    </r>
    <r>
      <rPr>
        <sz val="12"/>
        <rFont val="標楷體"/>
        <family val="4"/>
        <charset val="136"/>
      </rPr>
      <t>。</t>
    </r>
    <phoneticPr fontId="3" type="noConversion"/>
  </si>
  <si>
    <r>
      <t xml:space="preserve">                    3.</t>
    </r>
    <r>
      <rPr>
        <sz val="12"/>
        <rFont val="新細明體"/>
        <family val="1"/>
        <charset val="136"/>
      </rPr>
      <t>「</t>
    </r>
    <r>
      <rPr>
        <sz val="12"/>
        <rFont val="標楷體"/>
        <family val="4"/>
        <charset val="136"/>
      </rPr>
      <t>其他</t>
    </r>
    <r>
      <rPr>
        <sz val="12"/>
        <rFont val="新細明體"/>
        <family val="1"/>
        <charset val="136"/>
      </rPr>
      <t>」</t>
    </r>
    <r>
      <rPr>
        <sz val="12"/>
        <rFont val="標楷體"/>
        <family val="4"/>
        <charset val="136"/>
      </rPr>
      <t>：僅含勞動部核准之其他國別第二類及第三類受聘僱外國人。</t>
    </r>
    <phoneticPr fontId="3" type="noConversion"/>
  </si>
  <si>
    <r>
      <rPr>
        <sz val="12"/>
        <rFont val="標楷體"/>
        <family val="4"/>
        <charset val="136"/>
      </rPr>
      <t>每年終了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個月內編報</t>
    </r>
    <phoneticPr fontId="34" type="noConversion"/>
  </si>
  <si>
    <r>
      <rPr>
        <sz val="12"/>
        <color indexed="8"/>
        <rFont val="標楷體"/>
        <family val="4"/>
        <charset val="136"/>
      </rPr>
      <t>中華民國</t>
    </r>
    <r>
      <rPr>
        <sz val="12"/>
        <color indexed="8"/>
        <rFont val="Times New Roman"/>
        <family val="1"/>
      </rPr>
      <t>93</t>
    </r>
    <r>
      <rPr>
        <sz val="12"/>
        <color indexed="8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 xml:space="preserve">  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</si>
  <si>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</t>
    </r>
    <phoneticPr fontId="34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</si>
  <si>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</t>
    </r>
    <phoneticPr fontId="34" type="noConversion"/>
  </si>
  <si>
    <r>
      <rPr>
        <sz val="12"/>
        <rFont val="標楷體"/>
        <family val="4"/>
        <charset val="136"/>
      </rPr>
      <t>單位：人、％</t>
    </r>
  </si>
  <si>
    <r>
      <rPr>
        <sz val="12"/>
        <rFont val="標楷體"/>
        <family val="4"/>
        <charset val="136"/>
      </rPr>
      <t>每年終了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個月內編報</t>
    </r>
  </si>
  <si>
    <r>
      <rPr>
        <sz val="12"/>
        <color rgb="FF000000"/>
        <rFont val="標楷體"/>
        <family val="4"/>
        <charset val="136"/>
      </rPr>
      <t>單位：人、％</t>
    </r>
  </si>
  <si>
    <r>
      <rPr>
        <sz val="12"/>
        <color rgb="FF000000"/>
        <rFont val="標楷體"/>
        <family val="4"/>
        <charset val="136"/>
      </rPr>
      <t>每年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>月</t>
    </r>
    <r>
      <rPr>
        <sz val="12"/>
        <color indexed="8"/>
        <rFont val="Times New Roman"/>
        <family val="1"/>
      </rPr>
      <t>10</t>
    </r>
    <r>
      <rPr>
        <sz val="12"/>
        <color indexed="8"/>
        <rFont val="標楷體"/>
        <family val="4"/>
        <charset val="136"/>
      </rPr>
      <t>日前編報</t>
    </r>
  </si>
  <si>
    <t>總計</t>
  </si>
  <si>
    <t>六個月定期健康檢查人數</t>
  </si>
  <si>
    <t>十八個月定期健康檢查人數</t>
  </si>
  <si>
    <t>三十個月定期健康檢查人數</t>
  </si>
  <si>
    <t>單位：人、％</t>
    <phoneticPr fontId="3" type="noConversion"/>
  </si>
  <si>
    <t>逾期健檢人數</t>
    <phoneticPr fontId="3" type="noConversion"/>
  </si>
  <si>
    <t>依規定健檢人數</t>
    <phoneticPr fontId="3" type="noConversion"/>
  </si>
  <si>
    <r>
      <t>健檢總</t>
    </r>
    <r>
      <rPr>
        <sz val="12"/>
        <color rgb="FF000000"/>
        <rFont val="標楷體"/>
        <family val="4"/>
        <charset val="136"/>
      </rPr>
      <t>人</t>
    </r>
    <r>
      <rPr>
        <sz val="12"/>
        <color indexed="8"/>
        <rFont val="標楷體"/>
        <family val="4"/>
        <charset val="136"/>
      </rPr>
      <t>數</t>
    </r>
    <phoneticPr fontId="3" type="noConversion"/>
  </si>
  <si>
    <t>年別</t>
    <phoneticPr fontId="3" type="noConversion"/>
  </si>
  <si>
    <r>
      <rPr>
        <sz val="12"/>
        <color indexed="8"/>
        <rFont val="標楷體"/>
        <family val="4"/>
        <charset val="136"/>
      </rPr>
      <t>不合格率</t>
    </r>
    <r>
      <rPr>
        <sz val="12"/>
        <color rgb="FF000000"/>
        <rFont val="Times New Roman"/>
        <family val="1"/>
      </rPr>
      <t>(%)</t>
    </r>
    <phoneticPr fontId="3" type="noConversion"/>
  </si>
  <si>
    <r>
      <t xml:space="preserve">中華民國 </t>
    </r>
    <r>
      <rPr>
        <sz val="12"/>
        <rFont val="Times New Roman"/>
        <family val="1"/>
      </rPr>
      <t xml:space="preserve"> 114 </t>
    </r>
    <r>
      <rPr>
        <sz val="12"/>
        <rFont val="標楷體"/>
        <family val="4"/>
        <charset val="136"/>
      </rPr>
      <t xml:space="preserve"> 年  </t>
    </r>
    <phoneticPr fontId="34" type="noConversion"/>
  </si>
  <si>
    <t>0.00%</t>
  </si>
  <si>
    <t>113年</t>
  </si>
  <si>
    <r>
      <t>114</t>
    </r>
    <r>
      <rPr>
        <sz val="12"/>
        <color indexed="8"/>
        <rFont val="標楷體"/>
        <family val="4"/>
        <charset val="136"/>
      </rPr>
      <t>年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</si>
</sst>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43" formatCode="_-* #,##0.00_-;\-* #,##0.00_-;_-* &quot;-&quot;??_-;_-@_-"/>
    <numFmt numFmtId="176" formatCode="&quot;$&quot;0&quot; &quot;;&quot;(&quot;&quot;$&quot;0&quot;)&quot;"/>
    <numFmt numFmtId="177" formatCode="&quot; &quot;#,##0&quot; &quot;;&quot;-&quot;#,##0&quot; &quot;;&quot; - &quot;;&quot; &quot;@&quot; &quot;"/>
    <numFmt numFmtId="178" formatCode="&quot; &quot;#,##0.00&quot; &quot;;&quot;-&quot;#,##0.00&quot; &quot;;&quot; - &quot;;&quot; &quot;@&quot; &quot;"/>
    <numFmt numFmtId="179" formatCode="&quot; &quot;#,##0.00&quot; &quot;;&quot;-&quot;#,##0.00&quot; &quot;;&quot; -&quot;00&quot; &quot;;&quot; &quot;@&quot; &quot;"/>
    <numFmt numFmtId="180" formatCode="0.00&quot; &quot;"/>
    <numFmt numFmtId="181" formatCode="&quot;$&quot;0_);\(&quot;$&quot;0\)"/>
    <numFmt numFmtId="182" formatCode="_-* #,##0_-;\-* #,##0_-;_-* &quot;-&quot;??_-;_-@_-"/>
    <numFmt numFmtId="183" formatCode="_-* #,##0.00_-;\-* #,##0.00_-;_-* &quot;-&quot;_-;_-@_-"/>
  </numFmts>
  <fonts count="45" x14ac:knownFonts="1">
    <font>
      <sz val="12"/>
      <color rgb="FF000000"/>
      <name val="新細明體"/>
      <family val="1"/>
      <charset val="136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sz val="9"/>
      <name val="新細明體"/>
      <family val="1"/>
      <charset val="136"/>
    </font>
    <font>
      <sz val="12"/>
      <color indexed="1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8"/>
      <color rgb="FF000000"/>
      <name val="標楷體"/>
      <family val="4"/>
      <charset val="136"/>
    </font>
    <font>
      <sz val="12"/>
      <color rgb="FF8080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008000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sz val="12"/>
      <color rgb="FFFF0000"/>
      <name val="新細明體"/>
      <family val="1"/>
      <charset val="136"/>
    </font>
    <font>
      <i/>
      <sz val="12"/>
      <color rgb="FF808080"/>
      <name val="新細明體"/>
      <family val="1"/>
      <charset val="136"/>
    </font>
    <font>
      <b/>
      <sz val="18"/>
      <color rgb="FF333399"/>
      <name val="新細明體"/>
      <family val="1"/>
      <charset val="136"/>
    </font>
    <font>
      <b/>
      <sz val="15"/>
      <color rgb="FF333399"/>
      <name val="新細明體"/>
      <family val="1"/>
      <charset val="136"/>
    </font>
    <font>
      <b/>
      <sz val="13"/>
      <color rgb="FF333399"/>
      <name val="新細明體"/>
      <family val="1"/>
      <charset val="136"/>
    </font>
    <font>
      <b/>
      <sz val="11"/>
      <color rgb="FF333399"/>
      <name val="新細明體"/>
      <family val="1"/>
      <charset val="136"/>
    </font>
    <font>
      <sz val="12"/>
      <color rgb="FF333399"/>
      <name val="新細明體"/>
      <family val="1"/>
      <charset val="136"/>
    </font>
    <font>
      <b/>
      <sz val="12"/>
      <color rgb="FF424242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800080"/>
      <name val="新細明體"/>
      <family val="1"/>
      <charset val="136"/>
    </font>
    <font>
      <sz val="12"/>
      <color rgb="FF000000"/>
      <name val="Times New Roman"/>
      <family val="1"/>
    </font>
    <font>
      <sz val="12"/>
      <color rgb="FF000000"/>
      <name val="標楷體"/>
      <family val="4"/>
      <charset val="136"/>
    </font>
    <font>
      <sz val="16"/>
      <color rgb="FF000000"/>
      <name val="標楷體"/>
      <family val="4"/>
      <charset val="136"/>
    </font>
    <font>
      <sz val="16"/>
      <color rgb="FF000000"/>
      <name val="新細明體"/>
      <family val="1"/>
      <charset val="136"/>
    </font>
    <font>
      <b/>
      <sz val="16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10"/>
      <color rgb="FF000000"/>
      <name val="新細明體"/>
      <family val="1"/>
      <charset val="136"/>
    </font>
    <font>
      <sz val="12"/>
      <color rgb="FFFF0000"/>
      <name val="標楷體"/>
      <family val="4"/>
      <charset val="136"/>
    </font>
    <font>
      <sz val="12"/>
      <color rgb="FF0000FF"/>
      <name val="標楷體"/>
      <family val="4"/>
      <charset val="136"/>
    </font>
    <font>
      <sz val="12"/>
      <color rgb="FF0000FF"/>
      <name val="Times New Roman"/>
      <family val="1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sz val="10"/>
      <name val="標楷體"/>
      <family val="4"/>
      <charset val="136"/>
    </font>
    <font>
      <sz val="12"/>
      <name val="Times New Roman"/>
      <family val="1"/>
    </font>
    <font>
      <b/>
      <sz val="16"/>
      <name val="標楷體"/>
      <family val="4"/>
      <charset val="136"/>
    </font>
    <font>
      <sz val="10"/>
      <name val="Times New Roman"/>
      <family val="1"/>
    </font>
    <font>
      <sz val="16"/>
      <name val="標楷體"/>
      <family val="4"/>
      <charset val="136"/>
    </font>
    <font>
      <sz val="16"/>
      <name val="Times New Roman"/>
      <family val="1"/>
    </font>
    <font>
      <sz val="16"/>
      <name val="新細明體"/>
      <family val="1"/>
      <charset val="136"/>
    </font>
    <font>
      <sz val="12"/>
      <name val="Times New Roman"/>
      <family val="4"/>
      <charset val="136"/>
    </font>
    <font>
      <sz val="12"/>
      <color indexed="8"/>
      <name val="Times New Roman"/>
      <family val="4"/>
      <charset val="136"/>
    </font>
    <font>
      <sz val="12"/>
      <color rgb="FF000000"/>
      <name val="Times New Roman"/>
      <family val="4"/>
      <charset val="136"/>
    </font>
  </fonts>
  <fills count="18">
    <fill>
      <patternFill patternType="none"/>
    </fill>
    <fill>
      <patternFill patternType="gray125"/>
    </fill>
    <fill>
      <patternFill patternType="solid">
        <fgColor rgb="FFA6CAF0"/>
        <bgColor rgb="FFA6CAF0"/>
      </patternFill>
    </fill>
    <fill>
      <patternFill patternType="solid">
        <fgColor rgb="FFFF8080"/>
        <bgColor rgb="FFFF8080"/>
      </patternFill>
    </fill>
    <fill>
      <patternFill patternType="solid">
        <fgColor rgb="FFFFFFC0"/>
        <bgColor rgb="FFFFFFC0"/>
      </patternFill>
    </fill>
    <fill>
      <patternFill patternType="solid">
        <fgColor rgb="FFE3E3E3"/>
        <bgColor rgb="FFE3E3E3"/>
      </patternFill>
    </fill>
    <fill>
      <patternFill patternType="solid">
        <fgColor rgb="FFA0E0E0"/>
        <bgColor rgb="FFA0E0E0"/>
      </patternFill>
    </fill>
    <fill>
      <patternFill patternType="solid">
        <fgColor rgb="FFFFFF99"/>
        <bgColor rgb="FFFFFF99"/>
      </patternFill>
    </fill>
    <fill>
      <patternFill patternType="solid">
        <fgColor rgb="FFCC9CCC"/>
        <bgColor rgb="FFCC9CCC"/>
      </patternFill>
    </fill>
    <fill>
      <patternFill patternType="solid">
        <fgColor rgb="FF996666"/>
        <bgColor rgb="FF996666"/>
      </patternFill>
    </fill>
    <fill>
      <patternFill patternType="solid">
        <fgColor rgb="FF999933"/>
        <bgColor rgb="FF999933"/>
      </patternFill>
    </fill>
    <fill>
      <patternFill patternType="solid">
        <fgColor rgb="FFFFFFFF"/>
        <bgColor rgb="FFFFFFFF"/>
      </patternFill>
    </fill>
    <fill>
      <patternFill patternType="solid">
        <fgColor rgb="FF3333CC"/>
        <bgColor rgb="FF3333CC"/>
      </patternFill>
    </fill>
    <fill>
      <patternFill patternType="solid">
        <fgColor rgb="FF666699"/>
        <bgColor rgb="FF666699"/>
      </patternFill>
    </fill>
    <fill>
      <patternFill patternType="solid">
        <fgColor rgb="FF33CCCC"/>
        <bgColor rgb="FF33CCCC"/>
      </patternFill>
    </fill>
    <fill>
      <patternFill patternType="solid">
        <fgColor rgb="FFFF0000"/>
        <bgColor rgb="FFFF0000"/>
      </patternFill>
    </fill>
    <fill>
      <patternFill patternType="solid">
        <fgColor rgb="FF969696"/>
        <bgColor rgb="FF969696"/>
      </patternFill>
    </fill>
    <fill>
      <patternFill patternType="solid">
        <fgColor rgb="FFCC99FF"/>
        <bgColor rgb="FFCC99FF"/>
      </patternFill>
    </fill>
  </fills>
  <borders count="55">
    <border>
      <left/>
      <right/>
      <top/>
      <bottom/>
      <diagonal/>
    </border>
    <border>
      <left/>
      <right/>
      <top style="thin">
        <color rgb="FF3333CC"/>
      </top>
      <bottom style="double">
        <color rgb="FF3333CC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double">
        <color rgb="FFFF00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/>
      <bottom style="thick">
        <color rgb="FF3333CC"/>
      </bottom>
      <diagonal/>
    </border>
    <border>
      <left/>
      <right/>
      <top/>
      <bottom style="thick">
        <color rgb="FFA0E0E0"/>
      </bottom>
      <diagonal/>
    </border>
    <border>
      <left/>
      <right/>
      <top/>
      <bottom style="medium">
        <color rgb="FFA0E0E0"/>
      </bottom>
      <diagonal/>
    </border>
    <border>
      <left style="thin">
        <color rgb="FF424242"/>
      </left>
      <right style="thin">
        <color rgb="FF424242"/>
      </right>
      <top style="thin">
        <color rgb="FF424242"/>
      </top>
      <bottom style="thin">
        <color rgb="FF424242"/>
      </bottom>
      <diagonal/>
    </border>
    <border>
      <left style="double">
        <color rgb="FF424242"/>
      </left>
      <right style="double">
        <color rgb="FF424242"/>
      </right>
      <top style="double">
        <color rgb="FF424242"/>
      </top>
      <bottom style="double">
        <color rgb="FF424242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52">
    <xf numFmtId="0" fontId="0" fillId="0" borderId="0">
      <alignment vertical="center"/>
    </xf>
    <xf numFmtId="0" fontId="5" fillId="2" borderId="0" applyNumberFormat="0" applyFont="0" applyBorder="0" applyAlignment="0" applyProtection="0">
      <alignment vertical="center"/>
    </xf>
    <xf numFmtId="0" fontId="5" fillId="3" borderId="0" applyNumberFormat="0" applyFont="0" applyBorder="0" applyAlignment="0" applyProtection="0">
      <alignment vertical="center"/>
    </xf>
    <xf numFmtId="0" fontId="5" fillId="4" borderId="0" applyNumberFormat="0" applyFont="0" applyBorder="0" applyAlignment="0" applyProtection="0">
      <alignment vertical="center"/>
    </xf>
    <xf numFmtId="0" fontId="5" fillId="5" borderId="0" applyNumberFormat="0" applyFont="0" applyBorder="0" applyAlignment="0" applyProtection="0">
      <alignment vertical="center"/>
    </xf>
    <xf numFmtId="0" fontId="5" fillId="6" borderId="0" applyNumberFormat="0" applyFont="0" applyBorder="0" applyAlignment="0" applyProtection="0">
      <alignment vertical="center"/>
    </xf>
    <xf numFmtId="0" fontId="5" fillId="4" borderId="0" applyNumberFormat="0" applyFont="0" applyBorder="0" applyAlignment="0" applyProtection="0">
      <alignment vertical="center"/>
    </xf>
    <xf numFmtId="0" fontId="5" fillId="6" borderId="0" applyNumberFormat="0" applyFont="0" applyBorder="0" applyAlignment="0" applyProtection="0">
      <alignment vertical="center"/>
    </xf>
    <xf numFmtId="0" fontId="5" fillId="3" borderId="0" applyNumberFormat="0" applyFont="0" applyBorder="0" applyAlignment="0" applyProtection="0">
      <alignment vertical="center"/>
    </xf>
    <xf numFmtId="0" fontId="5" fillId="7" borderId="0" applyNumberFormat="0" applyFont="0" applyBorder="0" applyAlignment="0" applyProtection="0">
      <alignment vertical="center"/>
    </xf>
    <xf numFmtId="0" fontId="5" fillId="8" borderId="0" applyNumberFormat="0" applyFont="0" applyBorder="0" applyAlignment="0" applyProtection="0">
      <alignment vertical="center"/>
    </xf>
    <xf numFmtId="0" fontId="5" fillId="6" borderId="0" applyNumberFormat="0" applyFont="0" applyBorder="0" applyAlignment="0" applyProtection="0">
      <alignment vertical="center"/>
    </xf>
    <xf numFmtId="0" fontId="5" fillId="4" borderId="0" applyNumberFormat="0" applyFon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0" applyNumberFormat="0" applyFont="0" applyBorder="0" applyProtection="0"/>
    <xf numFmtId="0" fontId="7" fillId="0" borderId="0" applyNumberFormat="0" applyBorder="0" applyProtection="0"/>
    <xf numFmtId="0" fontId="5" fillId="0" borderId="0" applyNumberFormat="0" applyFont="0" applyBorder="0" applyProtection="0">
      <alignment vertical="center"/>
    </xf>
    <xf numFmtId="0" fontId="5" fillId="0" borderId="0" applyNumberFormat="0" applyFont="0" applyBorder="0" applyProtection="0">
      <alignment vertical="center"/>
    </xf>
    <xf numFmtId="0" fontId="5" fillId="0" borderId="0" applyNumberFormat="0" applyFont="0" applyBorder="0" applyProtection="0">
      <alignment vertical="center"/>
    </xf>
    <xf numFmtId="0" fontId="5" fillId="0" borderId="0" applyNumberFormat="0" applyFont="0" applyBorder="0" applyProtection="0"/>
    <xf numFmtId="0" fontId="5" fillId="0" borderId="0" applyNumberFormat="0" applyFont="0" applyBorder="0" applyProtection="0"/>
    <xf numFmtId="0" fontId="8" fillId="7" borderId="0" applyNumberFormat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11" borderId="2" applyNumberForma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5" fillId="4" borderId="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2" applyNumberFormat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6" borderId="9" applyNumberFormat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2" fillId="0" borderId="0"/>
    <xf numFmtId="0" fontId="32" fillId="0" borderId="0">
      <alignment vertical="center"/>
    </xf>
    <xf numFmtId="0" fontId="32" fillId="0" borderId="0"/>
  </cellStyleXfs>
  <cellXfs count="421">
    <xf numFmtId="0" fontId="0" fillId="0" borderId="0" xfId="0">
      <alignment vertical="center"/>
    </xf>
    <xf numFmtId="0" fontId="23" fillId="0" borderId="0" xfId="20" applyFont="1" applyAlignment="1" applyProtection="1">
      <alignment horizontal="left" vertical="center"/>
    </xf>
    <xf numFmtId="0" fontId="22" fillId="0" borderId="0" xfId="20" applyFont="1" applyAlignment="1" applyProtection="1">
      <alignment horizontal="left" vertical="center"/>
    </xf>
    <xf numFmtId="179" fontId="22" fillId="0" borderId="0" xfId="20" applyNumberFormat="1" applyFont="1" applyAlignment="1" applyProtection="1">
      <alignment horizontal="left" vertical="center"/>
    </xf>
    <xf numFmtId="0" fontId="22" fillId="0" borderId="0" xfId="20" applyFont="1" applyAlignment="1" applyProtection="1">
      <alignment horizontal="right" vertical="center"/>
    </xf>
    <xf numFmtId="0" fontId="22" fillId="0" borderId="0" xfId="20" applyFont="1" applyAlignment="1" applyProtection="1">
      <alignment vertical="center"/>
    </xf>
    <xf numFmtId="177" fontId="22" fillId="0" borderId="0" xfId="20" applyNumberFormat="1" applyFont="1" applyAlignment="1" applyProtection="1">
      <alignment vertical="center"/>
    </xf>
    <xf numFmtId="178" fontId="22" fillId="0" borderId="0" xfId="20" applyNumberFormat="1" applyFont="1" applyAlignment="1" applyProtection="1">
      <alignment vertical="center"/>
    </xf>
    <xf numFmtId="177" fontId="22" fillId="0" borderId="16" xfId="20" applyNumberFormat="1" applyFont="1" applyBorder="1" applyAlignment="1" applyProtection="1">
      <alignment vertical="center"/>
    </xf>
    <xf numFmtId="178" fontId="22" fillId="0" borderId="16" xfId="20" applyNumberFormat="1" applyFont="1" applyBorder="1" applyAlignment="1" applyProtection="1">
      <alignment vertical="center"/>
    </xf>
    <xf numFmtId="0" fontId="23" fillId="0" borderId="17" xfId="24" applyFont="1" applyBorder="1" applyAlignment="1">
      <alignment horizontal="center" vertical="center"/>
    </xf>
    <xf numFmtId="0" fontId="23" fillId="0" borderId="18" xfId="24" applyFont="1" applyBorder="1" applyAlignment="1">
      <alignment vertical="center"/>
    </xf>
    <xf numFmtId="0" fontId="23" fillId="0" borderId="19" xfId="24" applyFont="1" applyBorder="1" applyAlignment="1">
      <alignment vertical="center"/>
    </xf>
    <xf numFmtId="0" fontId="23" fillId="0" borderId="19" xfId="24" applyFont="1" applyBorder="1" applyAlignment="1">
      <alignment horizontal="center" vertical="center"/>
    </xf>
    <xf numFmtId="0" fontId="23" fillId="0" borderId="20" xfId="24" applyFont="1" applyBorder="1" applyAlignment="1">
      <alignment horizontal="center" vertical="center"/>
    </xf>
    <xf numFmtId="0" fontId="23" fillId="0" borderId="21" xfId="24" applyFont="1" applyBorder="1" applyAlignment="1">
      <alignment horizontal="center" vertical="center"/>
    </xf>
    <xf numFmtId="0" fontId="23" fillId="0" borderId="22" xfId="24" applyFont="1" applyBorder="1" applyAlignment="1">
      <alignment horizontal="center" vertical="center"/>
    </xf>
    <xf numFmtId="0" fontId="23" fillId="0" borderId="0" xfId="24" applyFont="1"/>
    <xf numFmtId="0" fontId="23" fillId="0" borderId="23" xfId="24" applyFont="1" applyBorder="1" applyAlignment="1">
      <alignment horizontal="center" vertical="center"/>
    </xf>
    <xf numFmtId="0" fontId="23" fillId="0" borderId="11" xfId="0" applyFont="1" applyBorder="1">
      <alignment vertical="center"/>
    </xf>
    <xf numFmtId="0" fontId="23" fillId="0" borderId="24" xfId="24" applyFont="1" applyBorder="1" applyAlignment="1">
      <alignment vertical="center"/>
    </xf>
    <xf numFmtId="0" fontId="23" fillId="0" borderId="24" xfId="24" applyFont="1" applyBorder="1" applyAlignment="1">
      <alignment horizontal="center" vertical="center"/>
    </xf>
    <xf numFmtId="0" fontId="23" fillId="0" borderId="25" xfId="24" applyFont="1" applyBorder="1" applyAlignment="1">
      <alignment horizontal="center" vertical="center"/>
    </xf>
    <xf numFmtId="0" fontId="24" fillId="0" borderId="0" xfId="24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3" fillId="11" borderId="26" xfId="24" applyFont="1" applyFill="1" applyBorder="1"/>
    <xf numFmtId="0" fontId="23" fillId="0" borderId="27" xfId="24" applyFont="1" applyBorder="1" applyAlignment="1">
      <alignment horizontal="center" vertical="center"/>
    </xf>
    <xf numFmtId="0" fontId="23" fillId="0" borderId="0" xfId="24" applyFont="1" applyAlignment="1">
      <alignment vertical="center"/>
    </xf>
    <xf numFmtId="0" fontId="23" fillId="11" borderId="0" xfId="24" applyFont="1" applyFill="1" applyAlignment="1">
      <alignment vertical="center"/>
    </xf>
    <xf numFmtId="0" fontId="23" fillId="11" borderId="24" xfId="24" applyFont="1" applyFill="1" applyBorder="1" applyAlignment="1">
      <alignment horizontal="left" wrapText="1"/>
    </xf>
    <xf numFmtId="0" fontId="23" fillId="11" borderId="28" xfId="24" applyFont="1" applyFill="1" applyBorder="1" applyAlignment="1">
      <alignment horizontal="center" vertical="center"/>
    </xf>
    <xf numFmtId="0" fontId="23" fillId="0" borderId="13" xfId="24" applyFont="1" applyBorder="1" applyAlignment="1">
      <alignment horizontal="center" textRotation="255" wrapText="1"/>
    </xf>
    <xf numFmtId="0" fontId="23" fillId="0" borderId="14" xfId="24" applyFont="1" applyBorder="1" applyAlignment="1">
      <alignment horizontal="center" textRotation="255" wrapText="1"/>
    </xf>
    <xf numFmtId="0" fontId="23" fillId="0" borderId="20" xfId="24" applyFont="1" applyBorder="1" applyAlignment="1">
      <alignment horizontal="center" textRotation="255" wrapText="1"/>
    </xf>
    <xf numFmtId="177" fontId="22" fillId="0" borderId="14" xfId="24" applyNumberFormat="1" applyFont="1" applyBorder="1" applyAlignment="1">
      <alignment vertical="center"/>
    </xf>
    <xf numFmtId="177" fontId="22" fillId="0" borderId="26" xfId="24" applyNumberFormat="1" applyFont="1" applyBorder="1" applyAlignment="1">
      <alignment vertical="center"/>
    </xf>
    <xf numFmtId="177" fontId="22" fillId="0" borderId="12" xfId="24" applyNumberFormat="1" applyFont="1" applyBorder="1" applyAlignment="1">
      <alignment vertical="center"/>
    </xf>
    <xf numFmtId="177" fontId="23" fillId="0" borderId="20" xfId="24" applyNumberFormat="1" applyFont="1" applyBorder="1" applyAlignment="1">
      <alignment horizontal="center" vertical="center"/>
    </xf>
    <xf numFmtId="177" fontId="22" fillId="0" borderId="29" xfId="24" applyNumberFormat="1" applyFont="1" applyBorder="1" applyAlignment="1">
      <alignment vertical="center"/>
    </xf>
    <xf numFmtId="177" fontId="22" fillId="0" borderId="0" xfId="24" applyNumberFormat="1" applyFont="1" applyAlignment="1">
      <alignment vertical="center"/>
    </xf>
    <xf numFmtId="177" fontId="22" fillId="0" borderId="15" xfId="24" applyNumberFormat="1" applyFont="1" applyBorder="1" applyAlignment="1">
      <alignment vertical="center"/>
    </xf>
    <xf numFmtId="0" fontId="5" fillId="0" borderId="0" xfId="24" applyFont="1"/>
    <xf numFmtId="177" fontId="22" fillId="0" borderId="11" xfId="24" applyNumberFormat="1" applyFont="1" applyBorder="1" applyAlignment="1">
      <alignment vertical="center"/>
    </xf>
    <xf numFmtId="177" fontId="22" fillId="0" borderId="24" xfId="24" applyNumberFormat="1" applyFont="1" applyBorder="1" applyAlignment="1">
      <alignment vertical="center"/>
    </xf>
    <xf numFmtId="177" fontId="22" fillId="0" borderId="28" xfId="24" applyNumberFormat="1" applyFont="1" applyBorder="1" applyAlignment="1">
      <alignment vertical="center"/>
    </xf>
    <xf numFmtId="176" fontId="23" fillId="0" borderId="0" xfId="24" applyNumberFormat="1" applyFont="1" applyAlignment="1" applyProtection="1">
      <alignment horizontal="left" vertical="center"/>
      <protection locked="0"/>
    </xf>
    <xf numFmtId="176" fontId="23" fillId="0" borderId="0" xfId="24" applyNumberFormat="1" applyFont="1" applyAlignment="1" applyProtection="1">
      <alignment horizontal="center" vertical="center"/>
      <protection locked="0"/>
    </xf>
    <xf numFmtId="176" fontId="23" fillId="0" borderId="0" xfId="0" applyNumberFormat="1" applyFont="1" applyAlignment="1" applyProtection="1">
      <alignment horizontal="center" vertical="center"/>
      <protection locked="0"/>
    </xf>
    <xf numFmtId="0" fontId="23" fillId="0" borderId="0" xfId="0" applyFont="1" applyAlignment="1"/>
    <xf numFmtId="176" fontId="23" fillId="0" borderId="0" xfId="0" applyNumberFormat="1" applyFont="1" applyAlignment="1" applyProtection="1">
      <alignment horizontal="left" vertical="center"/>
      <protection locked="0"/>
    </xf>
    <xf numFmtId="0" fontId="23" fillId="0" borderId="0" xfId="0" applyFont="1" applyProtection="1">
      <alignment vertical="center"/>
      <protection locked="0"/>
    </xf>
    <xf numFmtId="0" fontId="23" fillId="0" borderId="0" xfId="0" applyFont="1">
      <alignment vertical="center"/>
    </xf>
    <xf numFmtId="0" fontId="0" fillId="0" borderId="0" xfId="0" applyAlignment="1"/>
    <xf numFmtId="0" fontId="23" fillId="0" borderId="0" xfId="0" applyFont="1" applyAlignment="1">
      <alignment horizontal="right" vertical="center"/>
    </xf>
    <xf numFmtId="0" fontId="23" fillId="0" borderId="0" xfId="24" applyFont="1" applyAlignment="1">
      <alignment horizontal="left"/>
    </xf>
    <xf numFmtId="0" fontId="22" fillId="0" borderId="0" xfId="24" applyFont="1"/>
    <xf numFmtId="0" fontId="5" fillId="0" borderId="0" xfId="24" applyFont="1" applyAlignment="1">
      <alignment vertical="center"/>
    </xf>
    <xf numFmtId="0" fontId="23" fillId="0" borderId="0" xfId="24" applyFont="1" applyAlignment="1">
      <alignment horizontal="left" vertical="center"/>
    </xf>
    <xf numFmtId="0" fontId="22" fillId="0" borderId="0" xfId="24" applyFont="1" applyAlignment="1">
      <alignment vertical="center"/>
    </xf>
    <xf numFmtId="0" fontId="23" fillId="11" borderId="14" xfId="24" applyFont="1" applyFill="1" applyBorder="1"/>
    <xf numFmtId="0" fontId="23" fillId="11" borderId="29" xfId="24" applyFont="1" applyFill="1" applyBorder="1" applyAlignment="1">
      <alignment vertical="center"/>
    </xf>
    <xf numFmtId="0" fontId="23" fillId="11" borderId="11" xfId="24" applyFont="1" applyFill="1" applyBorder="1" applyAlignment="1">
      <alignment horizontal="left" wrapText="1"/>
    </xf>
    <xf numFmtId="0" fontId="23" fillId="11" borderId="26" xfId="24" applyFont="1" applyFill="1" applyBorder="1" applyAlignment="1">
      <alignment horizontal="center" vertical="center"/>
    </xf>
    <xf numFmtId="0" fontId="26" fillId="0" borderId="0" xfId="24" applyFont="1" applyAlignment="1">
      <alignment vertical="center"/>
    </xf>
    <xf numFmtId="178" fontId="22" fillId="0" borderId="0" xfId="24" applyNumberFormat="1" applyFont="1" applyAlignment="1">
      <alignment vertical="center"/>
    </xf>
    <xf numFmtId="178" fontId="22" fillId="0" borderId="24" xfId="24" applyNumberFormat="1" applyFont="1" applyBorder="1" applyAlignment="1">
      <alignment vertical="center"/>
    </xf>
    <xf numFmtId="0" fontId="23" fillId="0" borderId="20" xfId="23" applyFont="1" applyBorder="1" applyAlignment="1">
      <alignment horizontal="center" vertical="center"/>
    </xf>
    <xf numFmtId="0" fontId="23" fillId="0" borderId="0" xfId="23" applyFont="1">
      <alignment vertical="center"/>
    </xf>
    <xf numFmtId="0" fontId="23" fillId="0" borderId="13" xfId="23" applyFont="1" applyBorder="1" applyAlignment="1">
      <alignment horizontal="center" textRotation="255" wrapText="1"/>
    </xf>
    <xf numFmtId="0" fontId="23" fillId="0" borderId="20" xfId="23" applyFont="1" applyBorder="1" applyAlignment="1">
      <alignment horizontal="center" textRotation="255" wrapText="1"/>
    </xf>
    <xf numFmtId="0" fontId="23" fillId="0" borderId="27" xfId="23" applyFont="1" applyBorder="1" applyAlignment="1">
      <alignment horizontal="center" textRotation="255" wrapText="1"/>
    </xf>
    <xf numFmtId="177" fontId="22" fillId="0" borderId="14" xfId="19" applyNumberFormat="1" applyFont="1" applyBorder="1" applyAlignment="1">
      <alignment horizontal="right" vertical="center"/>
    </xf>
    <xf numFmtId="177" fontId="22" fillId="0" borderId="26" xfId="19" applyNumberFormat="1" applyFont="1" applyBorder="1" applyAlignment="1">
      <alignment horizontal="right" vertical="center"/>
    </xf>
    <xf numFmtId="178" fontId="22" fillId="0" borderId="26" xfId="19" applyNumberFormat="1" applyFont="1" applyBorder="1" applyAlignment="1">
      <alignment horizontal="right" vertical="center"/>
    </xf>
    <xf numFmtId="177" fontId="22" fillId="0" borderId="12" xfId="19" applyNumberFormat="1" applyFont="1" applyBorder="1" applyAlignment="1">
      <alignment horizontal="right" vertical="center"/>
    </xf>
    <xf numFmtId="0" fontId="23" fillId="0" borderId="20" xfId="19" applyFont="1" applyBorder="1" applyAlignment="1">
      <alignment horizontal="center" vertical="center"/>
    </xf>
    <xf numFmtId="177" fontId="22" fillId="0" borderId="29" xfId="19" applyNumberFormat="1" applyFont="1" applyBorder="1" applyAlignment="1">
      <alignment horizontal="right" vertical="center"/>
    </xf>
    <xf numFmtId="177" fontId="22" fillId="0" borderId="0" xfId="19" applyNumberFormat="1" applyFont="1" applyAlignment="1">
      <alignment horizontal="right" vertical="center"/>
    </xf>
    <xf numFmtId="178" fontId="22" fillId="0" borderId="0" xfId="19" applyNumberFormat="1" applyFont="1" applyAlignment="1">
      <alignment horizontal="right" vertical="center"/>
    </xf>
    <xf numFmtId="177" fontId="22" fillId="0" borderId="15" xfId="19" applyNumberFormat="1" applyFont="1" applyBorder="1" applyAlignment="1">
      <alignment horizontal="right" vertical="center"/>
    </xf>
    <xf numFmtId="177" fontId="22" fillId="0" borderId="11" xfId="19" applyNumberFormat="1" applyFont="1" applyBorder="1" applyAlignment="1">
      <alignment horizontal="right" vertical="center"/>
    </xf>
    <xf numFmtId="177" fontId="22" fillId="0" borderId="24" xfId="19" applyNumberFormat="1" applyFont="1" applyBorder="1" applyAlignment="1">
      <alignment horizontal="right" vertical="center"/>
    </xf>
    <xf numFmtId="178" fontId="22" fillId="0" borderId="24" xfId="19" applyNumberFormat="1" applyFont="1" applyBorder="1" applyAlignment="1">
      <alignment horizontal="right" vertical="center"/>
    </xf>
    <xf numFmtId="177" fontId="22" fillId="0" borderId="28" xfId="19" applyNumberFormat="1" applyFont="1" applyBorder="1" applyAlignment="1">
      <alignment horizontal="right" vertical="center"/>
    </xf>
    <xf numFmtId="176" fontId="27" fillId="0" borderId="0" xfId="24" applyNumberFormat="1" applyFont="1" applyAlignment="1" applyProtection="1">
      <alignment horizontal="left" vertical="center"/>
      <protection locked="0"/>
    </xf>
    <xf numFmtId="0" fontId="27" fillId="0" borderId="0" xfId="24" applyFont="1"/>
    <xf numFmtId="176" fontId="27" fillId="0" borderId="0" xfId="0" applyNumberFormat="1" applyFont="1" applyAlignment="1" applyProtection="1">
      <alignment horizontal="left" vertical="center"/>
      <protection locked="0"/>
    </xf>
    <xf numFmtId="176" fontId="27" fillId="0" borderId="0" xfId="0" applyNumberFormat="1" applyFont="1" applyAlignment="1" applyProtection="1">
      <alignment horizontal="center" vertical="center"/>
      <protection locked="0"/>
    </xf>
    <xf numFmtId="0" fontId="27" fillId="0" borderId="0" xfId="0" applyFont="1" applyProtection="1">
      <alignment vertical="center"/>
      <protection locked="0"/>
    </xf>
    <xf numFmtId="0" fontId="27" fillId="0" borderId="0" xfId="0" applyFont="1" applyAlignment="1"/>
    <xf numFmtId="0" fontId="28" fillId="0" borderId="0" xfId="0" applyFont="1" applyAlignment="1"/>
    <xf numFmtId="0" fontId="27" fillId="0" borderId="0" xfId="0" applyFont="1" applyAlignment="1">
      <alignment horizontal="right"/>
    </xf>
    <xf numFmtId="176" fontId="27" fillId="0" borderId="0" xfId="24" applyNumberFormat="1" applyFont="1" applyAlignment="1" applyProtection="1">
      <alignment horizontal="center" vertical="center"/>
      <protection locked="0"/>
    </xf>
    <xf numFmtId="0" fontId="29" fillId="0" borderId="0" xfId="23" applyFont="1">
      <alignment vertical="center"/>
    </xf>
    <xf numFmtId="0" fontId="22" fillId="0" borderId="0" xfId="0" applyFont="1">
      <alignment vertical="center"/>
    </xf>
    <xf numFmtId="0" fontId="27" fillId="0" borderId="0" xfId="24" applyFont="1" applyAlignment="1" applyProtection="1">
      <alignment vertical="center"/>
      <protection locked="0"/>
    </xf>
    <xf numFmtId="0" fontId="23" fillId="0" borderId="20" xfId="22" applyFont="1" applyBorder="1" applyAlignment="1">
      <alignment horizontal="center" vertical="center"/>
    </xf>
    <xf numFmtId="0" fontId="23" fillId="0" borderId="0" xfId="22" applyFont="1">
      <alignment vertical="center"/>
    </xf>
    <xf numFmtId="0" fontId="22" fillId="0" borderId="0" xfId="22" applyFont="1" applyAlignment="1">
      <alignment horizontal="left" vertical="center"/>
    </xf>
    <xf numFmtId="0" fontId="22" fillId="0" borderId="26" xfId="22" applyFont="1" applyBorder="1" applyAlignment="1">
      <alignment horizontal="left" vertical="center"/>
    </xf>
    <xf numFmtId="176" fontId="22" fillId="0" borderId="0" xfId="22" applyNumberFormat="1" applyFont="1" applyAlignment="1" applyProtection="1">
      <alignment horizontal="left" vertical="center"/>
      <protection locked="0"/>
    </xf>
    <xf numFmtId="0" fontId="22" fillId="0" borderId="0" xfId="22" applyFont="1" applyAlignment="1" applyProtection="1">
      <alignment horizontal="left" vertical="center"/>
      <protection locked="0"/>
    </xf>
    <xf numFmtId="0" fontId="23" fillId="0" borderId="0" xfId="19" applyFont="1" applyAlignment="1">
      <alignment vertical="center"/>
    </xf>
    <xf numFmtId="0" fontId="23" fillId="0" borderId="0" xfId="19" applyFont="1" applyAlignment="1">
      <alignment horizontal="left" vertical="center"/>
    </xf>
    <xf numFmtId="0" fontId="23" fillId="0" borderId="26" xfId="19" applyFont="1" applyBorder="1" applyAlignment="1">
      <alignment horizontal="left" vertical="center"/>
    </xf>
    <xf numFmtId="176" fontId="23" fillId="0" borderId="0" xfId="19" applyNumberFormat="1" applyFont="1" applyAlignment="1" applyProtection="1">
      <alignment horizontal="left" vertical="center"/>
      <protection locked="0"/>
    </xf>
    <xf numFmtId="0" fontId="5" fillId="0" borderId="0" xfId="19" applyFont="1" applyAlignment="1">
      <alignment horizontal="left" vertical="center"/>
    </xf>
    <xf numFmtId="0" fontId="23" fillId="0" borderId="0" xfId="19" applyFont="1" applyAlignment="1" applyProtection="1">
      <alignment horizontal="left" vertical="center"/>
      <protection locked="0"/>
    </xf>
    <xf numFmtId="0" fontId="22" fillId="0" borderId="0" xfId="19" applyFont="1" applyAlignment="1">
      <alignment horizontal="left" vertical="center"/>
    </xf>
    <xf numFmtId="0" fontId="23" fillId="0" borderId="0" xfId="19" applyFont="1"/>
    <xf numFmtId="0" fontId="23" fillId="0" borderId="20" xfId="21" applyFont="1" applyBorder="1" applyAlignment="1">
      <alignment horizontal="center" vertical="center"/>
    </xf>
    <xf numFmtId="177" fontId="22" fillId="0" borderId="14" xfId="21" applyNumberFormat="1" applyFont="1" applyBorder="1" applyAlignment="1">
      <alignment horizontal="right" vertical="center"/>
    </xf>
    <xf numFmtId="177" fontId="22" fillId="0" borderId="26" xfId="21" applyNumberFormat="1" applyFont="1" applyBorder="1" applyAlignment="1">
      <alignment horizontal="right" vertical="center"/>
    </xf>
    <xf numFmtId="178" fontId="22" fillId="0" borderId="26" xfId="21" applyNumberFormat="1" applyFont="1" applyBorder="1" applyAlignment="1">
      <alignment horizontal="right" vertical="center"/>
    </xf>
    <xf numFmtId="177" fontId="22" fillId="0" borderId="12" xfId="21" applyNumberFormat="1" applyFont="1" applyBorder="1" applyAlignment="1">
      <alignment horizontal="right" vertical="center"/>
    </xf>
    <xf numFmtId="0" fontId="23" fillId="0" borderId="0" xfId="21" applyFont="1">
      <alignment vertical="center"/>
    </xf>
    <xf numFmtId="0" fontId="5" fillId="0" borderId="0" xfId="19" applyFont="1"/>
    <xf numFmtId="177" fontId="22" fillId="0" borderId="29" xfId="21" applyNumberFormat="1" applyFont="1" applyBorder="1" applyAlignment="1">
      <alignment horizontal="right" vertical="center"/>
    </xf>
    <xf numFmtId="177" fontId="22" fillId="0" borderId="0" xfId="21" applyNumberFormat="1" applyFont="1" applyAlignment="1">
      <alignment horizontal="right" vertical="center"/>
    </xf>
    <xf numFmtId="178" fontId="22" fillId="0" borderId="0" xfId="21" applyNumberFormat="1" applyFont="1" applyAlignment="1">
      <alignment horizontal="right" vertical="center"/>
    </xf>
    <xf numFmtId="177" fontId="22" fillId="0" borderId="15" xfId="21" applyNumberFormat="1" applyFont="1" applyBorder="1" applyAlignment="1">
      <alignment horizontal="right" vertical="center"/>
    </xf>
    <xf numFmtId="0" fontId="5" fillId="0" borderId="0" xfId="21" applyFont="1">
      <alignment vertical="center"/>
    </xf>
    <xf numFmtId="177" fontId="22" fillId="0" borderId="11" xfId="21" applyNumberFormat="1" applyFont="1" applyBorder="1" applyAlignment="1">
      <alignment horizontal="right" vertical="center"/>
    </xf>
    <xf numFmtId="177" fontId="22" fillId="0" borderId="24" xfId="21" applyNumberFormat="1" applyFont="1" applyBorder="1" applyAlignment="1">
      <alignment horizontal="right" vertical="center"/>
    </xf>
    <xf numFmtId="178" fontId="22" fillId="0" borderId="24" xfId="21" applyNumberFormat="1" applyFont="1" applyBorder="1" applyAlignment="1">
      <alignment horizontal="right" vertical="center"/>
    </xf>
    <xf numFmtId="177" fontId="22" fillId="0" borderId="28" xfId="21" applyNumberFormat="1" applyFont="1" applyBorder="1" applyAlignment="1">
      <alignment horizontal="right" vertical="center"/>
    </xf>
    <xf numFmtId="0" fontId="23" fillId="0" borderId="26" xfId="21" applyFont="1" applyBorder="1">
      <alignment vertical="center"/>
    </xf>
    <xf numFmtId="176" fontId="23" fillId="0" borderId="0" xfId="21" applyNumberFormat="1" applyFont="1" applyAlignment="1" applyProtection="1">
      <alignment horizontal="left" vertical="center"/>
      <protection locked="0"/>
    </xf>
    <xf numFmtId="176" fontId="23" fillId="0" borderId="0" xfId="21" applyNumberFormat="1" applyFont="1" applyAlignment="1" applyProtection="1">
      <alignment horizontal="center" vertical="center"/>
      <protection locked="0"/>
    </xf>
    <xf numFmtId="0" fontId="23" fillId="0" borderId="26" xfId="21" applyFont="1" applyBorder="1" applyAlignment="1">
      <alignment horizontal="right" vertical="center"/>
    </xf>
    <xf numFmtId="0" fontId="23" fillId="0" borderId="0" xfId="21" applyFont="1" applyProtection="1">
      <alignment vertical="center"/>
      <protection locked="0"/>
    </xf>
    <xf numFmtId="0" fontId="23" fillId="0" borderId="0" xfId="21" applyFont="1" applyAlignment="1">
      <alignment horizontal="right"/>
    </xf>
    <xf numFmtId="0" fontId="23" fillId="0" borderId="0" xfId="21" applyFont="1" applyAlignment="1">
      <alignment horizontal="left"/>
    </xf>
    <xf numFmtId="0" fontId="22" fillId="0" borderId="0" xfId="21" applyFont="1">
      <alignment vertical="center"/>
    </xf>
    <xf numFmtId="177" fontId="22" fillId="0" borderId="14" xfId="19" applyNumberFormat="1" applyFont="1" applyBorder="1" applyAlignment="1">
      <alignment vertical="center"/>
    </xf>
    <xf numFmtId="177" fontId="22" fillId="0" borderId="26" xfId="19" applyNumberFormat="1" applyFont="1" applyBorder="1" applyAlignment="1">
      <alignment vertical="center"/>
    </xf>
    <xf numFmtId="177" fontId="22" fillId="0" borderId="29" xfId="19" applyNumberFormat="1" applyFont="1" applyBorder="1" applyAlignment="1">
      <alignment vertical="center"/>
    </xf>
    <xf numFmtId="177" fontId="22" fillId="0" borderId="0" xfId="19" applyNumberFormat="1" applyFont="1" applyAlignment="1">
      <alignment vertical="center"/>
    </xf>
    <xf numFmtId="178" fontId="22" fillId="0" borderId="0" xfId="19" applyNumberFormat="1" applyFont="1" applyAlignment="1">
      <alignment vertical="center"/>
    </xf>
    <xf numFmtId="177" fontId="22" fillId="0" borderId="11" xfId="19" applyNumberFormat="1" applyFont="1" applyBorder="1" applyAlignment="1">
      <alignment vertical="center"/>
    </xf>
    <xf numFmtId="177" fontId="22" fillId="0" borderId="24" xfId="19" applyNumberFormat="1" applyFont="1" applyBorder="1" applyAlignment="1">
      <alignment vertical="center"/>
    </xf>
    <xf numFmtId="178" fontId="22" fillId="0" borderId="24" xfId="19" applyNumberFormat="1" applyFont="1" applyBorder="1" applyAlignment="1">
      <alignment vertical="center"/>
    </xf>
    <xf numFmtId="0" fontId="22" fillId="0" borderId="26" xfId="19" applyFont="1" applyBorder="1" applyAlignment="1">
      <alignment horizontal="left" vertical="center"/>
    </xf>
    <xf numFmtId="176" fontId="22" fillId="0" borderId="0" xfId="19" applyNumberFormat="1" applyFont="1" applyAlignment="1" applyProtection="1">
      <alignment horizontal="left" vertical="center"/>
      <protection locked="0"/>
    </xf>
    <xf numFmtId="0" fontId="22" fillId="0" borderId="0" xfId="19" applyFont="1" applyAlignment="1" applyProtection="1">
      <alignment horizontal="left" vertical="center"/>
      <protection locked="0"/>
    </xf>
    <xf numFmtId="177" fontId="22" fillId="0" borderId="12" xfId="19" applyNumberFormat="1" applyFont="1" applyBorder="1" applyAlignment="1">
      <alignment vertical="center"/>
    </xf>
    <xf numFmtId="177" fontId="22" fillId="0" borderId="15" xfId="19" applyNumberFormat="1" applyFont="1" applyBorder="1" applyAlignment="1">
      <alignment vertical="center"/>
    </xf>
    <xf numFmtId="177" fontId="22" fillId="0" borderId="28" xfId="19" applyNumberFormat="1" applyFont="1" applyBorder="1" applyAlignment="1">
      <alignment vertical="center"/>
    </xf>
    <xf numFmtId="0" fontId="23" fillId="0" borderId="24" xfId="24" applyFont="1" applyBorder="1"/>
    <xf numFmtId="0" fontId="22" fillId="0" borderId="0" xfId="19" applyFont="1" applyAlignment="1">
      <alignment vertical="center"/>
    </xf>
    <xf numFmtId="0" fontId="22" fillId="0" borderId="20" xfId="19" applyFont="1" applyBorder="1" applyAlignment="1">
      <alignment horizontal="center" vertical="center"/>
    </xf>
    <xf numFmtId="176" fontId="23" fillId="0" borderId="0" xfId="19" applyNumberFormat="1" applyFont="1" applyAlignment="1" applyProtection="1">
      <alignment vertical="center"/>
      <protection locked="0"/>
    </xf>
    <xf numFmtId="0" fontId="23" fillId="0" borderId="0" xfId="19" applyFont="1" applyAlignment="1" applyProtection="1">
      <alignment vertical="center"/>
      <protection locked="0"/>
    </xf>
    <xf numFmtId="176" fontId="23" fillId="0" borderId="0" xfId="19" applyNumberFormat="1" applyFont="1" applyAlignment="1" applyProtection="1">
      <alignment horizontal="center" vertical="center"/>
      <protection locked="0"/>
    </xf>
    <xf numFmtId="0" fontId="5" fillId="0" borderId="0" xfId="19" applyFont="1" applyAlignment="1">
      <alignment vertical="center"/>
    </xf>
    <xf numFmtId="0" fontId="23" fillId="0" borderId="26" xfId="19" applyFont="1" applyBorder="1" applyAlignment="1">
      <alignment horizontal="right" vertical="center"/>
    </xf>
    <xf numFmtId="0" fontId="23" fillId="0" borderId="0" xfId="19" applyFont="1" applyAlignment="1">
      <alignment horizontal="right" vertical="center"/>
    </xf>
    <xf numFmtId="0" fontId="22" fillId="0" borderId="18" xfId="24" applyFont="1" applyBorder="1" applyAlignment="1">
      <alignment vertical="center"/>
    </xf>
    <xf numFmtId="0" fontId="22" fillId="0" borderId="19" xfId="24" applyFont="1" applyBorder="1" applyAlignment="1">
      <alignment vertical="center"/>
    </xf>
    <xf numFmtId="0" fontId="22" fillId="0" borderId="19" xfId="24" applyFont="1" applyBorder="1" applyAlignment="1">
      <alignment horizontal="center" vertical="center"/>
    </xf>
    <xf numFmtId="0" fontId="23" fillId="0" borderId="10" xfId="24" applyFont="1" applyBorder="1" applyAlignment="1">
      <alignment horizontal="center" vertical="center"/>
    </xf>
    <xf numFmtId="0" fontId="22" fillId="0" borderId="11" xfId="0" applyFont="1" applyBorder="1">
      <alignment vertical="center"/>
    </xf>
    <xf numFmtId="0" fontId="22" fillId="0" borderId="24" xfId="24" applyFont="1" applyBorder="1" applyAlignment="1">
      <alignment vertical="center"/>
    </xf>
    <xf numFmtId="0" fontId="22" fillId="0" borderId="24" xfId="24" applyFont="1" applyBorder="1" applyAlignment="1">
      <alignment horizontal="center" vertical="center"/>
    </xf>
    <xf numFmtId="0" fontId="22" fillId="0" borderId="24" xfId="24" applyFont="1" applyBorder="1"/>
    <xf numFmtId="0" fontId="22" fillId="0" borderId="13" xfId="23" applyFont="1" applyBorder="1" applyAlignment="1">
      <alignment horizontal="center" textRotation="255" wrapText="1"/>
    </xf>
    <xf numFmtId="0" fontId="22" fillId="0" borderId="13" xfId="24" applyFont="1" applyBorder="1" applyAlignment="1">
      <alignment horizontal="center" textRotation="255" wrapText="1"/>
    </xf>
    <xf numFmtId="0" fontId="22" fillId="0" borderId="20" xfId="23" applyFont="1" applyBorder="1" applyAlignment="1">
      <alignment horizontal="center" textRotation="255" wrapText="1"/>
    </xf>
    <xf numFmtId="0" fontId="22" fillId="0" borderId="20" xfId="24" applyFont="1" applyBorder="1" applyAlignment="1">
      <alignment horizontal="center" textRotation="255" wrapText="1"/>
    </xf>
    <xf numFmtId="0" fontId="22" fillId="0" borderId="27" xfId="23" applyFont="1" applyBorder="1" applyAlignment="1">
      <alignment horizontal="center" textRotation="255" wrapText="1"/>
    </xf>
    <xf numFmtId="0" fontId="30" fillId="0" borderId="0" xfId="19" applyFont="1"/>
    <xf numFmtId="0" fontId="22" fillId="0" borderId="14" xfId="23" applyFont="1" applyBorder="1" applyAlignment="1">
      <alignment horizontal="center" textRotation="255" wrapText="1"/>
    </xf>
    <xf numFmtId="0" fontId="22" fillId="0" borderId="20" xfId="19" applyFont="1" applyBorder="1" applyAlignment="1" applyProtection="1">
      <alignment horizontal="center" vertical="center"/>
      <protection locked="0"/>
    </xf>
    <xf numFmtId="177" fontId="22" fillId="0" borderId="14" xfId="19" applyNumberFormat="1" applyFont="1" applyBorder="1" applyAlignment="1" applyProtection="1">
      <alignment vertical="center"/>
      <protection locked="0"/>
    </xf>
    <xf numFmtId="177" fontId="22" fillId="0" borderId="26" xfId="19" applyNumberFormat="1" applyFont="1" applyBorder="1" applyAlignment="1" applyProtection="1">
      <alignment vertical="center"/>
      <protection locked="0"/>
    </xf>
    <xf numFmtId="178" fontId="22" fillId="0" borderId="26" xfId="19" applyNumberFormat="1" applyFont="1" applyBorder="1" applyAlignment="1" applyProtection="1">
      <alignment vertical="center"/>
      <protection locked="0"/>
    </xf>
    <xf numFmtId="177" fontId="22" fillId="0" borderId="12" xfId="19" applyNumberFormat="1" applyFont="1" applyBorder="1" applyAlignment="1" applyProtection="1">
      <alignment vertical="center"/>
      <protection locked="0"/>
    </xf>
    <xf numFmtId="0" fontId="31" fillId="0" borderId="0" xfId="19" applyFont="1" applyAlignment="1">
      <alignment vertical="center"/>
    </xf>
    <xf numFmtId="177" fontId="22" fillId="0" borderId="29" xfId="19" applyNumberFormat="1" applyFont="1" applyBorder="1" applyAlignment="1" applyProtection="1">
      <alignment vertical="center"/>
      <protection locked="0"/>
    </xf>
    <xf numFmtId="177" fontId="22" fillId="0" borderId="0" xfId="19" applyNumberFormat="1" applyFont="1" applyAlignment="1" applyProtection="1">
      <alignment vertical="center"/>
      <protection locked="0"/>
    </xf>
    <xf numFmtId="178" fontId="22" fillId="0" borderId="0" xfId="19" applyNumberFormat="1" applyFont="1" applyAlignment="1" applyProtection="1">
      <alignment vertical="center"/>
      <protection locked="0"/>
    </xf>
    <xf numFmtId="177" fontId="22" fillId="0" borderId="15" xfId="19" applyNumberFormat="1" applyFont="1" applyBorder="1" applyAlignment="1" applyProtection="1">
      <alignment vertical="center"/>
      <protection locked="0"/>
    </xf>
    <xf numFmtId="177" fontId="22" fillId="0" borderId="11" xfId="19" applyNumberFormat="1" applyFont="1" applyBorder="1" applyAlignment="1" applyProtection="1">
      <alignment vertical="center"/>
      <protection locked="0"/>
    </xf>
    <xf numFmtId="177" fontId="22" fillId="0" borderId="24" xfId="19" applyNumberFormat="1" applyFont="1" applyBorder="1" applyAlignment="1" applyProtection="1">
      <alignment vertical="center"/>
      <protection locked="0"/>
    </xf>
    <xf numFmtId="178" fontId="22" fillId="0" borderId="24" xfId="19" applyNumberFormat="1" applyFont="1" applyBorder="1" applyAlignment="1" applyProtection="1">
      <alignment vertical="center"/>
      <protection locked="0"/>
    </xf>
    <xf numFmtId="177" fontId="22" fillId="0" borderId="28" xfId="19" applyNumberFormat="1" applyFont="1" applyBorder="1" applyAlignment="1" applyProtection="1">
      <alignment vertical="center"/>
      <protection locked="0"/>
    </xf>
    <xf numFmtId="176" fontId="22" fillId="0" borderId="0" xfId="19" applyNumberFormat="1" applyFont="1" applyAlignment="1" applyProtection="1">
      <alignment vertical="center"/>
      <protection locked="0"/>
    </xf>
    <xf numFmtId="179" fontId="22" fillId="0" borderId="0" xfId="19" applyNumberFormat="1" applyFont="1" applyAlignment="1" applyProtection="1">
      <alignment vertical="center"/>
      <protection locked="0"/>
    </xf>
    <xf numFmtId="0" fontId="22" fillId="0" borderId="0" xfId="19" applyFont="1" applyAlignment="1" applyProtection="1">
      <alignment vertical="center"/>
      <protection locked="0"/>
    </xf>
    <xf numFmtId="180" fontId="22" fillId="0" borderId="0" xfId="19" applyNumberFormat="1" applyFont="1" applyAlignment="1" applyProtection="1">
      <alignment vertical="center"/>
      <protection locked="0"/>
    </xf>
    <xf numFmtId="179" fontId="22" fillId="0" borderId="0" xfId="19" applyNumberFormat="1" applyFont="1" applyAlignment="1">
      <alignment vertical="center"/>
    </xf>
    <xf numFmtId="0" fontId="30" fillId="0" borderId="0" xfId="19" applyFont="1" applyAlignment="1">
      <alignment vertical="center"/>
    </xf>
    <xf numFmtId="179" fontId="23" fillId="0" borderId="0" xfId="19" applyNumberFormat="1" applyFont="1"/>
    <xf numFmtId="176" fontId="23" fillId="0" borderId="0" xfId="19" applyNumberFormat="1" applyFont="1" applyProtection="1">
      <protection locked="0"/>
    </xf>
    <xf numFmtId="177" fontId="23" fillId="0" borderId="0" xfId="19" applyNumberFormat="1" applyFont="1"/>
    <xf numFmtId="0" fontId="22" fillId="0" borderId="0" xfId="19" applyFont="1"/>
    <xf numFmtId="179" fontId="22" fillId="0" borderId="0" xfId="19" applyNumberFormat="1" applyFont="1"/>
    <xf numFmtId="177" fontId="22" fillId="0" borderId="0" xfId="19" applyNumberFormat="1" applyFont="1"/>
    <xf numFmtId="0" fontId="31" fillId="0" borderId="0" xfId="19" applyFont="1"/>
    <xf numFmtId="179" fontId="31" fillId="0" borderId="0" xfId="19" applyNumberFormat="1" applyFont="1"/>
    <xf numFmtId="177" fontId="31" fillId="0" borderId="0" xfId="19" applyNumberFormat="1" applyFont="1"/>
    <xf numFmtId="0" fontId="33" fillId="0" borderId="33" xfId="49" applyFont="1" applyBorder="1" applyAlignment="1">
      <alignment horizontal="distributed" vertical="center" indent="1"/>
    </xf>
    <xf numFmtId="0" fontId="33" fillId="0" borderId="34" xfId="49" applyFont="1" applyBorder="1" applyAlignment="1">
      <alignment vertical="center"/>
    </xf>
    <xf numFmtId="0" fontId="35" fillId="0" borderId="0" xfId="49" applyFont="1" applyAlignment="1">
      <alignment vertical="center"/>
    </xf>
    <xf numFmtId="0" fontId="35" fillId="0" borderId="0" xfId="49" applyFont="1" applyAlignment="1">
      <alignment horizontal="center" vertical="center"/>
    </xf>
    <xf numFmtId="0" fontId="35" fillId="0" borderId="35" xfId="49" applyFont="1" applyBorder="1" applyAlignment="1">
      <alignment horizontal="center" vertical="center"/>
    </xf>
    <xf numFmtId="0" fontId="36" fillId="0" borderId="34" xfId="49" applyFont="1" applyBorder="1" applyAlignment="1">
      <alignment vertical="center"/>
    </xf>
    <xf numFmtId="0" fontId="35" fillId="0" borderId="0" xfId="49" applyFont="1"/>
    <xf numFmtId="0" fontId="32" fillId="0" borderId="0" xfId="50">
      <alignment vertical="center"/>
    </xf>
    <xf numFmtId="0" fontId="32" fillId="0" borderId="35" xfId="50" applyBorder="1">
      <alignment vertical="center"/>
    </xf>
    <xf numFmtId="0" fontId="33" fillId="0" borderId="39" xfId="51" applyFont="1" applyBorder="1" applyAlignment="1">
      <alignment vertical="center"/>
    </xf>
    <xf numFmtId="0" fontId="35" fillId="0" borderId="40" xfId="49" applyFont="1" applyBorder="1" applyAlignment="1">
      <alignment vertical="center"/>
    </xf>
    <xf numFmtId="0" fontId="35" fillId="0" borderId="40" xfId="49" applyFont="1" applyBorder="1" applyAlignment="1">
      <alignment horizontal="center" vertical="center"/>
    </xf>
    <xf numFmtId="0" fontId="33" fillId="0" borderId="0" xfId="49" applyFont="1"/>
    <xf numFmtId="0" fontId="33" fillId="0" borderId="0" xfId="49" applyFont="1" applyAlignment="1">
      <alignment vertical="center"/>
    </xf>
    <xf numFmtId="0" fontId="36" fillId="0" borderId="40" xfId="49" applyFont="1" applyBorder="1" applyAlignment="1">
      <alignment horizontal="left" vertical="center"/>
    </xf>
    <xf numFmtId="0" fontId="33" fillId="0" borderId="41" xfId="49" applyFont="1" applyBorder="1" applyAlignment="1">
      <alignment horizontal="center" vertical="center"/>
    </xf>
    <xf numFmtId="0" fontId="33" fillId="0" borderId="44" xfId="49" applyFont="1" applyBorder="1" applyAlignment="1">
      <alignment horizontal="center" vertical="distributed" textRotation="255" wrapText="1"/>
    </xf>
    <xf numFmtId="0" fontId="35" fillId="0" borderId="44" xfId="49" applyFont="1" applyBorder="1" applyAlignment="1">
      <alignment horizontal="center" vertical="distributed" textRotation="255" wrapText="1"/>
    </xf>
    <xf numFmtId="0" fontId="33" fillId="0" borderId="33" xfId="49" applyFont="1" applyBorder="1" applyAlignment="1">
      <alignment horizontal="center" vertical="distributed" textRotation="255" wrapText="1"/>
    </xf>
    <xf numFmtId="0" fontId="33" fillId="0" borderId="43" xfId="49" applyFont="1" applyBorder="1" applyAlignment="1">
      <alignment horizontal="center" vertical="distributed" textRotation="255" wrapText="1"/>
    </xf>
    <xf numFmtId="0" fontId="33" fillId="0" borderId="45" xfId="49" applyFont="1" applyBorder="1" applyAlignment="1">
      <alignment horizontal="center" vertical="distributed" textRotation="255" wrapText="1"/>
    </xf>
    <xf numFmtId="0" fontId="33" fillId="0" borderId="33" xfId="49" applyFont="1" applyBorder="1" applyAlignment="1">
      <alignment horizontal="center" vertical="center"/>
    </xf>
    <xf numFmtId="0" fontId="32" fillId="0" borderId="0" xfId="49"/>
    <xf numFmtId="181" fontId="33" fillId="0" borderId="0" xfId="49" applyNumberFormat="1" applyFont="1" applyAlignment="1" applyProtection="1">
      <alignment horizontal="left" vertical="center"/>
      <protection locked="0"/>
    </xf>
    <xf numFmtId="181" fontId="33" fillId="0" borderId="0" xfId="49" applyNumberFormat="1" applyFont="1" applyAlignment="1" applyProtection="1">
      <alignment horizontal="center" vertical="center"/>
      <protection locked="0"/>
    </xf>
    <xf numFmtId="181" fontId="33" fillId="0" borderId="0" xfId="50" applyNumberFormat="1" applyFont="1" applyAlignment="1" applyProtection="1">
      <alignment horizontal="center" vertical="center"/>
      <protection locked="0"/>
    </xf>
    <xf numFmtId="0" fontId="33" fillId="0" borderId="0" xfId="50" applyFont="1" applyAlignment="1"/>
    <xf numFmtId="181" fontId="33" fillId="0" borderId="0" xfId="50" applyNumberFormat="1" applyFont="1" applyAlignment="1" applyProtection="1">
      <alignment horizontal="left" vertical="center"/>
      <protection locked="0"/>
    </xf>
    <xf numFmtId="0" fontId="33" fillId="0" borderId="0" xfId="50" applyFont="1" applyProtection="1">
      <alignment vertical="center"/>
      <protection locked="0"/>
    </xf>
    <xf numFmtId="0" fontId="33" fillId="0" borderId="0" xfId="50" applyFont="1">
      <alignment vertical="center"/>
    </xf>
    <xf numFmtId="0" fontId="32" fillId="0" borderId="0" xfId="50" applyAlignment="1"/>
    <xf numFmtId="0" fontId="33" fillId="0" borderId="0" xfId="50" applyFont="1" applyAlignment="1">
      <alignment horizontal="right" vertical="center"/>
    </xf>
    <xf numFmtId="0" fontId="33" fillId="0" borderId="0" xfId="49" applyFont="1" applyAlignment="1">
      <alignment horizontal="left"/>
    </xf>
    <xf numFmtId="0" fontId="36" fillId="0" borderId="0" xfId="49" applyFont="1"/>
    <xf numFmtId="0" fontId="32" fillId="0" borderId="0" xfId="25" applyFont="1"/>
    <xf numFmtId="0" fontId="40" fillId="0" borderId="0" xfId="25" applyFont="1" applyAlignment="1">
      <alignment horizontal="center"/>
    </xf>
    <xf numFmtId="0" fontId="33" fillId="0" borderId="0" xfId="25" applyFont="1"/>
    <xf numFmtId="0" fontId="37" fillId="0" borderId="0" xfId="25" applyFont="1"/>
    <xf numFmtId="0" fontId="36" fillId="0" borderId="0" xfId="25" applyFont="1"/>
    <xf numFmtId="0" fontId="33" fillId="0" borderId="17" xfId="24" applyFont="1" applyBorder="1" applyAlignment="1">
      <alignment horizontal="center" vertical="center"/>
    </xf>
    <xf numFmtId="0" fontId="33" fillId="0" borderId="18" xfId="24" applyFont="1" applyBorder="1" applyAlignment="1">
      <alignment vertical="center"/>
    </xf>
    <xf numFmtId="0" fontId="33" fillId="0" borderId="19" xfId="24" applyFont="1" applyBorder="1" applyAlignment="1">
      <alignment vertical="center"/>
    </xf>
    <xf numFmtId="0" fontId="33" fillId="0" borderId="19" xfId="24" applyFont="1" applyBorder="1" applyAlignment="1">
      <alignment horizontal="center" vertical="center"/>
    </xf>
    <xf numFmtId="0" fontId="33" fillId="0" borderId="21" xfId="24" applyFont="1" applyBorder="1" applyAlignment="1">
      <alignment horizontal="center" vertical="center"/>
    </xf>
    <xf numFmtId="0" fontId="33" fillId="0" borderId="0" xfId="24" applyFont="1"/>
    <xf numFmtId="0" fontId="32" fillId="0" borderId="0" xfId="0" applyFont="1">
      <alignment vertical="center"/>
    </xf>
    <xf numFmtId="0" fontId="33" fillId="0" borderId="23" xfId="24" applyFont="1" applyBorder="1" applyAlignment="1">
      <alignment horizontal="center" vertical="center"/>
    </xf>
    <xf numFmtId="0" fontId="33" fillId="0" borderId="11" xfId="0" applyFont="1" applyBorder="1">
      <alignment vertical="center"/>
    </xf>
    <xf numFmtId="0" fontId="33" fillId="0" borderId="24" xfId="24" applyFont="1" applyBorder="1" applyAlignment="1">
      <alignment vertical="center"/>
    </xf>
    <xf numFmtId="0" fontId="33" fillId="0" borderId="24" xfId="24" applyFont="1" applyBorder="1" applyAlignment="1">
      <alignment horizontal="center" vertical="center"/>
    </xf>
    <xf numFmtId="0" fontId="33" fillId="0" borderId="25" xfId="24" applyFont="1" applyBorder="1" applyAlignment="1">
      <alignment horizontal="center" vertical="center"/>
    </xf>
    <xf numFmtId="0" fontId="39" fillId="0" borderId="0" xfId="24" applyFont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33" fillId="0" borderId="0" xfId="24" applyFont="1" applyAlignment="1">
      <alignment vertical="center"/>
    </xf>
    <xf numFmtId="0" fontId="33" fillId="11" borderId="24" xfId="24" applyFont="1" applyFill="1" applyBorder="1" applyAlignment="1">
      <alignment horizontal="left" wrapText="1"/>
    </xf>
    <xf numFmtId="0" fontId="33" fillId="11" borderId="28" xfId="24" applyFont="1" applyFill="1" applyBorder="1" applyAlignment="1">
      <alignment horizontal="center" vertical="center"/>
    </xf>
    <xf numFmtId="0" fontId="33" fillId="0" borderId="13" xfId="24" applyFont="1" applyBorder="1" applyAlignment="1">
      <alignment horizontal="center" textRotation="255" wrapText="1"/>
    </xf>
    <xf numFmtId="0" fontId="33" fillId="0" borderId="14" xfId="24" applyFont="1" applyBorder="1" applyAlignment="1">
      <alignment horizontal="center" textRotation="255" wrapText="1"/>
    </xf>
    <xf numFmtId="0" fontId="33" fillId="0" borderId="20" xfId="24" applyFont="1" applyBorder="1" applyAlignment="1">
      <alignment horizontal="center" textRotation="255" wrapText="1"/>
    </xf>
    <xf numFmtId="0" fontId="33" fillId="0" borderId="20" xfId="24" applyFont="1" applyBorder="1" applyAlignment="1">
      <alignment horizontal="center" vertical="center"/>
    </xf>
    <xf numFmtId="177" fontId="36" fillId="0" borderId="14" xfId="24" applyNumberFormat="1" applyFont="1" applyBorder="1" applyAlignment="1">
      <alignment vertical="center"/>
    </xf>
    <xf numFmtId="177" fontId="36" fillId="0" borderId="26" xfId="24" applyNumberFormat="1" applyFont="1" applyBorder="1" applyAlignment="1">
      <alignment vertical="center"/>
    </xf>
    <xf numFmtId="177" fontId="36" fillId="0" borderId="12" xfId="24" applyNumberFormat="1" applyFont="1" applyBorder="1" applyAlignment="1">
      <alignment vertical="center"/>
    </xf>
    <xf numFmtId="177" fontId="33" fillId="0" borderId="20" xfId="24" applyNumberFormat="1" applyFont="1" applyBorder="1" applyAlignment="1">
      <alignment horizontal="center" vertical="center"/>
    </xf>
    <xf numFmtId="177" fontId="36" fillId="0" borderId="29" xfId="24" applyNumberFormat="1" applyFont="1" applyBorder="1" applyAlignment="1">
      <alignment vertical="center"/>
    </xf>
    <xf numFmtId="177" fontId="36" fillId="0" borderId="0" xfId="24" applyNumberFormat="1" applyFont="1" applyAlignment="1">
      <alignment vertical="center"/>
    </xf>
    <xf numFmtId="177" fontId="36" fillId="0" borderId="15" xfId="24" applyNumberFormat="1" applyFont="1" applyBorder="1" applyAlignment="1">
      <alignment vertical="center"/>
    </xf>
    <xf numFmtId="0" fontId="32" fillId="0" borderId="0" xfId="24" applyFont="1"/>
    <xf numFmtId="0" fontId="33" fillId="0" borderId="27" xfId="24" applyFont="1" applyBorder="1" applyAlignment="1">
      <alignment horizontal="center" vertical="center"/>
    </xf>
    <xf numFmtId="177" fontId="36" fillId="0" borderId="11" xfId="24" applyNumberFormat="1" applyFont="1" applyBorder="1" applyAlignment="1">
      <alignment vertical="center"/>
    </xf>
    <xf numFmtId="177" fontId="36" fillId="0" borderId="24" xfId="24" applyNumberFormat="1" applyFont="1" applyBorder="1" applyAlignment="1">
      <alignment vertical="center"/>
    </xf>
    <xf numFmtId="177" fontId="36" fillId="0" borderId="28" xfId="24" applyNumberFormat="1" applyFont="1" applyBorder="1" applyAlignment="1">
      <alignment vertical="center"/>
    </xf>
    <xf numFmtId="176" fontId="33" fillId="0" borderId="0" xfId="24" applyNumberFormat="1" applyFont="1" applyAlignment="1" applyProtection="1">
      <alignment horizontal="left" vertical="center"/>
      <protection locked="0"/>
    </xf>
    <xf numFmtId="176" fontId="33" fillId="0" borderId="0" xfId="24" applyNumberFormat="1" applyFont="1" applyAlignment="1" applyProtection="1">
      <alignment horizontal="center" vertical="center"/>
      <protection locked="0"/>
    </xf>
    <xf numFmtId="176" fontId="33" fillId="0" borderId="0" xfId="0" applyNumberFormat="1" applyFont="1" applyAlignment="1" applyProtection="1">
      <alignment horizontal="center" vertical="center"/>
      <protection locked="0"/>
    </xf>
    <xf numFmtId="0" fontId="33" fillId="0" borderId="0" xfId="0" applyFont="1" applyProtection="1">
      <alignment vertical="center"/>
      <protection locked="0"/>
    </xf>
    <xf numFmtId="0" fontId="32" fillId="0" borderId="0" xfId="24" applyFont="1" applyAlignment="1">
      <alignment vertical="center"/>
    </xf>
    <xf numFmtId="0" fontId="33" fillId="0" borderId="0" xfId="24" applyFont="1" applyAlignment="1">
      <alignment horizontal="left" vertical="center"/>
    </xf>
    <xf numFmtId="0" fontId="36" fillId="0" borderId="0" xfId="24" applyFont="1" applyAlignment="1">
      <alignment vertical="center"/>
    </xf>
    <xf numFmtId="0" fontId="23" fillId="0" borderId="26" xfId="24" applyFont="1" applyBorder="1"/>
    <xf numFmtId="0" fontId="23" fillId="0" borderId="26" xfId="24" applyFont="1" applyBorder="1" applyAlignment="1">
      <alignment horizontal="center" vertical="center"/>
    </xf>
    <xf numFmtId="0" fontId="23" fillId="0" borderId="14" xfId="24" applyFont="1" applyBorder="1"/>
    <xf numFmtId="0" fontId="23" fillId="0" borderId="29" xfId="24" applyFont="1" applyBorder="1" applyAlignment="1">
      <alignment vertical="center"/>
    </xf>
    <xf numFmtId="0" fontId="23" fillId="0" borderId="24" xfId="24" applyFont="1" applyBorder="1" applyAlignment="1">
      <alignment horizontal="left" wrapText="1"/>
    </xf>
    <xf numFmtId="0" fontId="23" fillId="0" borderId="28" xfId="24" applyFont="1" applyBorder="1" applyAlignment="1">
      <alignment horizontal="center" vertical="center"/>
    </xf>
    <xf numFmtId="0" fontId="23" fillId="0" borderId="11" xfId="24" applyFont="1" applyBorder="1" applyAlignment="1">
      <alignment horizontal="left" wrapText="1"/>
    </xf>
    <xf numFmtId="0" fontId="36" fillId="0" borderId="0" xfId="20" applyFont="1" applyAlignment="1" applyProtection="1">
      <alignment vertical="center"/>
    </xf>
    <xf numFmtId="0" fontId="36" fillId="0" borderId="0" xfId="49" applyFont="1" applyAlignment="1">
      <alignment horizontal="left"/>
    </xf>
    <xf numFmtId="0" fontId="36" fillId="0" borderId="39" xfId="50" applyFont="1" applyBorder="1">
      <alignment vertical="center"/>
    </xf>
    <xf numFmtId="0" fontId="36" fillId="0" borderId="39" xfId="51" applyFont="1" applyBorder="1" applyAlignment="1">
      <alignment vertical="center"/>
    </xf>
    <xf numFmtId="0" fontId="36" fillId="0" borderId="11" xfId="0" applyFont="1" applyBorder="1">
      <alignment vertical="center"/>
    </xf>
    <xf numFmtId="178" fontId="36" fillId="0" borderId="26" xfId="24" applyNumberFormat="1" applyFont="1" applyBorder="1" applyAlignment="1">
      <alignment vertical="center"/>
    </xf>
    <xf numFmtId="178" fontId="36" fillId="0" borderId="0" xfId="24" applyNumberFormat="1" applyFont="1" applyAlignment="1">
      <alignment vertical="center"/>
    </xf>
    <xf numFmtId="178" fontId="36" fillId="0" borderId="24" xfId="24" applyNumberFormat="1" applyFont="1" applyBorder="1" applyAlignment="1">
      <alignment vertical="center"/>
    </xf>
    <xf numFmtId="178" fontId="22" fillId="0" borderId="26" xfId="24" applyNumberFormat="1" applyFont="1" applyBorder="1" applyAlignment="1">
      <alignment vertical="center"/>
    </xf>
    <xf numFmtId="178" fontId="22" fillId="0" borderId="26" xfId="19" applyNumberFormat="1" applyFont="1" applyBorder="1" applyAlignment="1">
      <alignment vertical="center"/>
    </xf>
    <xf numFmtId="41" fontId="36" fillId="0" borderId="45" xfId="49" applyNumberFormat="1" applyFont="1" applyBorder="1" applyAlignment="1">
      <alignment vertical="center"/>
    </xf>
    <xf numFmtId="41" fontId="36" fillId="0" borderId="42" xfId="49" applyNumberFormat="1" applyFont="1" applyBorder="1" applyAlignment="1">
      <alignment vertical="center"/>
    </xf>
    <xf numFmtId="43" fontId="36" fillId="0" borderId="42" xfId="49" applyNumberFormat="1" applyFont="1" applyBorder="1" applyAlignment="1">
      <alignment vertical="center"/>
    </xf>
    <xf numFmtId="41" fontId="36" fillId="0" borderId="34" xfId="49" applyNumberFormat="1" applyFont="1" applyBorder="1" applyAlignment="1">
      <alignment vertical="center"/>
    </xf>
    <xf numFmtId="41" fontId="36" fillId="0" borderId="0" xfId="49" applyNumberFormat="1" applyFont="1" applyAlignment="1">
      <alignment vertical="center"/>
    </xf>
    <xf numFmtId="43" fontId="36" fillId="0" borderId="0" xfId="49" applyNumberFormat="1" applyFont="1" applyAlignment="1">
      <alignment vertical="center"/>
    </xf>
    <xf numFmtId="41" fontId="36" fillId="0" borderId="39" xfId="49" applyNumberFormat="1" applyFont="1" applyBorder="1" applyAlignment="1">
      <alignment vertical="center"/>
    </xf>
    <xf numFmtId="41" fontId="36" fillId="0" borderId="40" xfId="49" applyNumberFormat="1" applyFont="1" applyBorder="1" applyAlignment="1">
      <alignment vertical="center"/>
    </xf>
    <xf numFmtId="182" fontId="36" fillId="0" borderId="42" xfId="49" applyNumberFormat="1" applyFont="1" applyBorder="1" applyAlignment="1">
      <alignment vertical="center"/>
    </xf>
    <xf numFmtId="183" fontId="36" fillId="0" borderId="42" xfId="49" applyNumberFormat="1" applyFont="1" applyBorder="1" applyAlignment="1">
      <alignment vertical="center"/>
    </xf>
    <xf numFmtId="182" fontId="36" fillId="0" borderId="0" xfId="49" applyNumberFormat="1" applyFont="1" applyAlignment="1">
      <alignment vertical="center"/>
    </xf>
    <xf numFmtId="183" fontId="36" fillId="0" borderId="0" xfId="49" applyNumberFormat="1" applyFont="1" applyAlignment="1">
      <alignment vertical="center"/>
    </xf>
    <xf numFmtId="182" fontId="36" fillId="0" borderId="40" xfId="49" applyNumberFormat="1" applyFont="1" applyBorder="1" applyAlignment="1">
      <alignment vertical="center"/>
    </xf>
    <xf numFmtId="183" fontId="36" fillId="0" borderId="40" xfId="49" applyNumberFormat="1" applyFont="1" applyBorder="1" applyAlignment="1">
      <alignment vertical="center"/>
    </xf>
    <xf numFmtId="0" fontId="23" fillId="0" borderId="0" xfId="20" applyFont="1" applyAlignment="1" applyProtection="1">
      <alignment horizontal="right" vertical="center"/>
    </xf>
    <xf numFmtId="0" fontId="22" fillId="0" borderId="48" xfId="20" applyFont="1" applyBorder="1" applyAlignment="1" applyProtection="1">
      <alignment horizontal="center" vertical="center" wrapText="1"/>
    </xf>
    <xf numFmtId="0" fontId="22" fillId="0" borderId="49" xfId="20" applyFont="1" applyBorder="1" applyAlignment="1" applyProtection="1">
      <alignment horizontal="center" vertical="center" wrapText="1"/>
    </xf>
    <xf numFmtId="0" fontId="22" fillId="0" borderId="50" xfId="20" applyFont="1" applyBorder="1" applyAlignment="1" applyProtection="1">
      <alignment horizontal="center" vertical="center" wrapText="1"/>
    </xf>
    <xf numFmtId="0" fontId="22" fillId="0" borderId="53" xfId="20" applyFont="1" applyBorder="1" applyAlignment="1" applyProtection="1">
      <alignment horizontal="center" vertical="center"/>
    </xf>
    <xf numFmtId="0" fontId="22" fillId="0" borderId="54" xfId="20" applyFont="1" applyBorder="1" applyAlignment="1" applyProtection="1">
      <alignment horizontal="center" vertical="center"/>
    </xf>
    <xf numFmtId="0" fontId="44" fillId="0" borderId="49" xfId="20" applyFont="1" applyBorder="1" applyAlignment="1" applyProtection="1">
      <alignment horizontal="center" vertical="center" wrapText="1"/>
    </xf>
    <xf numFmtId="0" fontId="33" fillId="0" borderId="39" xfId="50" applyFont="1" applyBorder="1">
      <alignment vertical="center"/>
    </xf>
    <xf numFmtId="41" fontId="38" fillId="0" borderId="45" xfId="49" applyNumberFormat="1" applyFont="1" applyBorder="1" applyAlignment="1">
      <alignment vertical="center"/>
    </xf>
    <xf numFmtId="41" fontId="38" fillId="0" borderId="42" xfId="49" applyNumberFormat="1" applyFont="1" applyBorder="1" applyAlignment="1">
      <alignment vertical="center"/>
    </xf>
    <xf numFmtId="182" fontId="38" fillId="0" borderId="42" xfId="49" applyNumberFormat="1" applyFont="1" applyBorder="1" applyAlignment="1">
      <alignment horizontal="right" vertical="center"/>
    </xf>
    <xf numFmtId="43" fontId="38" fillId="0" borderId="42" xfId="49" applyNumberFormat="1" applyFont="1" applyBorder="1" applyAlignment="1">
      <alignment horizontal="right" vertical="center"/>
    </xf>
    <xf numFmtId="183" fontId="38" fillId="0" borderId="42" xfId="49" applyNumberFormat="1" applyFont="1" applyBorder="1" applyAlignment="1">
      <alignment vertical="center"/>
    </xf>
    <xf numFmtId="41" fontId="38" fillId="0" borderId="34" xfId="49" applyNumberFormat="1" applyFont="1" applyBorder="1" applyAlignment="1">
      <alignment vertical="center"/>
    </xf>
    <xf numFmtId="41" fontId="38" fillId="0" borderId="0" xfId="49" applyNumberFormat="1" applyFont="1" applyAlignment="1">
      <alignment vertical="center"/>
    </xf>
    <xf numFmtId="182" fontId="38" fillId="0" borderId="0" xfId="49" applyNumberFormat="1" applyFont="1" applyAlignment="1">
      <alignment horizontal="right" vertical="center"/>
    </xf>
    <xf numFmtId="43" fontId="38" fillId="0" borderId="0" xfId="49" applyNumberFormat="1" applyFont="1" applyAlignment="1">
      <alignment horizontal="right" vertical="center"/>
    </xf>
    <xf numFmtId="183" fontId="38" fillId="0" borderId="0" xfId="49" applyNumberFormat="1" applyFont="1" applyAlignment="1">
      <alignment vertical="center"/>
    </xf>
    <xf numFmtId="41" fontId="38" fillId="0" borderId="39" xfId="49" applyNumberFormat="1" applyFont="1" applyBorder="1" applyAlignment="1">
      <alignment vertical="center"/>
    </xf>
    <xf numFmtId="41" fontId="38" fillId="0" borderId="40" xfId="49" applyNumberFormat="1" applyFont="1" applyBorder="1" applyAlignment="1">
      <alignment vertical="center"/>
    </xf>
    <xf numFmtId="182" fontId="38" fillId="0" borderId="40" xfId="49" applyNumberFormat="1" applyFont="1" applyBorder="1" applyAlignment="1">
      <alignment horizontal="right" vertical="center"/>
    </xf>
    <xf numFmtId="43" fontId="38" fillId="0" borderId="40" xfId="49" applyNumberFormat="1" applyFont="1" applyBorder="1" applyAlignment="1">
      <alignment horizontal="right" vertical="center"/>
    </xf>
    <xf numFmtId="183" fontId="38" fillId="0" borderId="40" xfId="49" applyNumberFormat="1" applyFont="1" applyBorder="1" applyAlignment="1">
      <alignment vertical="center"/>
    </xf>
    <xf numFmtId="0" fontId="2" fillId="0" borderId="20" xfId="20" applyFont="1" applyBorder="1" applyAlignment="1" applyProtection="1">
      <alignment horizontal="center" vertical="center" wrapText="1"/>
    </xf>
    <xf numFmtId="0" fontId="23" fillId="0" borderId="20" xfId="20" applyFont="1" applyBorder="1" applyAlignment="1" applyProtection="1">
      <alignment horizontal="center" vertical="center" wrapText="1"/>
    </xf>
    <xf numFmtId="0" fontId="2" fillId="0" borderId="27" xfId="20" applyFont="1" applyBorder="1" applyAlignment="1" applyProtection="1">
      <alignment horizontal="center" vertical="center" wrapText="1"/>
    </xf>
    <xf numFmtId="0" fontId="23" fillId="0" borderId="27" xfId="20" applyFont="1" applyBorder="1" applyAlignment="1" applyProtection="1">
      <alignment horizontal="center" vertical="center" wrapText="1"/>
    </xf>
    <xf numFmtId="0" fontId="33" fillId="0" borderId="19" xfId="20" applyFont="1" applyBorder="1" applyAlignment="1" applyProtection="1">
      <alignment horizontal="left" vertical="center" wrapText="1"/>
    </xf>
    <xf numFmtId="0" fontId="36" fillId="0" borderId="19" xfId="20" applyFont="1" applyBorder="1" applyAlignment="1" applyProtection="1">
      <alignment horizontal="left" vertical="center" wrapText="1"/>
    </xf>
    <xf numFmtId="0" fontId="32" fillId="0" borderId="19" xfId="0" applyFont="1" applyBorder="1">
      <alignment vertical="center"/>
    </xf>
    <xf numFmtId="0" fontId="2" fillId="0" borderId="25" xfId="20" applyFont="1" applyBorder="1" applyAlignment="1" applyProtection="1">
      <alignment horizontal="center" vertical="center" wrapText="1"/>
    </xf>
    <xf numFmtId="0" fontId="26" fillId="0" borderId="0" xfId="20" applyFont="1" applyAlignment="1" applyProtection="1">
      <alignment horizontal="center" vertical="center"/>
    </xf>
    <xf numFmtId="0" fontId="23" fillId="0" borderId="52" xfId="20" applyFont="1" applyBorder="1" applyAlignment="1" applyProtection="1">
      <alignment horizontal="center" vertical="center" wrapText="1"/>
    </xf>
    <xf numFmtId="0" fontId="23" fillId="0" borderId="51" xfId="20" applyFont="1" applyBorder="1" applyAlignment="1" applyProtection="1">
      <alignment horizontal="center" vertical="center" wrapText="1"/>
    </xf>
    <xf numFmtId="0" fontId="23" fillId="0" borderId="47" xfId="20" applyFont="1" applyBorder="1" applyAlignment="1" applyProtection="1">
      <alignment horizontal="center" vertical="center"/>
    </xf>
    <xf numFmtId="0" fontId="23" fillId="0" borderId="30" xfId="20" applyFont="1" applyBorder="1" applyAlignment="1" applyProtection="1">
      <alignment horizontal="center" vertical="center"/>
    </xf>
    <xf numFmtId="0" fontId="2" fillId="0" borderId="30" xfId="20" applyFont="1" applyBorder="1" applyAlignment="1" applyProtection="1">
      <alignment horizontal="center" vertical="center"/>
    </xf>
    <xf numFmtId="0" fontId="23" fillId="0" borderId="18" xfId="20" applyFont="1" applyBorder="1" applyAlignment="1" applyProtection="1">
      <alignment horizontal="center" vertical="center"/>
    </xf>
    <xf numFmtId="0" fontId="33" fillId="0" borderId="37" xfId="49" applyFont="1" applyBorder="1" applyAlignment="1">
      <alignment horizontal="center" vertical="center"/>
    </xf>
    <xf numFmtId="0" fontId="33" fillId="0" borderId="36" xfId="49" applyFont="1" applyBorder="1" applyAlignment="1">
      <alignment horizontal="center" vertical="center" shrinkToFit="1"/>
    </xf>
    <xf numFmtId="0" fontId="32" fillId="0" borderId="38" xfId="49" applyBorder="1" applyAlignment="1">
      <alignment horizontal="center" vertical="center"/>
    </xf>
    <xf numFmtId="0" fontId="32" fillId="0" borderId="37" xfId="49" applyBorder="1" applyAlignment="1">
      <alignment horizontal="center" vertical="center"/>
    </xf>
    <xf numFmtId="0" fontId="33" fillId="0" borderId="36" xfId="49" applyFont="1" applyBorder="1" applyAlignment="1">
      <alignment horizontal="center" vertical="center"/>
    </xf>
    <xf numFmtId="0" fontId="32" fillId="0" borderId="38" xfId="50" applyBorder="1" applyAlignment="1">
      <alignment horizontal="center" vertical="center"/>
    </xf>
    <xf numFmtId="0" fontId="32" fillId="0" borderId="37" xfId="50" applyBorder="1" applyAlignment="1">
      <alignment horizontal="center" vertical="center"/>
    </xf>
    <xf numFmtId="0" fontId="36" fillId="0" borderId="0" xfId="49" applyFont="1" applyAlignment="1">
      <alignment horizontal="center" vertical="center"/>
    </xf>
    <xf numFmtId="0" fontId="33" fillId="0" borderId="35" xfId="49" applyFont="1" applyBorder="1" applyAlignment="1">
      <alignment horizontal="center" vertical="center"/>
    </xf>
    <xf numFmtId="0" fontId="33" fillId="0" borderId="38" xfId="49" applyFont="1" applyBorder="1" applyAlignment="1">
      <alignment horizontal="center" vertical="center"/>
    </xf>
    <xf numFmtId="0" fontId="37" fillId="0" borderId="42" xfId="49" applyFont="1" applyBorder="1" applyAlignment="1">
      <alignment horizontal="center"/>
    </xf>
    <xf numFmtId="0" fontId="33" fillId="0" borderId="40" xfId="49" applyFont="1" applyBorder="1" applyAlignment="1">
      <alignment horizontal="center" vertical="center"/>
    </xf>
    <xf numFmtId="0" fontId="32" fillId="0" borderId="40" xfId="50" applyBorder="1" applyAlignment="1">
      <alignment horizontal="center" vertical="center"/>
    </xf>
    <xf numFmtId="0" fontId="36" fillId="0" borderId="42" xfId="49" applyFont="1" applyBorder="1" applyAlignment="1">
      <alignment horizontal="center"/>
    </xf>
    <xf numFmtId="0" fontId="33" fillId="0" borderId="43" xfId="49" applyFont="1" applyBorder="1" applyAlignment="1">
      <alignment horizontal="center"/>
    </xf>
    <xf numFmtId="0" fontId="36" fillId="0" borderId="39" xfId="49" applyFont="1" applyBorder="1" applyAlignment="1">
      <alignment horizontal="center" vertical="center"/>
    </xf>
    <xf numFmtId="0" fontId="36" fillId="0" borderId="40" xfId="49" applyFont="1" applyBorder="1" applyAlignment="1">
      <alignment horizontal="center" vertical="center"/>
    </xf>
    <xf numFmtId="0" fontId="36" fillId="0" borderId="41" xfId="49" applyFont="1" applyBorder="1" applyAlignment="1">
      <alignment horizontal="center" vertical="center"/>
    </xf>
    <xf numFmtId="0" fontId="36" fillId="0" borderId="40" xfId="50" applyFont="1" applyBorder="1" applyAlignment="1">
      <alignment horizontal="center" vertical="center"/>
    </xf>
    <xf numFmtId="0" fontId="42" fillId="0" borderId="40" xfId="49" applyFont="1" applyBorder="1" applyAlignment="1">
      <alignment horizontal="center" vertical="center"/>
    </xf>
    <xf numFmtId="0" fontId="36" fillId="0" borderId="40" xfId="24" applyFont="1" applyBorder="1" applyAlignment="1">
      <alignment horizontal="center" vertical="center"/>
    </xf>
    <xf numFmtId="0" fontId="36" fillId="0" borderId="46" xfId="24" applyFont="1" applyBorder="1" applyAlignment="1">
      <alignment horizontal="center" vertical="center"/>
    </xf>
    <xf numFmtId="0" fontId="33" fillId="0" borderId="46" xfId="24" applyFont="1" applyBorder="1" applyAlignment="1">
      <alignment horizontal="center" vertical="center"/>
    </xf>
    <xf numFmtId="0" fontId="23" fillId="0" borderId="25" xfId="24" applyFont="1" applyBorder="1" applyAlignment="1">
      <alignment horizontal="center" vertical="center"/>
    </xf>
    <xf numFmtId="177" fontId="23" fillId="0" borderId="20" xfId="24" applyNumberFormat="1" applyFont="1" applyBorder="1" applyAlignment="1">
      <alignment horizontal="center" vertical="center"/>
    </xf>
    <xf numFmtId="0" fontId="23" fillId="0" borderId="20" xfId="24" applyFont="1" applyBorder="1" applyAlignment="1">
      <alignment horizontal="center" vertical="center" shrinkToFit="1"/>
    </xf>
    <xf numFmtId="0" fontId="23" fillId="0" borderId="20" xfId="24" applyFont="1" applyBorder="1" applyAlignment="1">
      <alignment horizontal="center" vertical="center"/>
    </xf>
    <xf numFmtId="0" fontId="23" fillId="11" borderId="12" xfId="24" applyFont="1" applyFill="1" applyBorder="1" applyAlignment="1">
      <alignment wrapText="1"/>
    </xf>
    <xf numFmtId="0" fontId="22" fillId="0" borderId="31" xfId="24" applyFont="1" applyBorder="1" applyAlignment="1">
      <alignment horizontal="center" vertical="center"/>
    </xf>
    <xf numFmtId="0" fontId="23" fillId="0" borderId="31" xfId="24" applyFont="1" applyBorder="1" applyAlignment="1">
      <alignment horizontal="center" vertical="center"/>
    </xf>
    <xf numFmtId="0" fontId="22" fillId="0" borderId="0" xfId="24" applyFont="1" applyAlignment="1">
      <alignment horizontal="center" vertical="center"/>
    </xf>
    <xf numFmtId="0" fontId="23" fillId="0" borderId="32" xfId="24" applyFont="1" applyBorder="1" applyAlignment="1">
      <alignment horizontal="right" vertical="center"/>
    </xf>
    <xf numFmtId="0" fontId="23" fillId="0" borderId="24" xfId="24" applyFont="1" applyBorder="1" applyAlignment="1">
      <alignment horizontal="right" vertical="center"/>
    </xf>
    <xf numFmtId="0" fontId="23" fillId="0" borderId="27" xfId="24" applyFont="1" applyBorder="1" applyAlignment="1">
      <alignment horizontal="center" vertical="center"/>
    </xf>
    <xf numFmtId="0" fontId="26" fillId="0" borderId="31" xfId="24" applyFont="1" applyBorder="1" applyAlignment="1">
      <alignment horizontal="center" vertical="center"/>
    </xf>
    <xf numFmtId="0" fontId="23" fillId="0" borderId="22" xfId="24" applyFont="1" applyBorder="1" applyAlignment="1">
      <alignment horizontal="center" vertical="center"/>
    </xf>
    <xf numFmtId="0" fontId="22" fillId="0" borderId="20" xfId="24" applyFont="1" applyBorder="1" applyAlignment="1">
      <alignment horizontal="center" vertical="center"/>
    </xf>
    <xf numFmtId="0" fontId="26" fillId="0" borderId="0" xfId="24" applyFont="1" applyAlignment="1">
      <alignment horizontal="center" vertical="center"/>
    </xf>
    <xf numFmtId="0" fontId="33" fillId="0" borderId="25" xfId="24" applyFont="1" applyBorder="1" applyAlignment="1">
      <alignment horizontal="center" vertical="center"/>
    </xf>
    <xf numFmtId="177" fontId="33" fillId="0" borderId="20" xfId="24" applyNumberFormat="1" applyFont="1" applyBorder="1" applyAlignment="1">
      <alignment horizontal="center" vertical="center"/>
    </xf>
    <xf numFmtId="0" fontId="33" fillId="0" borderId="20" xfId="24" applyFont="1" applyBorder="1" applyAlignment="1">
      <alignment horizontal="center" vertical="center" shrinkToFit="1"/>
    </xf>
    <xf numFmtId="0" fontId="33" fillId="0" borderId="20" xfId="24" applyFont="1" applyBorder="1" applyAlignment="1">
      <alignment horizontal="center" vertical="center"/>
    </xf>
    <xf numFmtId="0" fontId="33" fillId="11" borderId="12" xfId="24" applyFont="1" applyFill="1" applyBorder="1" applyAlignment="1">
      <alignment wrapText="1"/>
    </xf>
    <xf numFmtId="0" fontId="36" fillId="0" borderId="31" xfId="24" applyFont="1" applyBorder="1" applyAlignment="1">
      <alignment horizontal="center" vertical="center"/>
    </xf>
    <xf numFmtId="0" fontId="33" fillId="0" borderId="31" xfId="24" applyFont="1" applyBorder="1" applyAlignment="1">
      <alignment horizontal="center" vertical="center"/>
    </xf>
    <xf numFmtId="0" fontId="36" fillId="0" borderId="0" xfId="24" applyFont="1" applyAlignment="1">
      <alignment horizontal="center" vertical="center"/>
    </xf>
    <xf numFmtId="0" fontId="36" fillId="0" borderId="32" xfId="24" applyFont="1" applyBorder="1" applyAlignment="1">
      <alignment horizontal="right" vertical="center"/>
    </xf>
    <xf numFmtId="0" fontId="33" fillId="0" borderId="24" xfId="24" applyFont="1" applyBorder="1" applyAlignment="1">
      <alignment horizontal="right" vertical="center"/>
    </xf>
    <xf numFmtId="0" fontId="33" fillId="0" borderId="27" xfId="24" applyFont="1" applyBorder="1" applyAlignment="1">
      <alignment horizontal="center" vertical="center"/>
    </xf>
    <xf numFmtId="0" fontId="37" fillId="0" borderId="31" xfId="24" applyFont="1" applyBorder="1" applyAlignment="1">
      <alignment horizontal="center" vertical="center"/>
    </xf>
    <xf numFmtId="0" fontId="33" fillId="0" borderId="22" xfId="24" applyFont="1" applyBorder="1" applyAlignment="1">
      <alignment horizontal="center" vertical="center"/>
    </xf>
    <xf numFmtId="0" fontId="36" fillId="0" borderId="20" xfId="24" applyFont="1" applyBorder="1" applyAlignment="1">
      <alignment horizontal="center" vertical="center"/>
    </xf>
    <xf numFmtId="0" fontId="37" fillId="0" borderId="0" xfId="24" applyFont="1" applyAlignment="1">
      <alignment horizontal="center" vertical="center"/>
    </xf>
    <xf numFmtId="0" fontId="23" fillId="11" borderId="12" xfId="24" applyFont="1" applyFill="1" applyBorder="1" applyAlignment="1">
      <alignment horizontal="center" wrapText="1"/>
    </xf>
    <xf numFmtId="0" fontId="22" fillId="0" borderId="32" xfId="24" applyFont="1" applyBorder="1" applyAlignment="1">
      <alignment horizontal="right" vertical="center"/>
    </xf>
    <xf numFmtId="0" fontId="23" fillId="11" borderId="12" xfId="24" applyFont="1" applyFill="1" applyBorder="1" applyAlignment="1">
      <alignment vertical="center" wrapText="1"/>
    </xf>
    <xf numFmtId="0" fontId="23" fillId="0" borderId="23" xfId="24" applyFont="1" applyBorder="1" applyAlignment="1">
      <alignment horizontal="center" vertical="center"/>
    </xf>
    <xf numFmtId="0" fontId="23" fillId="0" borderId="0" xfId="24" applyFont="1" applyAlignment="1">
      <alignment horizontal="center" vertical="center"/>
    </xf>
    <xf numFmtId="0" fontId="23" fillId="0" borderId="25" xfId="23" applyFont="1" applyBorder="1" applyAlignment="1">
      <alignment horizontal="center" vertical="center"/>
    </xf>
    <xf numFmtId="0" fontId="23" fillId="0" borderId="20" xfId="19" applyFont="1" applyBorder="1" applyAlignment="1">
      <alignment horizontal="center" vertical="center"/>
    </xf>
    <xf numFmtId="0" fontId="23" fillId="0" borderId="20" xfId="23" applyFont="1" applyBorder="1" applyAlignment="1">
      <alignment horizontal="center" vertical="center"/>
    </xf>
    <xf numFmtId="0" fontId="23" fillId="0" borderId="27" xfId="23" applyFont="1" applyBorder="1" applyAlignment="1">
      <alignment horizontal="center" vertical="center"/>
    </xf>
    <xf numFmtId="0" fontId="23" fillId="0" borderId="25" xfId="22" applyFont="1" applyBorder="1" applyAlignment="1">
      <alignment horizontal="center" vertical="center"/>
    </xf>
    <xf numFmtId="0" fontId="23" fillId="0" borderId="25" xfId="19" applyFont="1" applyBorder="1" applyAlignment="1">
      <alignment horizontal="center" vertical="center"/>
    </xf>
    <xf numFmtId="0" fontId="23" fillId="0" borderId="25" xfId="21" applyFont="1" applyBorder="1" applyAlignment="1">
      <alignment horizontal="center" vertical="center"/>
    </xf>
    <xf numFmtId="0" fontId="23" fillId="0" borderId="20" xfId="21" applyFont="1" applyBorder="1" applyAlignment="1">
      <alignment horizontal="center" vertical="center"/>
    </xf>
    <xf numFmtId="0" fontId="22" fillId="0" borderId="25" xfId="19" applyFont="1" applyBorder="1" applyAlignment="1">
      <alignment horizontal="center" vertical="center"/>
    </xf>
    <xf numFmtId="0" fontId="22" fillId="0" borderId="20" xfId="19" applyFont="1" applyBorder="1" applyAlignment="1">
      <alignment horizontal="center" vertical="center"/>
    </xf>
    <xf numFmtId="0" fontId="22" fillId="0" borderId="24" xfId="24" applyFont="1" applyBorder="1" applyAlignment="1">
      <alignment horizontal="right" vertical="center"/>
    </xf>
    <xf numFmtId="0" fontId="22" fillId="0" borderId="0" xfId="24" applyFont="1" applyAlignment="1">
      <alignment horizontal="right" vertical="center"/>
    </xf>
    <xf numFmtId="0" fontId="43" fillId="0" borderId="31" xfId="24" applyFont="1" applyBorder="1" applyAlignment="1">
      <alignment horizontal="center" vertical="center"/>
    </xf>
    <xf numFmtId="0" fontId="37" fillId="0" borderId="0" xfId="25" applyFont="1" applyAlignment="1">
      <alignment horizontal="center" vertical="center"/>
    </xf>
  </cellXfs>
  <cellStyles count="52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 customBuiltin="1"/>
    <cellStyle name="一般 2" xfId="19" xr:uid="{00000000-0005-0000-0000-000013000000}"/>
    <cellStyle name="一般 2 3" xfId="50" xr:uid="{9DC510EB-4C67-4582-B034-C9DA0E481080}"/>
    <cellStyle name="一般 3" xfId="20" xr:uid="{00000000-0005-0000-0000-000014000000}"/>
    <cellStyle name="一般 4" xfId="51" xr:uid="{4CA2FF58-82FD-400D-B91E-C95D91F7CB13}"/>
    <cellStyle name="一般_100年" xfId="21" xr:uid="{00000000-0005-0000-0000-000015000000}"/>
    <cellStyle name="一般_102年外籍勞工健康管理工作表(發佈用)" xfId="22" xr:uid="{00000000-0005-0000-0000-000016000000}"/>
    <cellStyle name="一般_103年外籍勞工健康管理工作" xfId="23" xr:uid="{00000000-0005-0000-0000-000017000000}"/>
    <cellStyle name="一般_Sheet1" xfId="24" xr:uid="{00000000-0005-0000-0000-000018000000}"/>
    <cellStyle name="一般_Sheet1 2" xfId="49" xr:uid="{16E08788-C5AC-47BE-A1B6-B1CF73C2AE42}"/>
    <cellStyle name="一般_Sheet2" xfId="25" xr:uid="{00000000-0005-0000-0000-000019000000}"/>
    <cellStyle name="中等" xfId="26" builtinId="28" customBuiltin="1"/>
    <cellStyle name="合計" xfId="27" builtinId="25" customBuiltin="1"/>
    <cellStyle name="好" xfId="28" builtinId="26" customBuiltin="1"/>
    <cellStyle name="計算方式" xfId="29" builtinId="22" customBuiltin="1"/>
    <cellStyle name="連結的儲存格" xfId="30" builtinId="24" customBuiltin="1"/>
    <cellStyle name="備註" xfId="31" builtinId="10" customBuiltin="1"/>
    <cellStyle name="說明文字" xfId="32" builtinId="53" customBuiltin="1"/>
    <cellStyle name="輔色1" xfId="33" builtinId="29" customBuiltin="1"/>
    <cellStyle name="輔色2" xfId="34" builtinId="33" customBuiltin="1"/>
    <cellStyle name="輔色3" xfId="35" builtinId="37" customBuiltin="1"/>
    <cellStyle name="輔色4" xfId="36" builtinId="41" customBuiltin="1"/>
    <cellStyle name="輔色5" xfId="37" builtinId="45" customBuiltin="1"/>
    <cellStyle name="輔色6" xfId="38" builtinId="49" customBuiltin="1"/>
    <cellStyle name="標題" xfId="39" builtinId="15" customBuiltin="1"/>
    <cellStyle name="標題 1" xfId="40" builtinId="16" customBuiltin="1"/>
    <cellStyle name="標題 2" xfId="41" builtinId="17" customBuiltin="1"/>
    <cellStyle name="標題 3" xfId="42" builtinId="18" customBuiltin="1"/>
    <cellStyle name="標題 4" xfId="43" builtinId="19" customBuiltin="1"/>
    <cellStyle name="輸入" xfId="44" builtinId="20" customBuiltin="1"/>
    <cellStyle name="輸出" xfId="45" builtinId="21" customBuiltin="1"/>
    <cellStyle name="檢查儲存格" xfId="46" builtinId="23" customBuiltin="1"/>
    <cellStyle name="壞" xfId="47" builtinId="27" customBuiltin="1"/>
    <cellStyle name="警告文字" xfId="4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</xdr:colOff>
      <xdr:row>4</xdr:row>
      <xdr:rowOff>19050</xdr:rowOff>
    </xdr:from>
    <xdr:to>
      <xdr:col>1</xdr:col>
      <xdr:colOff>498889</xdr:colOff>
      <xdr:row>7</xdr:row>
      <xdr:rowOff>1904</xdr:rowOff>
    </xdr:to>
    <xdr:cxnSp macro="">
      <xdr:nvCxnSpPr>
        <xdr:cNvPr id="2" name="直線接點 1">
          <a:extLst>
            <a:ext uri="{FF2B5EF4-FFF2-40B4-BE49-F238E27FC236}">
              <a16:creationId xmlns:a16="http://schemas.microsoft.com/office/drawing/2014/main" id="{AD8DAC90-E1CF-4ADE-A532-A423494C03B0}"/>
            </a:ext>
          </a:extLst>
        </xdr:cNvPr>
        <xdr:cNvCxnSpPr/>
      </xdr:nvCxnSpPr>
      <xdr:spPr>
        <a:xfrm>
          <a:off x="13335" y="1055370"/>
          <a:ext cx="1331374" cy="1971674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34925</xdr:colOff>
      <xdr:row>4</xdr:row>
      <xdr:rowOff>38100</xdr:rowOff>
    </xdr:from>
    <xdr:to>
      <xdr:col>24</xdr:col>
      <xdr:colOff>8408</xdr:colOff>
      <xdr:row>7</xdr:row>
      <xdr:rowOff>4540</xdr:rowOff>
    </xdr:to>
    <xdr:cxnSp macro="">
      <xdr:nvCxnSpPr>
        <xdr:cNvPr id="3" name="直線接點 2">
          <a:extLst>
            <a:ext uri="{FF2B5EF4-FFF2-40B4-BE49-F238E27FC236}">
              <a16:creationId xmlns:a16="http://schemas.microsoft.com/office/drawing/2014/main" id="{0D9618DC-956C-4A3A-B501-33F3C651E372}"/>
            </a:ext>
          </a:extLst>
        </xdr:cNvPr>
        <xdr:cNvCxnSpPr/>
      </xdr:nvCxnSpPr>
      <xdr:spPr>
        <a:xfrm>
          <a:off x="12577445" y="1074420"/>
          <a:ext cx="1444143" cy="195526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</xdr:colOff>
      <xdr:row>4</xdr:row>
      <xdr:rowOff>19050</xdr:rowOff>
    </xdr:from>
    <xdr:to>
      <xdr:col>1</xdr:col>
      <xdr:colOff>498889</xdr:colOff>
      <xdr:row>7</xdr:row>
      <xdr:rowOff>1904</xdr:rowOff>
    </xdr:to>
    <xdr:cxnSp macro="">
      <xdr:nvCxnSpPr>
        <xdr:cNvPr id="2" name="直線接點 1">
          <a:extLst>
            <a:ext uri="{FF2B5EF4-FFF2-40B4-BE49-F238E27FC236}">
              <a16:creationId xmlns:a16="http://schemas.microsoft.com/office/drawing/2014/main" id="{D67B7BA6-7D50-4ECA-A565-9E82AC5D648B}"/>
            </a:ext>
          </a:extLst>
        </xdr:cNvPr>
        <xdr:cNvCxnSpPr/>
      </xdr:nvCxnSpPr>
      <xdr:spPr>
        <a:xfrm>
          <a:off x="13335" y="1055370"/>
          <a:ext cx="1331374" cy="1971674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34925</xdr:colOff>
      <xdr:row>4</xdr:row>
      <xdr:rowOff>38100</xdr:rowOff>
    </xdr:from>
    <xdr:to>
      <xdr:col>24</xdr:col>
      <xdr:colOff>8408</xdr:colOff>
      <xdr:row>7</xdr:row>
      <xdr:rowOff>4540</xdr:rowOff>
    </xdr:to>
    <xdr:cxnSp macro="">
      <xdr:nvCxnSpPr>
        <xdr:cNvPr id="3" name="直線接點 2">
          <a:extLst>
            <a:ext uri="{FF2B5EF4-FFF2-40B4-BE49-F238E27FC236}">
              <a16:creationId xmlns:a16="http://schemas.microsoft.com/office/drawing/2014/main" id="{FA7B2DF5-5A93-442A-829F-3999149F1BF8}"/>
            </a:ext>
          </a:extLst>
        </xdr:cNvPr>
        <xdr:cNvCxnSpPr/>
      </xdr:nvCxnSpPr>
      <xdr:spPr>
        <a:xfrm>
          <a:off x="12577445" y="1074420"/>
          <a:ext cx="1444143" cy="195526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</xdr:colOff>
      <xdr:row>4</xdr:row>
      <xdr:rowOff>19050</xdr:rowOff>
    </xdr:from>
    <xdr:to>
      <xdr:col>1</xdr:col>
      <xdr:colOff>498889</xdr:colOff>
      <xdr:row>7</xdr:row>
      <xdr:rowOff>1904</xdr:rowOff>
    </xdr:to>
    <xdr:cxnSp macro="">
      <xdr:nvCxnSpPr>
        <xdr:cNvPr id="2" name="直線接點 1">
          <a:extLst>
            <a:ext uri="{FF2B5EF4-FFF2-40B4-BE49-F238E27FC236}">
              <a16:creationId xmlns:a16="http://schemas.microsoft.com/office/drawing/2014/main" id="{551DD672-D2B5-4BEF-A380-5FC6D1CB0432}"/>
            </a:ext>
          </a:extLst>
        </xdr:cNvPr>
        <xdr:cNvCxnSpPr/>
      </xdr:nvCxnSpPr>
      <xdr:spPr>
        <a:xfrm>
          <a:off x="13335" y="1055370"/>
          <a:ext cx="1331374" cy="1971674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34925</xdr:colOff>
      <xdr:row>4</xdr:row>
      <xdr:rowOff>38100</xdr:rowOff>
    </xdr:from>
    <xdr:to>
      <xdr:col>24</xdr:col>
      <xdr:colOff>8408</xdr:colOff>
      <xdr:row>7</xdr:row>
      <xdr:rowOff>4540</xdr:rowOff>
    </xdr:to>
    <xdr:cxnSp macro="">
      <xdr:nvCxnSpPr>
        <xdr:cNvPr id="3" name="直線接點 2">
          <a:extLst>
            <a:ext uri="{FF2B5EF4-FFF2-40B4-BE49-F238E27FC236}">
              <a16:creationId xmlns:a16="http://schemas.microsoft.com/office/drawing/2014/main" id="{F41B91AA-B46D-4B05-B5AD-2005C63CBD7B}"/>
            </a:ext>
          </a:extLst>
        </xdr:cNvPr>
        <xdr:cNvCxnSpPr/>
      </xdr:nvCxnSpPr>
      <xdr:spPr>
        <a:xfrm>
          <a:off x="12577445" y="1074420"/>
          <a:ext cx="1444143" cy="195526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7620</xdr:rowOff>
    </xdr:from>
    <xdr:to>
      <xdr:col>1</xdr:col>
      <xdr:colOff>647700</xdr:colOff>
      <xdr:row>7</xdr:row>
      <xdr:rowOff>998220</xdr:rowOff>
    </xdr:to>
    <xdr:cxnSp macro="">
      <xdr:nvCxnSpPr>
        <xdr:cNvPr id="1035" name="直線接點 4">
          <a:extLst>
            <a:ext uri="{FF2B5EF4-FFF2-40B4-BE49-F238E27FC236}">
              <a16:creationId xmlns:a16="http://schemas.microsoft.com/office/drawing/2014/main" id="{6E69F5CB-4959-4A72-AE90-6161B2C44F55}"/>
            </a:ext>
          </a:extLst>
        </xdr:cNvPr>
        <xdr:cNvCxnSpPr>
          <a:cxnSpLocks noChangeShapeType="1"/>
        </xdr:cNvCxnSpPr>
      </xdr:nvCxnSpPr>
      <xdr:spPr bwMode="auto">
        <a:xfrm>
          <a:off x="0" y="1516380"/>
          <a:ext cx="1516380" cy="1615440"/>
        </a:xfrm>
        <a:prstGeom prst="straightConnector1">
          <a:avLst/>
        </a:prstGeom>
        <a:noFill/>
        <a:ln w="9528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22</xdr:col>
      <xdr:colOff>7620</xdr:colOff>
      <xdr:row>5</xdr:row>
      <xdr:rowOff>7620</xdr:rowOff>
    </xdr:from>
    <xdr:to>
      <xdr:col>23</xdr:col>
      <xdr:colOff>525780</xdr:colOff>
      <xdr:row>8</xdr:row>
      <xdr:rowOff>0</xdr:rowOff>
    </xdr:to>
    <xdr:cxnSp macro="">
      <xdr:nvCxnSpPr>
        <xdr:cNvPr id="1036" name="直線接點 4">
          <a:extLst>
            <a:ext uri="{FF2B5EF4-FFF2-40B4-BE49-F238E27FC236}">
              <a16:creationId xmlns:a16="http://schemas.microsoft.com/office/drawing/2014/main" id="{0B17DF84-0902-4C75-A44D-65E74C5D1478}"/>
            </a:ext>
          </a:extLst>
        </xdr:cNvPr>
        <xdr:cNvCxnSpPr>
          <a:cxnSpLocks noChangeShapeType="1"/>
        </xdr:cNvCxnSpPr>
      </xdr:nvCxnSpPr>
      <xdr:spPr bwMode="auto">
        <a:xfrm>
          <a:off x="14630400" y="1516380"/>
          <a:ext cx="1264920" cy="1630680"/>
        </a:xfrm>
        <a:prstGeom prst="straightConnector1">
          <a:avLst/>
        </a:prstGeom>
        <a:noFill/>
        <a:ln w="9528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0</xdr:rowOff>
    </xdr:from>
    <xdr:to>
      <xdr:col>2</xdr:col>
      <xdr:colOff>7620</xdr:colOff>
      <xdr:row>8</xdr:row>
      <xdr:rowOff>7620</xdr:rowOff>
    </xdr:to>
    <xdr:cxnSp macro="">
      <xdr:nvCxnSpPr>
        <xdr:cNvPr id="3083" name="直線接點 4">
          <a:extLst>
            <a:ext uri="{FF2B5EF4-FFF2-40B4-BE49-F238E27FC236}">
              <a16:creationId xmlns:a16="http://schemas.microsoft.com/office/drawing/2014/main" id="{31716867-43A4-4CEC-A03F-A1BB05AE266B}"/>
            </a:ext>
          </a:extLst>
        </xdr:cNvPr>
        <xdr:cNvCxnSpPr>
          <a:cxnSpLocks noChangeShapeType="1"/>
        </xdr:cNvCxnSpPr>
      </xdr:nvCxnSpPr>
      <xdr:spPr bwMode="auto">
        <a:xfrm>
          <a:off x="0" y="1508760"/>
          <a:ext cx="1539240" cy="1645920"/>
        </a:xfrm>
        <a:prstGeom prst="straightConnector1">
          <a:avLst/>
        </a:prstGeom>
        <a:noFill/>
        <a:ln w="9528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22</xdr:col>
      <xdr:colOff>7620</xdr:colOff>
      <xdr:row>5</xdr:row>
      <xdr:rowOff>7620</xdr:rowOff>
    </xdr:from>
    <xdr:to>
      <xdr:col>23</xdr:col>
      <xdr:colOff>701040</xdr:colOff>
      <xdr:row>7</xdr:row>
      <xdr:rowOff>998220</xdr:rowOff>
    </xdr:to>
    <xdr:cxnSp macro="">
      <xdr:nvCxnSpPr>
        <xdr:cNvPr id="3084" name="直線接點 4">
          <a:extLst>
            <a:ext uri="{FF2B5EF4-FFF2-40B4-BE49-F238E27FC236}">
              <a16:creationId xmlns:a16="http://schemas.microsoft.com/office/drawing/2014/main" id="{10639690-462F-4F0D-8333-6E1A994883F9}"/>
            </a:ext>
          </a:extLst>
        </xdr:cNvPr>
        <xdr:cNvCxnSpPr>
          <a:cxnSpLocks noChangeShapeType="1"/>
        </xdr:cNvCxnSpPr>
      </xdr:nvCxnSpPr>
      <xdr:spPr bwMode="auto">
        <a:xfrm>
          <a:off x="14630400" y="1516380"/>
          <a:ext cx="1409700" cy="1615440"/>
        </a:xfrm>
        <a:prstGeom prst="straightConnector1">
          <a:avLst/>
        </a:prstGeom>
        <a:noFill/>
        <a:ln w="9528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0</xdr:rowOff>
    </xdr:from>
    <xdr:to>
      <xdr:col>2</xdr:col>
      <xdr:colOff>7620</xdr:colOff>
      <xdr:row>8</xdr:row>
      <xdr:rowOff>7620</xdr:rowOff>
    </xdr:to>
    <xdr:cxnSp macro="">
      <xdr:nvCxnSpPr>
        <xdr:cNvPr id="4107" name="直線接點 4">
          <a:extLst>
            <a:ext uri="{FF2B5EF4-FFF2-40B4-BE49-F238E27FC236}">
              <a16:creationId xmlns:a16="http://schemas.microsoft.com/office/drawing/2014/main" id="{33C94256-5BB4-4E60-96A3-13C9704A935B}"/>
            </a:ext>
          </a:extLst>
        </xdr:cNvPr>
        <xdr:cNvCxnSpPr>
          <a:cxnSpLocks noChangeShapeType="1"/>
        </xdr:cNvCxnSpPr>
      </xdr:nvCxnSpPr>
      <xdr:spPr bwMode="auto">
        <a:xfrm>
          <a:off x="0" y="1508760"/>
          <a:ext cx="1539240" cy="1645920"/>
        </a:xfrm>
        <a:prstGeom prst="straightConnector1">
          <a:avLst/>
        </a:prstGeom>
        <a:noFill/>
        <a:ln w="9528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22</xdr:col>
      <xdr:colOff>7620</xdr:colOff>
      <xdr:row>5</xdr:row>
      <xdr:rowOff>30480</xdr:rowOff>
    </xdr:from>
    <xdr:to>
      <xdr:col>23</xdr:col>
      <xdr:colOff>632460</xdr:colOff>
      <xdr:row>7</xdr:row>
      <xdr:rowOff>998220</xdr:rowOff>
    </xdr:to>
    <xdr:cxnSp macro="">
      <xdr:nvCxnSpPr>
        <xdr:cNvPr id="4108" name="直線接點 4">
          <a:extLst>
            <a:ext uri="{FF2B5EF4-FFF2-40B4-BE49-F238E27FC236}">
              <a16:creationId xmlns:a16="http://schemas.microsoft.com/office/drawing/2014/main" id="{A6A6E18C-E730-4F89-AC81-33792EB0D77B}"/>
            </a:ext>
          </a:extLst>
        </xdr:cNvPr>
        <xdr:cNvCxnSpPr>
          <a:cxnSpLocks noChangeShapeType="1"/>
        </xdr:cNvCxnSpPr>
      </xdr:nvCxnSpPr>
      <xdr:spPr bwMode="auto">
        <a:xfrm>
          <a:off x="14630400" y="1539240"/>
          <a:ext cx="1264920" cy="1592580"/>
        </a:xfrm>
        <a:prstGeom prst="straightConnector1">
          <a:avLst/>
        </a:prstGeom>
        <a:noFill/>
        <a:ln w="9528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0</xdr:rowOff>
    </xdr:from>
    <xdr:to>
      <xdr:col>2</xdr:col>
      <xdr:colOff>7620</xdr:colOff>
      <xdr:row>8</xdr:row>
      <xdr:rowOff>7620</xdr:rowOff>
    </xdr:to>
    <xdr:cxnSp macro="">
      <xdr:nvCxnSpPr>
        <xdr:cNvPr id="5131" name="直線接點 4">
          <a:extLst>
            <a:ext uri="{FF2B5EF4-FFF2-40B4-BE49-F238E27FC236}">
              <a16:creationId xmlns:a16="http://schemas.microsoft.com/office/drawing/2014/main" id="{105DEEFF-739F-4BA3-BAF6-EC2B680E1D82}"/>
            </a:ext>
          </a:extLst>
        </xdr:cNvPr>
        <xdr:cNvCxnSpPr>
          <a:cxnSpLocks noChangeShapeType="1"/>
        </xdr:cNvCxnSpPr>
      </xdr:nvCxnSpPr>
      <xdr:spPr bwMode="auto">
        <a:xfrm>
          <a:off x="0" y="1508760"/>
          <a:ext cx="1539240" cy="1645920"/>
        </a:xfrm>
        <a:prstGeom prst="straightConnector1">
          <a:avLst/>
        </a:prstGeom>
        <a:noFill/>
        <a:ln w="9528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22</xdr:col>
      <xdr:colOff>7620</xdr:colOff>
      <xdr:row>5</xdr:row>
      <xdr:rowOff>15240</xdr:rowOff>
    </xdr:from>
    <xdr:to>
      <xdr:col>23</xdr:col>
      <xdr:colOff>632460</xdr:colOff>
      <xdr:row>7</xdr:row>
      <xdr:rowOff>1005840</xdr:rowOff>
    </xdr:to>
    <xdr:cxnSp macro="">
      <xdr:nvCxnSpPr>
        <xdr:cNvPr id="5132" name="直線接點 4">
          <a:extLst>
            <a:ext uri="{FF2B5EF4-FFF2-40B4-BE49-F238E27FC236}">
              <a16:creationId xmlns:a16="http://schemas.microsoft.com/office/drawing/2014/main" id="{DCDBB23B-95D5-481E-98CD-002AF489CB37}"/>
            </a:ext>
          </a:extLst>
        </xdr:cNvPr>
        <xdr:cNvCxnSpPr>
          <a:cxnSpLocks noChangeShapeType="1"/>
        </xdr:cNvCxnSpPr>
      </xdr:nvCxnSpPr>
      <xdr:spPr bwMode="auto">
        <a:xfrm>
          <a:off x="14630400" y="1524000"/>
          <a:ext cx="1264920" cy="1615440"/>
        </a:xfrm>
        <a:prstGeom prst="straightConnector1">
          <a:avLst/>
        </a:prstGeom>
        <a:noFill/>
        <a:ln w="9528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0</xdr:rowOff>
    </xdr:from>
    <xdr:to>
      <xdr:col>2</xdr:col>
      <xdr:colOff>7620</xdr:colOff>
      <xdr:row>8</xdr:row>
      <xdr:rowOff>7620</xdr:rowOff>
    </xdr:to>
    <xdr:cxnSp macro="">
      <xdr:nvCxnSpPr>
        <xdr:cNvPr id="6155" name="直線接點 4">
          <a:extLst>
            <a:ext uri="{FF2B5EF4-FFF2-40B4-BE49-F238E27FC236}">
              <a16:creationId xmlns:a16="http://schemas.microsoft.com/office/drawing/2014/main" id="{9014E4E8-677F-45BA-92CC-21AB99734EF7}"/>
            </a:ext>
          </a:extLst>
        </xdr:cNvPr>
        <xdr:cNvCxnSpPr>
          <a:cxnSpLocks noChangeShapeType="1"/>
        </xdr:cNvCxnSpPr>
      </xdr:nvCxnSpPr>
      <xdr:spPr bwMode="auto">
        <a:xfrm>
          <a:off x="0" y="1508760"/>
          <a:ext cx="1539240" cy="1645920"/>
        </a:xfrm>
        <a:prstGeom prst="straightConnector1">
          <a:avLst/>
        </a:prstGeom>
        <a:noFill/>
        <a:ln w="9528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20</xdr:col>
      <xdr:colOff>0</xdr:colOff>
      <xdr:row>5</xdr:row>
      <xdr:rowOff>0</xdr:rowOff>
    </xdr:from>
    <xdr:to>
      <xdr:col>22</xdr:col>
      <xdr:colOff>7620</xdr:colOff>
      <xdr:row>8</xdr:row>
      <xdr:rowOff>7620</xdr:rowOff>
    </xdr:to>
    <xdr:cxnSp macro="">
      <xdr:nvCxnSpPr>
        <xdr:cNvPr id="6156" name="直線接點 4">
          <a:extLst>
            <a:ext uri="{FF2B5EF4-FFF2-40B4-BE49-F238E27FC236}">
              <a16:creationId xmlns:a16="http://schemas.microsoft.com/office/drawing/2014/main" id="{75768662-9084-4747-ACE4-CEEB0142B4BF}"/>
            </a:ext>
          </a:extLst>
        </xdr:cNvPr>
        <xdr:cNvCxnSpPr>
          <a:cxnSpLocks noChangeShapeType="1"/>
        </xdr:cNvCxnSpPr>
      </xdr:nvCxnSpPr>
      <xdr:spPr bwMode="auto">
        <a:xfrm>
          <a:off x="13845540" y="1508760"/>
          <a:ext cx="1539240" cy="1645920"/>
        </a:xfrm>
        <a:prstGeom prst="straightConnector1">
          <a:avLst/>
        </a:prstGeom>
        <a:noFill/>
        <a:ln w="9528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0</xdr:rowOff>
    </xdr:from>
    <xdr:to>
      <xdr:col>2</xdr:col>
      <xdr:colOff>7620</xdr:colOff>
      <xdr:row>8</xdr:row>
      <xdr:rowOff>7620</xdr:rowOff>
    </xdr:to>
    <xdr:cxnSp macro="">
      <xdr:nvCxnSpPr>
        <xdr:cNvPr id="7179" name="直線接點 4">
          <a:extLst>
            <a:ext uri="{FF2B5EF4-FFF2-40B4-BE49-F238E27FC236}">
              <a16:creationId xmlns:a16="http://schemas.microsoft.com/office/drawing/2014/main" id="{12DD0A19-5152-4DCE-80BF-C15A94B5DB82}"/>
            </a:ext>
          </a:extLst>
        </xdr:cNvPr>
        <xdr:cNvCxnSpPr>
          <a:cxnSpLocks noChangeShapeType="1"/>
        </xdr:cNvCxnSpPr>
      </xdr:nvCxnSpPr>
      <xdr:spPr bwMode="auto">
        <a:xfrm>
          <a:off x="0" y="1508760"/>
          <a:ext cx="1539240" cy="1645920"/>
        </a:xfrm>
        <a:prstGeom prst="straightConnector1">
          <a:avLst/>
        </a:prstGeom>
        <a:noFill/>
        <a:ln w="9528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20</xdr:col>
      <xdr:colOff>0</xdr:colOff>
      <xdr:row>5</xdr:row>
      <xdr:rowOff>0</xdr:rowOff>
    </xdr:from>
    <xdr:to>
      <xdr:col>22</xdr:col>
      <xdr:colOff>7620</xdr:colOff>
      <xdr:row>8</xdr:row>
      <xdr:rowOff>7620</xdr:rowOff>
    </xdr:to>
    <xdr:cxnSp macro="">
      <xdr:nvCxnSpPr>
        <xdr:cNvPr id="7180" name="直線接點 4">
          <a:extLst>
            <a:ext uri="{FF2B5EF4-FFF2-40B4-BE49-F238E27FC236}">
              <a16:creationId xmlns:a16="http://schemas.microsoft.com/office/drawing/2014/main" id="{3D3AB112-3748-4231-9E4D-B53F3E37A372}"/>
            </a:ext>
          </a:extLst>
        </xdr:cNvPr>
        <xdr:cNvCxnSpPr>
          <a:cxnSpLocks noChangeShapeType="1"/>
        </xdr:cNvCxnSpPr>
      </xdr:nvCxnSpPr>
      <xdr:spPr bwMode="auto">
        <a:xfrm>
          <a:off x="13845540" y="1508760"/>
          <a:ext cx="1539240" cy="1645920"/>
        </a:xfrm>
        <a:prstGeom prst="straightConnector1">
          <a:avLst/>
        </a:prstGeom>
        <a:noFill/>
        <a:ln w="9528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0</xdr:rowOff>
    </xdr:from>
    <xdr:to>
      <xdr:col>2</xdr:col>
      <xdr:colOff>7620</xdr:colOff>
      <xdr:row>8</xdr:row>
      <xdr:rowOff>7620</xdr:rowOff>
    </xdr:to>
    <xdr:cxnSp macro="">
      <xdr:nvCxnSpPr>
        <xdr:cNvPr id="8203" name="直線接點 4">
          <a:extLst>
            <a:ext uri="{FF2B5EF4-FFF2-40B4-BE49-F238E27FC236}">
              <a16:creationId xmlns:a16="http://schemas.microsoft.com/office/drawing/2014/main" id="{C2853E12-9E2C-46C8-987D-31E444E1AEA4}"/>
            </a:ext>
          </a:extLst>
        </xdr:cNvPr>
        <xdr:cNvCxnSpPr>
          <a:cxnSpLocks noChangeShapeType="1"/>
        </xdr:cNvCxnSpPr>
      </xdr:nvCxnSpPr>
      <xdr:spPr bwMode="auto">
        <a:xfrm>
          <a:off x="0" y="1508760"/>
          <a:ext cx="1539240" cy="1645920"/>
        </a:xfrm>
        <a:prstGeom prst="straightConnector1">
          <a:avLst/>
        </a:prstGeom>
        <a:noFill/>
        <a:ln w="9528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20</xdr:col>
      <xdr:colOff>0</xdr:colOff>
      <xdr:row>5</xdr:row>
      <xdr:rowOff>0</xdr:rowOff>
    </xdr:from>
    <xdr:to>
      <xdr:col>22</xdr:col>
      <xdr:colOff>7620</xdr:colOff>
      <xdr:row>8</xdr:row>
      <xdr:rowOff>7620</xdr:rowOff>
    </xdr:to>
    <xdr:cxnSp macro="">
      <xdr:nvCxnSpPr>
        <xdr:cNvPr id="8204" name="直線接點 4">
          <a:extLst>
            <a:ext uri="{FF2B5EF4-FFF2-40B4-BE49-F238E27FC236}">
              <a16:creationId xmlns:a16="http://schemas.microsoft.com/office/drawing/2014/main" id="{DF84709C-0B27-4124-B4B4-AB5B78C3903B}"/>
            </a:ext>
          </a:extLst>
        </xdr:cNvPr>
        <xdr:cNvCxnSpPr>
          <a:cxnSpLocks noChangeShapeType="1"/>
        </xdr:cNvCxnSpPr>
      </xdr:nvCxnSpPr>
      <xdr:spPr bwMode="auto">
        <a:xfrm>
          <a:off x="13845540" y="1508760"/>
          <a:ext cx="1539240" cy="1645920"/>
        </a:xfrm>
        <a:prstGeom prst="straightConnector1">
          <a:avLst/>
        </a:prstGeom>
        <a:noFill/>
        <a:ln w="9528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0</xdr:colOff>
      <xdr:row>5</xdr:row>
      <xdr:rowOff>45720</xdr:rowOff>
    </xdr:from>
    <xdr:to>
      <xdr:col>24</xdr:col>
      <xdr:colOff>0</xdr:colOff>
      <xdr:row>7</xdr:row>
      <xdr:rowOff>1005840</xdr:rowOff>
    </xdr:to>
    <xdr:sp macro="" textlink="">
      <xdr:nvSpPr>
        <xdr:cNvPr id="9297" name="Line 2">
          <a:extLst>
            <a:ext uri="{FF2B5EF4-FFF2-40B4-BE49-F238E27FC236}">
              <a16:creationId xmlns:a16="http://schemas.microsoft.com/office/drawing/2014/main" id="{677028C6-8509-47EF-A5C6-F9E277F382E7}"/>
            </a:ext>
          </a:extLst>
        </xdr:cNvPr>
        <xdr:cNvSpPr>
          <a:spLocks/>
        </xdr:cNvSpPr>
      </xdr:nvSpPr>
      <xdr:spPr bwMode="auto">
        <a:xfrm>
          <a:off x="1613154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9298" name="Line 3">
          <a:extLst>
            <a:ext uri="{FF2B5EF4-FFF2-40B4-BE49-F238E27FC236}">
              <a16:creationId xmlns:a16="http://schemas.microsoft.com/office/drawing/2014/main" id="{BC20F782-DF55-4BEE-9A9F-A36DF728FA9F}"/>
            </a:ext>
          </a:extLst>
        </xdr:cNvPr>
        <xdr:cNvSpPr>
          <a:spLocks/>
        </xdr:cNvSpPr>
      </xdr:nvSpPr>
      <xdr:spPr bwMode="auto">
        <a:xfrm>
          <a:off x="226237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</xdr:col>
      <xdr:colOff>0</xdr:colOff>
      <xdr:row>5</xdr:row>
      <xdr:rowOff>45720</xdr:rowOff>
    </xdr:from>
    <xdr:to>
      <xdr:col>24</xdr:col>
      <xdr:colOff>0</xdr:colOff>
      <xdr:row>7</xdr:row>
      <xdr:rowOff>1005840</xdr:rowOff>
    </xdr:to>
    <xdr:sp macro="" textlink="">
      <xdr:nvSpPr>
        <xdr:cNvPr id="9299" name="Line 5">
          <a:extLst>
            <a:ext uri="{FF2B5EF4-FFF2-40B4-BE49-F238E27FC236}">
              <a16:creationId xmlns:a16="http://schemas.microsoft.com/office/drawing/2014/main" id="{60B31F42-331F-4771-BC41-9225325C6FB1}"/>
            </a:ext>
          </a:extLst>
        </xdr:cNvPr>
        <xdr:cNvSpPr>
          <a:spLocks/>
        </xdr:cNvSpPr>
      </xdr:nvSpPr>
      <xdr:spPr bwMode="auto">
        <a:xfrm>
          <a:off x="1613154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9300" name="Line 6">
          <a:extLst>
            <a:ext uri="{FF2B5EF4-FFF2-40B4-BE49-F238E27FC236}">
              <a16:creationId xmlns:a16="http://schemas.microsoft.com/office/drawing/2014/main" id="{EAE38825-4191-4C8F-9124-1BEB36F1E817}"/>
            </a:ext>
          </a:extLst>
        </xdr:cNvPr>
        <xdr:cNvSpPr>
          <a:spLocks/>
        </xdr:cNvSpPr>
      </xdr:nvSpPr>
      <xdr:spPr bwMode="auto">
        <a:xfrm>
          <a:off x="226237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</xdr:col>
      <xdr:colOff>0</xdr:colOff>
      <xdr:row>5</xdr:row>
      <xdr:rowOff>45720</xdr:rowOff>
    </xdr:from>
    <xdr:to>
      <xdr:col>24</xdr:col>
      <xdr:colOff>0</xdr:colOff>
      <xdr:row>7</xdr:row>
      <xdr:rowOff>1005840</xdr:rowOff>
    </xdr:to>
    <xdr:sp macro="" textlink="">
      <xdr:nvSpPr>
        <xdr:cNvPr id="9301" name="Line 10">
          <a:extLst>
            <a:ext uri="{FF2B5EF4-FFF2-40B4-BE49-F238E27FC236}">
              <a16:creationId xmlns:a16="http://schemas.microsoft.com/office/drawing/2014/main" id="{AB248CE0-C7AB-4D5B-B2C7-DECDD9BD2FB2}"/>
            </a:ext>
          </a:extLst>
        </xdr:cNvPr>
        <xdr:cNvSpPr>
          <a:spLocks/>
        </xdr:cNvSpPr>
      </xdr:nvSpPr>
      <xdr:spPr bwMode="auto">
        <a:xfrm>
          <a:off x="1613154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</xdr:col>
      <xdr:colOff>0</xdr:colOff>
      <xdr:row>5</xdr:row>
      <xdr:rowOff>45720</xdr:rowOff>
    </xdr:from>
    <xdr:to>
      <xdr:col>24</xdr:col>
      <xdr:colOff>0</xdr:colOff>
      <xdr:row>7</xdr:row>
      <xdr:rowOff>1005840</xdr:rowOff>
    </xdr:to>
    <xdr:sp macro="" textlink="">
      <xdr:nvSpPr>
        <xdr:cNvPr id="9302" name="Line 11">
          <a:extLst>
            <a:ext uri="{FF2B5EF4-FFF2-40B4-BE49-F238E27FC236}">
              <a16:creationId xmlns:a16="http://schemas.microsoft.com/office/drawing/2014/main" id="{08583479-0B02-443E-802B-316A9A1CACDD}"/>
            </a:ext>
          </a:extLst>
        </xdr:cNvPr>
        <xdr:cNvSpPr>
          <a:spLocks/>
        </xdr:cNvSpPr>
      </xdr:nvSpPr>
      <xdr:spPr bwMode="auto">
        <a:xfrm>
          <a:off x="1613154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</xdr:col>
      <xdr:colOff>0</xdr:colOff>
      <xdr:row>5</xdr:row>
      <xdr:rowOff>45720</xdr:rowOff>
    </xdr:from>
    <xdr:to>
      <xdr:col>24</xdr:col>
      <xdr:colOff>0</xdr:colOff>
      <xdr:row>7</xdr:row>
      <xdr:rowOff>1005840</xdr:rowOff>
    </xdr:to>
    <xdr:sp macro="" textlink="">
      <xdr:nvSpPr>
        <xdr:cNvPr id="9303" name="Line 13">
          <a:extLst>
            <a:ext uri="{FF2B5EF4-FFF2-40B4-BE49-F238E27FC236}">
              <a16:creationId xmlns:a16="http://schemas.microsoft.com/office/drawing/2014/main" id="{5BF72F66-47AD-40CC-83F7-5BE8C7C4EF1D}"/>
            </a:ext>
          </a:extLst>
        </xdr:cNvPr>
        <xdr:cNvSpPr>
          <a:spLocks/>
        </xdr:cNvSpPr>
      </xdr:nvSpPr>
      <xdr:spPr bwMode="auto">
        <a:xfrm>
          <a:off x="1613154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</xdr:col>
      <xdr:colOff>0</xdr:colOff>
      <xdr:row>5</xdr:row>
      <xdr:rowOff>45720</xdr:rowOff>
    </xdr:from>
    <xdr:to>
      <xdr:col>24</xdr:col>
      <xdr:colOff>0</xdr:colOff>
      <xdr:row>7</xdr:row>
      <xdr:rowOff>1005840</xdr:rowOff>
    </xdr:to>
    <xdr:sp macro="" textlink="">
      <xdr:nvSpPr>
        <xdr:cNvPr id="9304" name="Line 14">
          <a:extLst>
            <a:ext uri="{FF2B5EF4-FFF2-40B4-BE49-F238E27FC236}">
              <a16:creationId xmlns:a16="http://schemas.microsoft.com/office/drawing/2014/main" id="{0E5750F2-5031-499D-A548-B6F195A17279}"/>
            </a:ext>
          </a:extLst>
        </xdr:cNvPr>
        <xdr:cNvSpPr>
          <a:spLocks/>
        </xdr:cNvSpPr>
      </xdr:nvSpPr>
      <xdr:spPr bwMode="auto">
        <a:xfrm>
          <a:off x="1613154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</xdr:col>
      <xdr:colOff>0</xdr:colOff>
      <xdr:row>5</xdr:row>
      <xdr:rowOff>45720</xdr:rowOff>
    </xdr:from>
    <xdr:to>
      <xdr:col>24</xdr:col>
      <xdr:colOff>0</xdr:colOff>
      <xdr:row>7</xdr:row>
      <xdr:rowOff>1005840</xdr:rowOff>
    </xdr:to>
    <xdr:sp macro="" textlink="">
      <xdr:nvSpPr>
        <xdr:cNvPr id="9305" name="Line 15">
          <a:extLst>
            <a:ext uri="{FF2B5EF4-FFF2-40B4-BE49-F238E27FC236}">
              <a16:creationId xmlns:a16="http://schemas.microsoft.com/office/drawing/2014/main" id="{37525C27-DC8D-47C2-922D-142D5AA2C745}"/>
            </a:ext>
          </a:extLst>
        </xdr:cNvPr>
        <xdr:cNvSpPr>
          <a:spLocks/>
        </xdr:cNvSpPr>
      </xdr:nvSpPr>
      <xdr:spPr bwMode="auto">
        <a:xfrm>
          <a:off x="1613154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</xdr:col>
      <xdr:colOff>0</xdr:colOff>
      <xdr:row>5</xdr:row>
      <xdr:rowOff>45720</xdr:rowOff>
    </xdr:from>
    <xdr:to>
      <xdr:col>24</xdr:col>
      <xdr:colOff>0</xdr:colOff>
      <xdr:row>7</xdr:row>
      <xdr:rowOff>1005840</xdr:rowOff>
    </xdr:to>
    <xdr:sp macro="" textlink="">
      <xdr:nvSpPr>
        <xdr:cNvPr id="9306" name="Line 16">
          <a:extLst>
            <a:ext uri="{FF2B5EF4-FFF2-40B4-BE49-F238E27FC236}">
              <a16:creationId xmlns:a16="http://schemas.microsoft.com/office/drawing/2014/main" id="{07AB5CFD-752C-4F10-B844-0E074059F213}"/>
            </a:ext>
          </a:extLst>
        </xdr:cNvPr>
        <xdr:cNvSpPr>
          <a:spLocks/>
        </xdr:cNvSpPr>
      </xdr:nvSpPr>
      <xdr:spPr bwMode="auto">
        <a:xfrm>
          <a:off x="1613154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</xdr:col>
      <xdr:colOff>0</xdr:colOff>
      <xdr:row>5</xdr:row>
      <xdr:rowOff>45720</xdr:rowOff>
    </xdr:from>
    <xdr:to>
      <xdr:col>24</xdr:col>
      <xdr:colOff>0</xdr:colOff>
      <xdr:row>7</xdr:row>
      <xdr:rowOff>1005840</xdr:rowOff>
    </xdr:to>
    <xdr:sp macro="" textlink="">
      <xdr:nvSpPr>
        <xdr:cNvPr id="9307" name="Line 18">
          <a:extLst>
            <a:ext uri="{FF2B5EF4-FFF2-40B4-BE49-F238E27FC236}">
              <a16:creationId xmlns:a16="http://schemas.microsoft.com/office/drawing/2014/main" id="{CDCC60BD-4410-4990-8985-8F9F550D8238}"/>
            </a:ext>
          </a:extLst>
        </xdr:cNvPr>
        <xdr:cNvSpPr>
          <a:spLocks/>
        </xdr:cNvSpPr>
      </xdr:nvSpPr>
      <xdr:spPr bwMode="auto">
        <a:xfrm>
          <a:off x="1613154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9308" name="Line 19">
          <a:extLst>
            <a:ext uri="{FF2B5EF4-FFF2-40B4-BE49-F238E27FC236}">
              <a16:creationId xmlns:a16="http://schemas.microsoft.com/office/drawing/2014/main" id="{F0035328-837C-477C-9D08-8C753E2D181E}"/>
            </a:ext>
          </a:extLst>
        </xdr:cNvPr>
        <xdr:cNvSpPr>
          <a:spLocks/>
        </xdr:cNvSpPr>
      </xdr:nvSpPr>
      <xdr:spPr bwMode="auto">
        <a:xfrm>
          <a:off x="226237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24</xdr:col>
      <xdr:colOff>0</xdr:colOff>
      <xdr:row>5</xdr:row>
      <xdr:rowOff>45720</xdr:rowOff>
    </xdr:from>
    <xdr:to>
      <xdr:col>24</xdr:col>
      <xdr:colOff>0</xdr:colOff>
      <xdr:row>7</xdr:row>
      <xdr:rowOff>1005840</xdr:rowOff>
    </xdr:to>
    <xdr:sp macro="" textlink="">
      <xdr:nvSpPr>
        <xdr:cNvPr id="9309" name="Line 21">
          <a:extLst>
            <a:ext uri="{FF2B5EF4-FFF2-40B4-BE49-F238E27FC236}">
              <a16:creationId xmlns:a16="http://schemas.microsoft.com/office/drawing/2014/main" id="{E30D0EA4-2DA2-43BF-91F0-B6AD335BCA45}"/>
            </a:ext>
          </a:extLst>
        </xdr:cNvPr>
        <xdr:cNvSpPr>
          <a:spLocks/>
        </xdr:cNvSpPr>
      </xdr:nvSpPr>
      <xdr:spPr bwMode="auto">
        <a:xfrm>
          <a:off x="1613154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9310" name="Line 22">
          <a:extLst>
            <a:ext uri="{FF2B5EF4-FFF2-40B4-BE49-F238E27FC236}">
              <a16:creationId xmlns:a16="http://schemas.microsoft.com/office/drawing/2014/main" id="{8298BEF1-033F-4AD8-82EC-B4CB3DF3DFD4}"/>
            </a:ext>
          </a:extLst>
        </xdr:cNvPr>
        <xdr:cNvSpPr>
          <a:spLocks/>
        </xdr:cNvSpPr>
      </xdr:nvSpPr>
      <xdr:spPr bwMode="auto">
        <a:xfrm>
          <a:off x="226237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</xdr:row>
      <xdr:rowOff>0</xdr:rowOff>
    </xdr:from>
    <xdr:to>
      <xdr:col>2</xdr:col>
      <xdr:colOff>7620</xdr:colOff>
      <xdr:row>8</xdr:row>
      <xdr:rowOff>7620</xdr:rowOff>
    </xdr:to>
    <xdr:cxnSp macro="">
      <xdr:nvCxnSpPr>
        <xdr:cNvPr id="9311" name="直線接點 4">
          <a:extLst>
            <a:ext uri="{FF2B5EF4-FFF2-40B4-BE49-F238E27FC236}">
              <a16:creationId xmlns:a16="http://schemas.microsoft.com/office/drawing/2014/main" id="{8AF4F082-6B8E-4EA6-831B-1814E4FAF07E}"/>
            </a:ext>
          </a:extLst>
        </xdr:cNvPr>
        <xdr:cNvCxnSpPr>
          <a:cxnSpLocks noChangeShapeType="1"/>
        </xdr:cNvCxnSpPr>
      </xdr:nvCxnSpPr>
      <xdr:spPr bwMode="auto">
        <a:xfrm>
          <a:off x="0" y="1508760"/>
          <a:ext cx="1539240" cy="1645920"/>
        </a:xfrm>
        <a:prstGeom prst="straightConnector1">
          <a:avLst/>
        </a:prstGeom>
        <a:noFill/>
        <a:ln w="9528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22</xdr:col>
      <xdr:colOff>0</xdr:colOff>
      <xdr:row>5</xdr:row>
      <xdr:rowOff>0</xdr:rowOff>
    </xdr:from>
    <xdr:to>
      <xdr:col>24</xdr:col>
      <xdr:colOff>7620</xdr:colOff>
      <xdr:row>8</xdr:row>
      <xdr:rowOff>7620</xdr:rowOff>
    </xdr:to>
    <xdr:cxnSp macro="">
      <xdr:nvCxnSpPr>
        <xdr:cNvPr id="9312" name="直線接點 4">
          <a:extLst>
            <a:ext uri="{FF2B5EF4-FFF2-40B4-BE49-F238E27FC236}">
              <a16:creationId xmlns:a16="http://schemas.microsoft.com/office/drawing/2014/main" id="{7D362EF5-4F70-44E8-8B2D-D0A40F19A15E}"/>
            </a:ext>
          </a:extLst>
        </xdr:cNvPr>
        <xdr:cNvCxnSpPr>
          <a:cxnSpLocks noChangeShapeType="1"/>
        </xdr:cNvCxnSpPr>
      </xdr:nvCxnSpPr>
      <xdr:spPr bwMode="auto">
        <a:xfrm>
          <a:off x="14599920" y="1508760"/>
          <a:ext cx="1539240" cy="1645920"/>
        </a:xfrm>
        <a:prstGeom prst="straightConnector1">
          <a:avLst/>
        </a:prstGeom>
        <a:noFill/>
        <a:ln w="9528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0321" name="Line 2">
          <a:extLst>
            <a:ext uri="{FF2B5EF4-FFF2-40B4-BE49-F238E27FC236}">
              <a16:creationId xmlns:a16="http://schemas.microsoft.com/office/drawing/2014/main" id="{70CF803A-C639-4BEF-BA53-8358379B6E17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0</xdr:colOff>
      <xdr:row>5</xdr:row>
      <xdr:rowOff>45720</xdr:rowOff>
    </xdr:from>
    <xdr:to>
      <xdr:col>44</xdr:col>
      <xdr:colOff>0</xdr:colOff>
      <xdr:row>7</xdr:row>
      <xdr:rowOff>1005840</xdr:rowOff>
    </xdr:to>
    <xdr:sp macro="" textlink="">
      <xdr:nvSpPr>
        <xdr:cNvPr id="10322" name="Line 3">
          <a:extLst>
            <a:ext uri="{FF2B5EF4-FFF2-40B4-BE49-F238E27FC236}">
              <a16:creationId xmlns:a16="http://schemas.microsoft.com/office/drawing/2014/main" id="{7B13567C-7837-4D4D-AD7C-307EC32CA908}"/>
            </a:ext>
          </a:extLst>
        </xdr:cNvPr>
        <xdr:cNvSpPr>
          <a:spLocks/>
        </xdr:cNvSpPr>
      </xdr:nvSpPr>
      <xdr:spPr bwMode="auto">
        <a:xfrm>
          <a:off x="2903220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0323" name="Line 5">
          <a:extLst>
            <a:ext uri="{FF2B5EF4-FFF2-40B4-BE49-F238E27FC236}">
              <a16:creationId xmlns:a16="http://schemas.microsoft.com/office/drawing/2014/main" id="{C1BB86C1-3491-475F-87AD-2A2B4894D4AB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0</xdr:colOff>
      <xdr:row>5</xdr:row>
      <xdr:rowOff>45720</xdr:rowOff>
    </xdr:from>
    <xdr:to>
      <xdr:col>44</xdr:col>
      <xdr:colOff>0</xdr:colOff>
      <xdr:row>7</xdr:row>
      <xdr:rowOff>1005840</xdr:rowOff>
    </xdr:to>
    <xdr:sp macro="" textlink="">
      <xdr:nvSpPr>
        <xdr:cNvPr id="10324" name="Line 6">
          <a:extLst>
            <a:ext uri="{FF2B5EF4-FFF2-40B4-BE49-F238E27FC236}">
              <a16:creationId xmlns:a16="http://schemas.microsoft.com/office/drawing/2014/main" id="{581C244A-3773-437F-AC7C-DFCB269D6F49}"/>
            </a:ext>
          </a:extLst>
        </xdr:cNvPr>
        <xdr:cNvSpPr>
          <a:spLocks/>
        </xdr:cNvSpPr>
      </xdr:nvSpPr>
      <xdr:spPr bwMode="auto">
        <a:xfrm>
          <a:off x="2903220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0325" name="Line 10">
          <a:extLst>
            <a:ext uri="{FF2B5EF4-FFF2-40B4-BE49-F238E27FC236}">
              <a16:creationId xmlns:a16="http://schemas.microsoft.com/office/drawing/2014/main" id="{0C51F41A-D74A-4EBD-8F8C-613DCED6D7A6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0326" name="Line 11">
          <a:extLst>
            <a:ext uri="{FF2B5EF4-FFF2-40B4-BE49-F238E27FC236}">
              <a16:creationId xmlns:a16="http://schemas.microsoft.com/office/drawing/2014/main" id="{B37A4B7C-AFAF-4987-91ED-CC96573A47AB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0327" name="Line 13">
          <a:extLst>
            <a:ext uri="{FF2B5EF4-FFF2-40B4-BE49-F238E27FC236}">
              <a16:creationId xmlns:a16="http://schemas.microsoft.com/office/drawing/2014/main" id="{1B921EC4-4635-4B8A-943A-3E70E8C1854B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0328" name="Line 14">
          <a:extLst>
            <a:ext uri="{FF2B5EF4-FFF2-40B4-BE49-F238E27FC236}">
              <a16:creationId xmlns:a16="http://schemas.microsoft.com/office/drawing/2014/main" id="{240A5ACD-3622-478C-98EF-1B7155C29389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0329" name="Line 15">
          <a:extLst>
            <a:ext uri="{FF2B5EF4-FFF2-40B4-BE49-F238E27FC236}">
              <a16:creationId xmlns:a16="http://schemas.microsoft.com/office/drawing/2014/main" id="{BCF91349-0966-45DD-91E6-130EAD61A574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0330" name="Line 16">
          <a:extLst>
            <a:ext uri="{FF2B5EF4-FFF2-40B4-BE49-F238E27FC236}">
              <a16:creationId xmlns:a16="http://schemas.microsoft.com/office/drawing/2014/main" id="{CA5895A3-B57F-4881-828D-8EF25B312037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0331" name="Line 18">
          <a:extLst>
            <a:ext uri="{FF2B5EF4-FFF2-40B4-BE49-F238E27FC236}">
              <a16:creationId xmlns:a16="http://schemas.microsoft.com/office/drawing/2014/main" id="{F9586BF0-AE85-4659-B7BF-5310704BF8DA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0</xdr:colOff>
      <xdr:row>5</xdr:row>
      <xdr:rowOff>45720</xdr:rowOff>
    </xdr:from>
    <xdr:to>
      <xdr:col>44</xdr:col>
      <xdr:colOff>0</xdr:colOff>
      <xdr:row>7</xdr:row>
      <xdr:rowOff>1005840</xdr:rowOff>
    </xdr:to>
    <xdr:sp macro="" textlink="">
      <xdr:nvSpPr>
        <xdr:cNvPr id="10332" name="Line 19">
          <a:extLst>
            <a:ext uri="{FF2B5EF4-FFF2-40B4-BE49-F238E27FC236}">
              <a16:creationId xmlns:a16="http://schemas.microsoft.com/office/drawing/2014/main" id="{07328CD0-2D81-4266-B280-C030194AC819}"/>
            </a:ext>
          </a:extLst>
        </xdr:cNvPr>
        <xdr:cNvSpPr>
          <a:spLocks/>
        </xdr:cNvSpPr>
      </xdr:nvSpPr>
      <xdr:spPr bwMode="auto">
        <a:xfrm>
          <a:off x="2903220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0333" name="Line 21">
          <a:extLst>
            <a:ext uri="{FF2B5EF4-FFF2-40B4-BE49-F238E27FC236}">
              <a16:creationId xmlns:a16="http://schemas.microsoft.com/office/drawing/2014/main" id="{083D17A6-4A7F-4554-A971-E4323B26F9D3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0</xdr:colOff>
      <xdr:row>5</xdr:row>
      <xdr:rowOff>45720</xdr:rowOff>
    </xdr:from>
    <xdr:to>
      <xdr:col>44</xdr:col>
      <xdr:colOff>0</xdr:colOff>
      <xdr:row>7</xdr:row>
      <xdr:rowOff>1005840</xdr:rowOff>
    </xdr:to>
    <xdr:sp macro="" textlink="">
      <xdr:nvSpPr>
        <xdr:cNvPr id="10334" name="Line 22">
          <a:extLst>
            <a:ext uri="{FF2B5EF4-FFF2-40B4-BE49-F238E27FC236}">
              <a16:creationId xmlns:a16="http://schemas.microsoft.com/office/drawing/2014/main" id="{0507241E-9A7C-4733-BF55-97CFC8584E95}"/>
            </a:ext>
          </a:extLst>
        </xdr:cNvPr>
        <xdr:cNvSpPr>
          <a:spLocks/>
        </xdr:cNvSpPr>
      </xdr:nvSpPr>
      <xdr:spPr bwMode="auto">
        <a:xfrm>
          <a:off x="2903220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</xdr:row>
      <xdr:rowOff>0</xdr:rowOff>
    </xdr:from>
    <xdr:to>
      <xdr:col>2</xdr:col>
      <xdr:colOff>7620</xdr:colOff>
      <xdr:row>8</xdr:row>
      <xdr:rowOff>7620</xdr:rowOff>
    </xdr:to>
    <xdr:cxnSp macro="">
      <xdr:nvCxnSpPr>
        <xdr:cNvPr id="10335" name="直線接點 4">
          <a:extLst>
            <a:ext uri="{FF2B5EF4-FFF2-40B4-BE49-F238E27FC236}">
              <a16:creationId xmlns:a16="http://schemas.microsoft.com/office/drawing/2014/main" id="{811D08BC-5667-40FD-96B6-AA79C3010F89}"/>
            </a:ext>
          </a:extLst>
        </xdr:cNvPr>
        <xdr:cNvCxnSpPr>
          <a:cxnSpLocks noChangeShapeType="1"/>
        </xdr:cNvCxnSpPr>
      </xdr:nvCxnSpPr>
      <xdr:spPr bwMode="auto">
        <a:xfrm>
          <a:off x="0" y="1508760"/>
          <a:ext cx="1539240" cy="1645920"/>
        </a:xfrm>
        <a:prstGeom prst="straightConnector1">
          <a:avLst/>
        </a:prstGeom>
        <a:noFill/>
        <a:ln w="9528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32</xdr:col>
      <xdr:colOff>0</xdr:colOff>
      <xdr:row>5</xdr:row>
      <xdr:rowOff>0</xdr:rowOff>
    </xdr:from>
    <xdr:to>
      <xdr:col>34</xdr:col>
      <xdr:colOff>7620</xdr:colOff>
      <xdr:row>8</xdr:row>
      <xdr:rowOff>7620</xdr:rowOff>
    </xdr:to>
    <xdr:cxnSp macro="">
      <xdr:nvCxnSpPr>
        <xdr:cNvPr id="10336" name="直線接點 4">
          <a:extLst>
            <a:ext uri="{FF2B5EF4-FFF2-40B4-BE49-F238E27FC236}">
              <a16:creationId xmlns:a16="http://schemas.microsoft.com/office/drawing/2014/main" id="{98DBDDB4-BEE3-42B2-9294-350E920AACED}"/>
            </a:ext>
          </a:extLst>
        </xdr:cNvPr>
        <xdr:cNvCxnSpPr>
          <a:cxnSpLocks noChangeShapeType="1"/>
        </xdr:cNvCxnSpPr>
      </xdr:nvCxnSpPr>
      <xdr:spPr bwMode="auto">
        <a:xfrm>
          <a:off x="20939760" y="1508760"/>
          <a:ext cx="1539240" cy="1645920"/>
        </a:xfrm>
        <a:prstGeom prst="straightConnector1">
          <a:avLst/>
        </a:prstGeom>
        <a:noFill/>
        <a:ln w="9528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1415" name="Line 2">
          <a:extLst>
            <a:ext uri="{FF2B5EF4-FFF2-40B4-BE49-F238E27FC236}">
              <a16:creationId xmlns:a16="http://schemas.microsoft.com/office/drawing/2014/main" id="{1B3A2775-602E-4561-B918-A560D761E9FE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0</xdr:colOff>
      <xdr:row>5</xdr:row>
      <xdr:rowOff>45720</xdr:rowOff>
    </xdr:from>
    <xdr:to>
      <xdr:col>44</xdr:col>
      <xdr:colOff>0</xdr:colOff>
      <xdr:row>7</xdr:row>
      <xdr:rowOff>1005840</xdr:rowOff>
    </xdr:to>
    <xdr:sp macro="" textlink="">
      <xdr:nvSpPr>
        <xdr:cNvPr id="11416" name="Line 3">
          <a:extLst>
            <a:ext uri="{FF2B5EF4-FFF2-40B4-BE49-F238E27FC236}">
              <a16:creationId xmlns:a16="http://schemas.microsoft.com/office/drawing/2014/main" id="{8732D9EA-20EA-4585-87B9-B8657C977470}"/>
            </a:ext>
          </a:extLst>
        </xdr:cNvPr>
        <xdr:cNvSpPr>
          <a:spLocks/>
        </xdr:cNvSpPr>
      </xdr:nvSpPr>
      <xdr:spPr bwMode="auto">
        <a:xfrm>
          <a:off x="2903982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1417" name="Line 5">
          <a:extLst>
            <a:ext uri="{FF2B5EF4-FFF2-40B4-BE49-F238E27FC236}">
              <a16:creationId xmlns:a16="http://schemas.microsoft.com/office/drawing/2014/main" id="{32429E16-F35C-4AB4-B457-BB4AA9C96B81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0</xdr:colOff>
      <xdr:row>5</xdr:row>
      <xdr:rowOff>45720</xdr:rowOff>
    </xdr:from>
    <xdr:to>
      <xdr:col>44</xdr:col>
      <xdr:colOff>0</xdr:colOff>
      <xdr:row>7</xdr:row>
      <xdr:rowOff>1005840</xdr:rowOff>
    </xdr:to>
    <xdr:sp macro="" textlink="">
      <xdr:nvSpPr>
        <xdr:cNvPr id="11418" name="Line 6">
          <a:extLst>
            <a:ext uri="{FF2B5EF4-FFF2-40B4-BE49-F238E27FC236}">
              <a16:creationId xmlns:a16="http://schemas.microsoft.com/office/drawing/2014/main" id="{DD680E7C-3852-4C95-AD0E-9ADD577FA785}"/>
            </a:ext>
          </a:extLst>
        </xdr:cNvPr>
        <xdr:cNvSpPr>
          <a:spLocks/>
        </xdr:cNvSpPr>
      </xdr:nvSpPr>
      <xdr:spPr bwMode="auto">
        <a:xfrm>
          <a:off x="2903982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1419" name="Line 10">
          <a:extLst>
            <a:ext uri="{FF2B5EF4-FFF2-40B4-BE49-F238E27FC236}">
              <a16:creationId xmlns:a16="http://schemas.microsoft.com/office/drawing/2014/main" id="{AC85ECB5-A7D0-416F-94D2-2009A08DB6CC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1420" name="Line 11">
          <a:extLst>
            <a:ext uri="{FF2B5EF4-FFF2-40B4-BE49-F238E27FC236}">
              <a16:creationId xmlns:a16="http://schemas.microsoft.com/office/drawing/2014/main" id="{C1F585B3-5AC7-4E7D-845E-C15352A6E381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1421" name="Line 13">
          <a:extLst>
            <a:ext uri="{FF2B5EF4-FFF2-40B4-BE49-F238E27FC236}">
              <a16:creationId xmlns:a16="http://schemas.microsoft.com/office/drawing/2014/main" id="{49FDFF51-3527-42E9-8C1F-D798C56B6F3A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1422" name="Line 14">
          <a:extLst>
            <a:ext uri="{FF2B5EF4-FFF2-40B4-BE49-F238E27FC236}">
              <a16:creationId xmlns:a16="http://schemas.microsoft.com/office/drawing/2014/main" id="{59545E25-2B30-4C56-96F1-083F58F17AB0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1423" name="Line 15">
          <a:extLst>
            <a:ext uri="{FF2B5EF4-FFF2-40B4-BE49-F238E27FC236}">
              <a16:creationId xmlns:a16="http://schemas.microsoft.com/office/drawing/2014/main" id="{751A1110-6430-4C24-ADFB-F9EA515F61AC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1424" name="Line 16">
          <a:extLst>
            <a:ext uri="{FF2B5EF4-FFF2-40B4-BE49-F238E27FC236}">
              <a16:creationId xmlns:a16="http://schemas.microsoft.com/office/drawing/2014/main" id="{53C1AAD9-74BD-4AAE-978A-27DC26BAA21D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1425" name="Line 18">
          <a:extLst>
            <a:ext uri="{FF2B5EF4-FFF2-40B4-BE49-F238E27FC236}">
              <a16:creationId xmlns:a16="http://schemas.microsoft.com/office/drawing/2014/main" id="{5164D747-273F-4B1B-87A5-DC325462DE13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0</xdr:colOff>
      <xdr:row>5</xdr:row>
      <xdr:rowOff>45720</xdr:rowOff>
    </xdr:from>
    <xdr:to>
      <xdr:col>44</xdr:col>
      <xdr:colOff>0</xdr:colOff>
      <xdr:row>7</xdr:row>
      <xdr:rowOff>1005840</xdr:rowOff>
    </xdr:to>
    <xdr:sp macro="" textlink="">
      <xdr:nvSpPr>
        <xdr:cNvPr id="11426" name="Line 19">
          <a:extLst>
            <a:ext uri="{FF2B5EF4-FFF2-40B4-BE49-F238E27FC236}">
              <a16:creationId xmlns:a16="http://schemas.microsoft.com/office/drawing/2014/main" id="{69D77A55-F677-442C-BE14-1564BA82D20E}"/>
            </a:ext>
          </a:extLst>
        </xdr:cNvPr>
        <xdr:cNvSpPr>
          <a:spLocks/>
        </xdr:cNvSpPr>
      </xdr:nvSpPr>
      <xdr:spPr bwMode="auto">
        <a:xfrm>
          <a:off x="2903982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1427" name="Line 21">
          <a:extLst>
            <a:ext uri="{FF2B5EF4-FFF2-40B4-BE49-F238E27FC236}">
              <a16:creationId xmlns:a16="http://schemas.microsoft.com/office/drawing/2014/main" id="{94E9AE16-2BC3-46E4-9575-66553F0B142B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0</xdr:colOff>
      <xdr:row>5</xdr:row>
      <xdr:rowOff>45720</xdr:rowOff>
    </xdr:from>
    <xdr:to>
      <xdr:col>44</xdr:col>
      <xdr:colOff>0</xdr:colOff>
      <xdr:row>7</xdr:row>
      <xdr:rowOff>1005840</xdr:rowOff>
    </xdr:to>
    <xdr:sp macro="" textlink="">
      <xdr:nvSpPr>
        <xdr:cNvPr id="11428" name="Line 22">
          <a:extLst>
            <a:ext uri="{FF2B5EF4-FFF2-40B4-BE49-F238E27FC236}">
              <a16:creationId xmlns:a16="http://schemas.microsoft.com/office/drawing/2014/main" id="{F69DDC78-1AFD-4892-8251-7E9496433B2C}"/>
            </a:ext>
          </a:extLst>
        </xdr:cNvPr>
        <xdr:cNvSpPr>
          <a:spLocks/>
        </xdr:cNvSpPr>
      </xdr:nvSpPr>
      <xdr:spPr bwMode="auto">
        <a:xfrm>
          <a:off x="2903982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1429" name="Line 2">
          <a:extLst>
            <a:ext uri="{FF2B5EF4-FFF2-40B4-BE49-F238E27FC236}">
              <a16:creationId xmlns:a16="http://schemas.microsoft.com/office/drawing/2014/main" id="{ECE10D9F-3F4D-4045-B3FE-0216776B3B9F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0</xdr:colOff>
      <xdr:row>5</xdr:row>
      <xdr:rowOff>45720</xdr:rowOff>
    </xdr:from>
    <xdr:to>
      <xdr:col>44</xdr:col>
      <xdr:colOff>0</xdr:colOff>
      <xdr:row>7</xdr:row>
      <xdr:rowOff>1005840</xdr:rowOff>
    </xdr:to>
    <xdr:sp macro="" textlink="">
      <xdr:nvSpPr>
        <xdr:cNvPr id="11430" name="Line 3">
          <a:extLst>
            <a:ext uri="{FF2B5EF4-FFF2-40B4-BE49-F238E27FC236}">
              <a16:creationId xmlns:a16="http://schemas.microsoft.com/office/drawing/2014/main" id="{BFD3B32D-4A67-4E05-B045-EB8D3A1FC83C}"/>
            </a:ext>
          </a:extLst>
        </xdr:cNvPr>
        <xdr:cNvSpPr>
          <a:spLocks/>
        </xdr:cNvSpPr>
      </xdr:nvSpPr>
      <xdr:spPr bwMode="auto">
        <a:xfrm>
          <a:off x="2903982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1431" name="Line 5">
          <a:extLst>
            <a:ext uri="{FF2B5EF4-FFF2-40B4-BE49-F238E27FC236}">
              <a16:creationId xmlns:a16="http://schemas.microsoft.com/office/drawing/2014/main" id="{EAB388CA-F21E-4ACE-8B52-4F662ECDF658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0</xdr:colOff>
      <xdr:row>5</xdr:row>
      <xdr:rowOff>45720</xdr:rowOff>
    </xdr:from>
    <xdr:to>
      <xdr:col>44</xdr:col>
      <xdr:colOff>0</xdr:colOff>
      <xdr:row>7</xdr:row>
      <xdr:rowOff>1005840</xdr:rowOff>
    </xdr:to>
    <xdr:sp macro="" textlink="">
      <xdr:nvSpPr>
        <xdr:cNvPr id="11432" name="Line 6">
          <a:extLst>
            <a:ext uri="{FF2B5EF4-FFF2-40B4-BE49-F238E27FC236}">
              <a16:creationId xmlns:a16="http://schemas.microsoft.com/office/drawing/2014/main" id="{CD13BD9F-3383-42A6-B6F6-D9D200907FC9}"/>
            </a:ext>
          </a:extLst>
        </xdr:cNvPr>
        <xdr:cNvSpPr>
          <a:spLocks/>
        </xdr:cNvSpPr>
      </xdr:nvSpPr>
      <xdr:spPr bwMode="auto">
        <a:xfrm>
          <a:off x="2903982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1433" name="Line 10">
          <a:extLst>
            <a:ext uri="{FF2B5EF4-FFF2-40B4-BE49-F238E27FC236}">
              <a16:creationId xmlns:a16="http://schemas.microsoft.com/office/drawing/2014/main" id="{62766927-6592-454A-A043-393EA37A7D44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1434" name="Line 11">
          <a:extLst>
            <a:ext uri="{FF2B5EF4-FFF2-40B4-BE49-F238E27FC236}">
              <a16:creationId xmlns:a16="http://schemas.microsoft.com/office/drawing/2014/main" id="{AC6B0BC8-FF00-4180-93A2-7FD9C4F3E596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1435" name="Line 13">
          <a:extLst>
            <a:ext uri="{FF2B5EF4-FFF2-40B4-BE49-F238E27FC236}">
              <a16:creationId xmlns:a16="http://schemas.microsoft.com/office/drawing/2014/main" id="{95226663-4E19-4206-ABAE-1EC14B079A4F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1436" name="Line 14">
          <a:extLst>
            <a:ext uri="{FF2B5EF4-FFF2-40B4-BE49-F238E27FC236}">
              <a16:creationId xmlns:a16="http://schemas.microsoft.com/office/drawing/2014/main" id="{B2925F6A-0CC1-4BCC-AEB6-440B957DAF38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1437" name="Line 15">
          <a:extLst>
            <a:ext uri="{FF2B5EF4-FFF2-40B4-BE49-F238E27FC236}">
              <a16:creationId xmlns:a16="http://schemas.microsoft.com/office/drawing/2014/main" id="{75650750-1F04-47C9-9FE8-26934943FE31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1438" name="Line 16">
          <a:extLst>
            <a:ext uri="{FF2B5EF4-FFF2-40B4-BE49-F238E27FC236}">
              <a16:creationId xmlns:a16="http://schemas.microsoft.com/office/drawing/2014/main" id="{3D2F5E04-F51C-4B85-9ED3-20FC301006FE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1439" name="Line 18">
          <a:extLst>
            <a:ext uri="{FF2B5EF4-FFF2-40B4-BE49-F238E27FC236}">
              <a16:creationId xmlns:a16="http://schemas.microsoft.com/office/drawing/2014/main" id="{C2939791-8D82-4706-AD37-4C3C2FFAF26F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0</xdr:colOff>
      <xdr:row>5</xdr:row>
      <xdr:rowOff>45720</xdr:rowOff>
    </xdr:from>
    <xdr:to>
      <xdr:col>44</xdr:col>
      <xdr:colOff>0</xdr:colOff>
      <xdr:row>7</xdr:row>
      <xdr:rowOff>1005840</xdr:rowOff>
    </xdr:to>
    <xdr:sp macro="" textlink="">
      <xdr:nvSpPr>
        <xdr:cNvPr id="11440" name="Line 19">
          <a:extLst>
            <a:ext uri="{FF2B5EF4-FFF2-40B4-BE49-F238E27FC236}">
              <a16:creationId xmlns:a16="http://schemas.microsoft.com/office/drawing/2014/main" id="{9CF51BD4-0C9A-4018-88C5-9FD1198B5C88}"/>
            </a:ext>
          </a:extLst>
        </xdr:cNvPr>
        <xdr:cNvSpPr>
          <a:spLocks/>
        </xdr:cNvSpPr>
      </xdr:nvSpPr>
      <xdr:spPr bwMode="auto">
        <a:xfrm>
          <a:off x="2903982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1441" name="Line 21">
          <a:extLst>
            <a:ext uri="{FF2B5EF4-FFF2-40B4-BE49-F238E27FC236}">
              <a16:creationId xmlns:a16="http://schemas.microsoft.com/office/drawing/2014/main" id="{B5FA7A70-FCA0-4B32-B504-1D4578209883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0</xdr:colOff>
      <xdr:row>5</xdr:row>
      <xdr:rowOff>45720</xdr:rowOff>
    </xdr:from>
    <xdr:to>
      <xdr:col>44</xdr:col>
      <xdr:colOff>0</xdr:colOff>
      <xdr:row>7</xdr:row>
      <xdr:rowOff>1005840</xdr:rowOff>
    </xdr:to>
    <xdr:sp macro="" textlink="">
      <xdr:nvSpPr>
        <xdr:cNvPr id="11442" name="Line 22">
          <a:extLst>
            <a:ext uri="{FF2B5EF4-FFF2-40B4-BE49-F238E27FC236}">
              <a16:creationId xmlns:a16="http://schemas.microsoft.com/office/drawing/2014/main" id="{F0C8C727-F498-4FE4-B782-0C50DA866B9A}"/>
            </a:ext>
          </a:extLst>
        </xdr:cNvPr>
        <xdr:cNvSpPr>
          <a:spLocks/>
        </xdr:cNvSpPr>
      </xdr:nvSpPr>
      <xdr:spPr bwMode="auto">
        <a:xfrm>
          <a:off x="2903982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</xdr:row>
      <xdr:rowOff>0</xdr:rowOff>
    </xdr:from>
    <xdr:to>
      <xdr:col>2</xdr:col>
      <xdr:colOff>7620</xdr:colOff>
      <xdr:row>8</xdr:row>
      <xdr:rowOff>7620</xdr:rowOff>
    </xdr:to>
    <xdr:cxnSp macro="">
      <xdr:nvCxnSpPr>
        <xdr:cNvPr id="11443" name="直線接點 4">
          <a:extLst>
            <a:ext uri="{FF2B5EF4-FFF2-40B4-BE49-F238E27FC236}">
              <a16:creationId xmlns:a16="http://schemas.microsoft.com/office/drawing/2014/main" id="{65181897-6F19-4383-BFE5-AF96ED3696A9}"/>
            </a:ext>
          </a:extLst>
        </xdr:cNvPr>
        <xdr:cNvCxnSpPr>
          <a:cxnSpLocks noChangeShapeType="1"/>
        </xdr:cNvCxnSpPr>
      </xdr:nvCxnSpPr>
      <xdr:spPr bwMode="auto">
        <a:xfrm>
          <a:off x="0" y="1508760"/>
          <a:ext cx="1539240" cy="1645920"/>
        </a:xfrm>
        <a:prstGeom prst="straightConnector1">
          <a:avLst/>
        </a:prstGeom>
        <a:noFill/>
        <a:ln w="9528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32</xdr:col>
      <xdr:colOff>0</xdr:colOff>
      <xdr:row>5</xdr:row>
      <xdr:rowOff>0</xdr:rowOff>
    </xdr:from>
    <xdr:to>
      <xdr:col>34</xdr:col>
      <xdr:colOff>7620</xdr:colOff>
      <xdr:row>8</xdr:row>
      <xdr:rowOff>7620</xdr:rowOff>
    </xdr:to>
    <xdr:cxnSp macro="">
      <xdr:nvCxnSpPr>
        <xdr:cNvPr id="11444" name="直線接點 4">
          <a:extLst>
            <a:ext uri="{FF2B5EF4-FFF2-40B4-BE49-F238E27FC236}">
              <a16:creationId xmlns:a16="http://schemas.microsoft.com/office/drawing/2014/main" id="{C406601B-FB3A-4C18-AE37-C4D96C0E2685}"/>
            </a:ext>
          </a:extLst>
        </xdr:cNvPr>
        <xdr:cNvCxnSpPr>
          <a:cxnSpLocks noChangeShapeType="1"/>
        </xdr:cNvCxnSpPr>
      </xdr:nvCxnSpPr>
      <xdr:spPr bwMode="auto">
        <a:xfrm>
          <a:off x="20939760" y="1508760"/>
          <a:ext cx="1539240" cy="1645920"/>
        </a:xfrm>
        <a:prstGeom prst="straightConnector1">
          <a:avLst/>
        </a:prstGeom>
        <a:noFill/>
        <a:ln w="9528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2439" name="Line 2">
          <a:extLst>
            <a:ext uri="{FF2B5EF4-FFF2-40B4-BE49-F238E27FC236}">
              <a16:creationId xmlns:a16="http://schemas.microsoft.com/office/drawing/2014/main" id="{88190AA7-FCDD-42FE-8B1B-527C3075C210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0</xdr:colOff>
      <xdr:row>5</xdr:row>
      <xdr:rowOff>45720</xdr:rowOff>
    </xdr:from>
    <xdr:to>
      <xdr:col>44</xdr:col>
      <xdr:colOff>0</xdr:colOff>
      <xdr:row>7</xdr:row>
      <xdr:rowOff>1005840</xdr:rowOff>
    </xdr:to>
    <xdr:sp macro="" textlink="">
      <xdr:nvSpPr>
        <xdr:cNvPr id="12440" name="Line 3">
          <a:extLst>
            <a:ext uri="{FF2B5EF4-FFF2-40B4-BE49-F238E27FC236}">
              <a16:creationId xmlns:a16="http://schemas.microsoft.com/office/drawing/2014/main" id="{B6D101D8-F3AB-489E-B25F-9CB16DB0D80C}"/>
            </a:ext>
          </a:extLst>
        </xdr:cNvPr>
        <xdr:cNvSpPr>
          <a:spLocks/>
        </xdr:cNvSpPr>
      </xdr:nvSpPr>
      <xdr:spPr bwMode="auto">
        <a:xfrm>
          <a:off x="2903982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2441" name="Line 5">
          <a:extLst>
            <a:ext uri="{FF2B5EF4-FFF2-40B4-BE49-F238E27FC236}">
              <a16:creationId xmlns:a16="http://schemas.microsoft.com/office/drawing/2014/main" id="{BB9CCF92-DB73-4B99-BF32-86EE6EDB6A63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0</xdr:colOff>
      <xdr:row>5</xdr:row>
      <xdr:rowOff>45720</xdr:rowOff>
    </xdr:from>
    <xdr:to>
      <xdr:col>44</xdr:col>
      <xdr:colOff>0</xdr:colOff>
      <xdr:row>7</xdr:row>
      <xdr:rowOff>1005840</xdr:rowOff>
    </xdr:to>
    <xdr:sp macro="" textlink="">
      <xdr:nvSpPr>
        <xdr:cNvPr id="12442" name="Line 6">
          <a:extLst>
            <a:ext uri="{FF2B5EF4-FFF2-40B4-BE49-F238E27FC236}">
              <a16:creationId xmlns:a16="http://schemas.microsoft.com/office/drawing/2014/main" id="{B813720E-9FC2-4E29-8E2E-14B6C0D6CD37}"/>
            </a:ext>
          </a:extLst>
        </xdr:cNvPr>
        <xdr:cNvSpPr>
          <a:spLocks/>
        </xdr:cNvSpPr>
      </xdr:nvSpPr>
      <xdr:spPr bwMode="auto">
        <a:xfrm>
          <a:off x="2903982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2443" name="Line 10">
          <a:extLst>
            <a:ext uri="{FF2B5EF4-FFF2-40B4-BE49-F238E27FC236}">
              <a16:creationId xmlns:a16="http://schemas.microsoft.com/office/drawing/2014/main" id="{A227323C-9067-46CC-9C42-0666CDBA3300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2444" name="Line 11">
          <a:extLst>
            <a:ext uri="{FF2B5EF4-FFF2-40B4-BE49-F238E27FC236}">
              <a16:creationId xmlns:a16="http://schemas.microsoft.com/office/drawing/2014/main" id="{E4B5518C-9CAE-4A4A-B17C-C3906CACD9A5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2445" name="Line 13">
          <a:extLst>
            <a:ext uri="{FF2B5EF4-FFF2-40B4-BE49-F238E27FC236}">
              <a16:creationId xmlns:a16="http://schemas.microsoft.com/office/drawing/2014/main" id="{30A0856A-9AA8-45D2-8E07-B328472663FD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2446" name="Line 14">
          <a:extLst>
            <a:ext uri="{FF2B5EF4-FFF2-40B4-BE49-F238E27FC236}">
              <a16:creationId xmlns:a16="http://schemas.microsoft.com/office/drawing/2014/main" id="{D3A0D7BB-5C84-4B2D-864B-A0EAE66EBC81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2447" name="Line 15">
          <a:extLst>
            <a:ext uri="{FF2B5EF4-FFF2-40B4-BE49-F238E27FC236}">
              <a16:creationId xmlns:a16="http://schemas.microsoft.com/office/drawing/2014/main" id="{E67F44DB-D264-472B-A391-F840A9D8A983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2448" name="Line 16">
          <a:extLst>
            <a:ext uri="{FF2B5EF4-FFF2-40B4-BE49-F238E27FC236}">
              <a16:creationId xmlns:a16="http://schemas.microsoft.com/office/drawing/2014/main" id="{3B9B755E-4BD9-440C-8F7D-61CA7BED724B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2449" name="Line 18">
          <a:extLst>
            <a:ext uri="{FF2B5EF4-FFF2-40B4-BE49-F238E27FC236}">
              <a16:creationId xmlns:a16="http://schemas.microsoft.com/office/drawing/2014/main" id="{8DD938A3-7977-42AE-8299-E3B97B269BAF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0</xdr:colOff>
      <xdr:row>5</xdr:row>
      <xdr:rowOff>45720</xdr:rowOff>
    </xdr:from>
    <xdr:to>
      <xdr:col>44</xdr:col>
      <xdr:colOff>0</xdr:colOff>
      <xdr:row>7</xdr:row>
      <xdr:rowOff>1005840</xdr:rowOff>
    </xdr:to>
    <xdr:sp macro="" textlink="">
      <xdr:nvSpPr>
        <xdr:cNvPr id="12450" name="Line 19">
          <a:extLst>
            <a:ext uri="{FF2B5EF4-FFF2-40B4-BE49-F238E27FC236}">
              <a16:creationId xmlns:a16="http://schemas.microsoft.com/office/drawing/2014/main" id="{016A7145-7AF0-4119-AAF1-946F90FAA91D}"/>
            </a:ext>
          </a:extLst>
        </xdr:cNvPr>
        <xdr:cNvSpPr>
          <a:spLocks/>
        </xdr:cNvSpPr>
      </xdr:nvSpPr>
      <xdr:spPr bwMode="auto">
        <a:xfrm>
          <a:off x="2903982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2451" name="Line 21">
          <a:extLst>
            <a:ext uri="{FF2B5EF4-FFF2-40B4-BE49-F238E27FC236}">
              <a16:creationId xmlns:a16="http://schemas.microsoft.com/office/drawing/2014/main" id="{66697322-440F-419B-B268-9449268ACAE4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0</xdr:colOff>
      <xdr:row>5</xdr:row>
      <xdr:rowOff>45720</xdr:rowOff>
    </xdr:from>
    <xdr:to>
      <xdr:col>44</xdr:col>
      <xdr:colOff>0</xdr:colOff>
      <xdr:row>7</xdr:row>
      <xdr:rowOff>1005840</xdr:rowOff>
    </xdr:to>
    <xdr:sp macro="" textlink="">
      <xdr:nvSpPr>
        <xdr:cNvPr id="12452" name="Line 22">
          <a:extLst>
            <a:ext uri="{FF2B5EF4-FFF2-40B4-BE49-F238E27FC236}">
              <a16:creationId xmlns:a16="http://schemas.microsoft.com/office/drawing/2014/main" id="{4F6DB89F-C2DA-43E7-A682-45ED22B2EE6F}"/>
            </a:ext>
          </a:extLst>
        </xdr:cNvPr>
        <xdr:cNvSpPr>
          <a:spLocks/>
        </xdr:cNvSpPr>
      </xdr:nvSpPr>
      <xdr:spPr bwMode="auto">
        <a:xfrm>
          <a:off x="2903982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2453" name="Line 2">
          <a:extLst>
            <a:ext uri="{FF2B5EF4-FFF2-40B4-BE49-F238E27FC236}">
              <a16:creationId xmlns:a16="http://schemas.microsoft.com/office/drawing/2014/main" id="{71A344FC-316D-4EEE-A49D-08E981D9A9CD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0</xdr:colOff>
      <xdr:row>5</xdr:row>
      <xdr:rowOff>45720</xdr:rowOff>
    </xdr:from>
    <xdr:to>
      <xdr:col>44</xdr:col>
      <xdr:colOff>0</xdr:colOff>
      <xdr:row>7</xdr:row>
      <xdr:rowOff>1005840</xdr:rowOff>
    </xdr:to>
    <xdr:sp macro="" textlink="">
      <xdr:nvSpPr>
        <xdr:cNvPr id="12454" name="Line 3">
          <a:extLst>
            <a:ext uri="{FF2B5EF4-FFF2-40B4-BE49-F238E27FC236}">
              <a16:creationId xmlns:a16="http://schemas.microsoft.com/office/drawing/2014/main" id="{F779716D-0D54-4975-B574-A05CF2D9B0D3}"/>
            </a:ext>
          </a:extLst>
        </xdr:cNvPr>
        <xdr:cNvSpPr>
          <a:spLocks/>
        </xdr:cNvSpPr>
      </xdr:nvSpPr>
      <xdr:spPr bwMode="auto">
        <a:xfrm>
          <a:off x="2903982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2455" name="Line 5">
          <a:extLst>
            <a:ext uri="{FF2B5EF4-FFF2-40B4-BE49-F238E27FC236}">
              <a16:creationId xmlns:a16="http://schemas.microsoft.com/office/drawing/2014/main" id="{29A7364D-79F1-46C0-9B88-B0DA8D1B6855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0</xdr:colOff>
      <xdr:row>5</xdr:row>
      <xdr:rowOff>45720</xdr:rowOff>
    </xdr:from>
    <xdr:to>
      <xdr:col>44</xdr:col>
      <xdr:colOff>0</xdr:colOff>
      <xdr:row>7</xdr:row>
      <xdr:rowOff>1005840</xdr:rowOff>
    </xdr:to>
    <xdr:sp macro="" textlink="">
      <xdr:nvSpPr>
        <xdr:cNvPr id="12456" name="Line 6">
          <a:extLst>
            <a:ext uri="{FF2B5EF4-FFF2-40B4-BE49-F238E27FC236}">
              <a16:creationId xmlns:a16="http://schemas.microsoft.com/office/drawing/2014/main" id="{98BD1250-8741-469D-AFFF-C41CEF03C7C8}"/>
            </a:ext>
          </a:extLst>
        </xdr:cNvPr>
        <xdr:cNvSpPr>
          <a:spLocks/>
        </xdr:cNvSpPr>
      </xdr:nvSpPr>
      <xdr:spPr bwMode="auto">
        <a:xfrm>
          <a:off x="2903982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2457" name="Line 10">
          <a:extLst>
            <a:ext uri="{FF2B5EF4-FFF2-40B4-BE49-F238E27FC236}">
              <a16:creationId xmlns:a16="http://schemas.microsoft.com/office/drawing/2014/main" id="{54C13268-E1BB-4873-8DB5-61D036723DEF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2458" name="Line 11">
          <a:extLst>
            <a:ext uri="{FF2B5EF4-FFF2-40B4-BE49-F238E27FC236}">
              <a16:creationId xmlns:a16="http://schemas.microsoft.com/office/drawing/2014/main" id="{2EDB4491-11AF-4479-93F1-8F09ADA300EF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2459" name="Line 13">
          <a:extLst>
            <a:ext uri="{FF2B5EF4-FFF2-40B4-BE49-F238E27FC236}">
              <a16:creationId xmlns:a16="http://schemas.microsoft.com/office/drawing/2014/main" id="{D47B239B-3615-47C7-A91D-01FEAB426F1F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2460" name="Line 14">
          <a:extLst>
            <a:ext uri="{FF2B5EF4-FFF2-40B4-BE49-F238E27FC236}">
              <a16:creationId xmlns:a16="http://schemas.microsoft.com/office/drawing/2014/main" id="{1E0500B8-E881-4680-9CF1-F29F23D90324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2461" name="Line 15">
          <a:extLst>
            <a:ext uri="{FF2B5EF4-FFF2-40B4-BE49-F238E27FC236}">
              <a16:creationId xmlns:a16="http://schemas.microsoft.com/office/drawing/2014/main" id="{17E6F7AD-CDC8-48EC-902B-DBB48AD657CD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2462" name="Line 16">
          <a:extLst>
            <a:ext uri="{FF2B5EF4-FFF2-40B4-BE49-F238E27FC236}">
              <a16:creationId xmlns:a16="http://schemas.microsoft.com/office/drawing/2014/main" id="{89854439-947F-469D-8EEC-C3A0A51099BA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2463" name="Line 18">
          <a:extLst>
            <a:ext uri="{FF2B5EF4-FFF2-40B4-BE49-F238E27FC236}">
              <a16:creationId xmlns:a16="http://schemas.microsoft.com/office/drawing/2014/main" id="{0D73AEC3-41B0-4367-854C-589D496BC246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0</xdr:colOff>
      <xdr:row>5</xdr:row>
      <xdr:rowOff>45720</xdr:rowOff>
    </xdr:from>
    <xdr:to>
      <xdr:col>44</xdr:col>
      <xdr:colOff>0</xdr:colOff>
      <xdr:row>7</xdr:row>
      <xdr:rowOff>1005840</xdr:rowOff>
    </xdr:to>
    <xdr:sp macro="" textlink="">
      <xdr:nvSpPr>
        <xdr:cNvPr id="12464" name="Line 19">
          <a:extLst>
            <a:ext uri="{FF2B5EF4-FFF2-40B4-BE49-F238E27FC236}">
              <a16:creationId xmlns:a16="http://schemas.microsoft.com/office/drawing/2014/main" id="{7A45018D-99ED-4537-A960-EEB5EE37ADF9}"/>
            </a:ext>
          </a:extLst>
        </xdr:cNvPr>
        <xdr:cNvSpPr>
          <a:spLocks/>
        </xdr:cNvSpPr>
      </xdr:nvSpPr>
      <xdr:spPr bwMode="auto">
        <a:xfrm>
          <a:off x="2903982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2465" name="Line 21">
          <a:extLst>
            <a:ext uri="{FF2B5EF4-FFF2-40B4-BE49-F238E27FC236}">
              <a16:creationId xmlns:a16="http://schemas.microsoft.com/office/drawing/2014/main" id="{61991FB5-AC7C-4311-9675-68EC33088D6D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0</xdr:colOff>
      <xdr:row>5</xdr:row>
      <xdr:rowOff>45720</xdr:rowOff>
    </xdr:from>
    <xdr:to>
      <xdr:col>44</xdr:col>
      <xdr:colOff>0</xdr:colOff>
      <xdr:row>7</xdr:row>
      <xdr:rowOff>1005840</xdr:rowOff>
    </xdr:to>
    <xdr:sp macro="" textlink="">
      <xdr:nvSpPr>
        <xdr:cNvPr id="12466" name="Line 22">
          <a:extLst>
            <a:ext uri="{FF2B5EF4-FFF2-40B4-BE49-F238E27FC236}">
              <a16:creationId xmlns:a16="http://schemas.microsoft.com/office/drawing/2014/main" id="{CD052AF9-6E12-47D4-A7D0-54794DD2172C}"/>
            </a:ext>
          </a:extLst>
        </xdr:cNvPr>
        <xdr:cNvSpPr>
          <a:spLocks/>
        </xdr:cNvSpPr>
      </xdr:nvSpPr>
      <xdr:spPr bwMode="auto">
        <a:xfrm>
          <a:off x="2903982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</xdr:row>
      <xdr:rowOff>0</xdr:rowOff>
    </xdr:from>
    <xdr:to>
      <xdr:col>2</xdr:col>
      <xdr:colOff>7620</xdr:colOff>
      <xdr:row>8</xdr:row>
      <xdr:rowOff>7620</xdr:rowOff>
    </xdr:to>
    <xdr:cxnSp macro="">
      <xdr:nvCxnSpPr>
        <xdr:cNvPr id="12467" name="直線接點 4">
          <a:extLst>
            <a:ext uri="{FF2B5EF4-FFF2-40B4-BE49-F238E27FC236}">
              <a16:creationId xmlns:a16="http://schemas.microsoft.com/office/drawing/2014/main" id="{3AD55F9E-9146-4279-BB44-24A0BE944883}"/>
            </a:ext>
          </a:extLst>
        </xdr:cNvPr>
        <xdr:cNvCxnSpPr>
          <a:cxnSpLocks noChangeShapeType="1"/>
        </xdr:cNvCxnSpPr>
      </xdr:nvCxnSpPr>
      <xdr:spPr bwMode="auto">
        <a:xfrm>
          <a:off x="0" y="1508760"/>
          <a:ext cx="1539240" cy="1645920"/>
        </a:xfrm>
        <a:prstGeom prst="straightConnector1">
          <a:avLst/>
        </a:prstGeom>
        <a:noFill/>
        <a:ln w="9528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32</xdr:col>
      <xdr:colOff>0</xdr:colOff>
      <xdr:row>5</xdr:row>
      <xdr:rowOff>0</xdr:rowOff>
    </xdr:from>
    <xdr:to>
      <xdr:col>34</xdr:col>
      <xdr:colOff>7620</xdr:colOff>
      <xdr:row>8</xdr:row>
      <xdr:rowOff>7620</xdr:rowOff>
    </xdr:to>
    <xdr:cxnSp macro="">
      <xdr:nvCxnSpPr>
        <xdr:cNvPr id="12468" name="直線接點 4">
          <a:extLst>
            <a:ext uri="{FF2B5EF4-FFF2-40B4-BE49-F238E27FC236}">
              <a16:creationId xmlns:a16="http://schemas.microsoft.com/office/drawing/2014/main" id="{A2D4F3AE-AD46-4A7D-89E0-DB0D94FE7650}"/>
            </a:ext>
          </a:extLst>
        </xdr:cNvPr>
        <xdr:cNvCxnSpPr>
          <a:cxnSpLocks noChangeShapeType="1"/>
        </xdr:cNvCxnSpPr>
      </xdr:nvCxnSpPr>
      <xdr:spPr bwMode="auto">
        <a:xfrm>
          <a:off x="20939760" y="1508760"/>
          <a:ext cx="1539240" cy="1645920"/>
        </a:xfrm>
        <a:prstGeom prst="straightConnector1">
          <a:avLst/>
        </a:prstGeom>
        <a:noFill/>
        <a:ln w="9528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3393" name="Line 2">
          <a:extLst>
            <a:ext uri="{FF2B5EF4-FFF2-40B4-BE49-F238E27FC236}">
              <a16:creationId xmlns:a16="http://schemas.microsoft.com/office/drawing/2014/main" id="{B5A02AB1-8B49-4697-A6F9-9CE9DA187B19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0</xdr:colOff>
      <xdr:row>5</xdr:row>
      <xdr:rowOff>45720</xdr:rowOff>
    </xdr:from>
    <xdr:to>
      <xdr:col>44</xdr:col>
      <xdr:colOff>0</xdr:colOff>
      <xdr:row>7</xdr:row>
      <xdr:rowOff>1005840</xdr:rowOff>
    </xdr:to>
    <xdr:sp macro="" textlink="">
      <xdr:nvSpPr>
        <xdr:cNvPr id="13394" name="Line 3">
          <a:extLst>
            <a:ext uri="{FF2B5EF4-FFF2-40B4-BE49-F238E27FC236}">
              <a16:creationId xmlns:a16="http://schemas.microsoft.com/office/drawing/2014/main" id="{9476C74F-9C50-4BB5-AF0F-8E56D9A8CC03}"/>
            </a:ext>
          </a:extLst>
        </xdr:cNvPr>
        <xdr:cNvSpPr>
          <a:spLocks/>
        </xdr:cNvSpPr>
      </xdr:nvSpPr>
      <xdr:spPr bwMode="auto">
        <a:xfrm>
          <a:off x="2903982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3395" name="Line 5">
          <a:extLst>
            <a:ext uri="{FF2B5EF4-FFF2-40B4-BE49-F238E27FC236}">
              <a16:creationId xmlns:a16="http://schemas.microsoft.com/office/drawing/2014/main" id="{F6F3F3A5-06DA-4CC6-B50C-9C9105EA82A5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0</xdr:colOff>
      <xdr:row>5</xdr:row>
      <xdr:rowOff>45720</xdr:rowOff>
    </xdr:from>
    <xdr:to>
      <xdr:col>44</xdr:col>
      <xdr:colOff>0</xdr:colOff>
      <xdr:row>7</xdr:row>
      <xdr:rowOff>1005840</xdr:rowOff>
    </xdr:to>
    <xdr:sp macro="" textlink="">
      <xdr:nvSpPr>
        <xdr:cNvPr id="13396" name="Line 6">
          <a:extLst>
            <a:ext uri="{FF2B5EF4-FFF2-40B4-BE49-F238E27FC236}">
              <a16:creationId xmlns:a16="http://schemas.microsoft.com/office/drawing/2014/main" id="{6ED59D7B-D52D-4317-8F72-B04AE72BA354}"/>
            </a:ext>
          </a:extLst>
        </xdr:cNvPr>
        <xdr:cNvSpPr>
          <a:spLocks/>
        </xdr:cNvSpPr>
      </xdr:nvSpPr>
      <xdr:spPr bwMode="auto">
        <a:xfrm>
          <a:off x="2903982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3397" name="Line 10">
          <a:extLst>
            <a:ext uri="{FF2B5EF4-FFF2-40B4-BE49-F238E27FC236}">
              <a16:creationId xmlns:a16="http://schemas.microsoft.com/office/drawing/2014/main" id="{F003806B-2DFB-4DFA-A655-A11179B6CFA6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3398" name="Line 11">
          <a:extLst>
            <a:ext uri="{FF2B5EF4-FFF2-40B4-BE49-F238E27FC236}">
              <a16:creationId xmlns:a16="http://schemas.microsoft.com/office/drawing/2014/main" id="{AAF8A932-CBE1-40C7-BB81-6D3184E9C994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3399" name="Line 13">
          <a:extLst>
            <a:ext uri="{FF2B5EF4-FFF2-40B4-BE49-F238E27FC236}">
              <a16:creationId xmlns:a16="http://schemas.microsoft.com/office/drawing/2014/main" id="{5EABFE00-D840-4AA1-B84E-BA4621AC62F9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3400" name="Line 14">
          <a:extLst>
            <a:ext uri="{FF2B5EF4-FFF2-40B4-BE49-F238E27FC236}">
              <a16:creationId xmlns:a16="http://schemas.microsoft.com/office/drawing/2014/main" id="{97535D27-3A20-4A5E-964D-73650B0498C8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3401" name="Line 15">
          <a:extLst>
            <a:ext uri="{FF2B5EF4-FFF2-40B4-BE49-F238E27FC236}">
              <a16:creationId xmlns:a16="http://schemas.microsoft.com/office/drawing/2014/main" id="{D50886D8-8F1B-4D79-B3AB-AF16DBDE854C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3402" name="Line 16">
          <a:extLst>
            <a:ext uri="{FF2B5EF4-FFF2-40B4-BE49-F238E27FC236}">
              <a16:creationId xmlns:a16="http://schemas.microsoft.com/office/drawing/2014/main" id="{240C13A7-01D2-4F61-944A-FCFE48ECB9F5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3403" name="Line 18">
          <a:extLst>
            <a:ext uri="{FF2B5EF4-FFF2-40B4-BE49-F238E27FC236}">
              <a16:creationId xmlns:a16="http://schemas.microsoft.com/office/drawing/2014/main" id="{FEB23707-E0D5-451E-874F-67BB2E5A9287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0</xdr:colOff>
      <xdr:row>5</xdr:row>
      <xdr:rowOff>45720</xdr:rowOff>
    </xdr:from>
    <xdr:to>
      <xdr:col>44</xdr:col>
      <xdr:colOff>0</xdr:colOff>
      <xdr:row>7</xdr:row>
      <xdr:rowOff>1005840</xdr:rowOff>
    </xdr:to>
    <xdr:sp macro="" textlink="">
      <xdr:nvSpPr>
        <xdr:cNvPr id="13404" name="Line 19">
          <a:extLst>
            <a:ext uri="{FF2B5EF4-FFF2-40B4-BE49-F238E27FC236}">
              <a16:creationId xmlns:a16="http://schemas.microsoft.com/office/drawing/2014/main" id="{82567286-D872-4988-B86C-4DDCB3E91675}"/>
            </a:ext>
          </a:extLst>
        </xdr:cNvPr>
        <xdr:cNvSpPr>
          <a:spLocks/>
        </xdr:cNvSpPr>
      </xdr:nvSpPr>
      <xdr:spPr bwMode="auto">
        <a:xfrm>
          <a:off x="2903982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3405" name="Line 21">
          <a:extLst>
            <a:ext uri="{FF2B5EF4-FFF2-40B4-BE49-F238E27FC236}">
              <a16:creationId xmlns:a16="http://schemas.microsoft.com/office/drawing/2014/main" id="{113E59F6-543F-4918-B8CA-5277190B6C53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0</xdr:colOff>
      <xdr:row>5</xdr:row>
      <xdr:rowOff>45720</xdr:rowOff>
    </xdr:from>
    <xdr:to>
      <xdr:col>44</xdr:col>
      <xdr:colOff>0</xdr:colOff>
      <xdr:row>7</xdr:row>
      <xdr:rowOff>1005840</xdr:rowOff>
    </xdr:to>
    <xdr:sp macro="" textlink="">
      <xdr:nvSpPr>
        <xdr:cNvPr id="13406" name="Line 22">
          <a:extLst>
            <a:ext uri="{FF2B5EF4-FFF2-40B4-BE49-F238E27FC236}">
              <a16:creationId xmlns:a16="http://schemas.microsoft.com/office/drawing/2014/main" id="{F883BA7C-5328-4655-9045-41292ECEFB4A}"/>
            </a:ext>
          </a:extLst>
        </xdr:cNvPr>
        <xdr:cNvSpPr>
          <a:spLocks/>
        </xdr:cNvSpPr>
      </xdr:nvSpPr>
      <xdr:spPr bwMode="auto">
        <a:xfrm>
          <a:off x="2903982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</xdr:row>
      <xdr:rowOff>0</xdr:rowOff>
    </xdr:from>
    <xdr:to>
      <xdr:col>2</xdr:col>
      <xdr:colOff>7620</xdr:colOff>
      <xdr:row>8</xdr:row>
      <xdr:rowOff>7620</xdr:rowOff>
    </xdr:to>
    <xdr:cxnSp macro="">
      <xdr:nvCxnSpPr>
        <xdr:cNvPr id="13407" name="直線接點 4">
          <a:extLst>
            <a:ext uri="{FF2B5EF4-FFF2-40B4-BE49-F238E27FC236}">
              <a16:creationId xmlns:a16="http://schemas.microsoft.com/office/drawing/2014/main" id="{FDA9FA56-90ED-4D28-830A-5D36E589DF6F}"/>
            </a:ext>
          </a:extLst>
        </xdr:cNvPr>
        <xdr:cNvCxnSpPr>
          <a:cxnSpLocks noChangeShapeType="1"/>
        </xdr:cNvCxnSpPr>
      </xdr:nvCxnSpPr>
      <xdr:spPr bwMode="auto">
        <a:xfrm>
          <a:off x="0" y="1508760"/>
          <a:ext cx="1539240" cy="1645920"/>
        </a:xfrm>
        <a:prstGeom prst="straightConnector1">
          <a:avLst/>
        </a:prstGeom>
        <a:noFill/>
        <a:ln w="9528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32</xdr:col>
      <xdr:colOff>0</xdr:colOff>
      <xdr:row>5</xdr:row>
      <xdr:rowOff>0</xdr:rowOff>
    </xdr:from>
    <xdr:to>
      <xdr:col>34</xdr:col>
      <xdr:colOff>7620</xdr:colOff>
      <xdr:row>8</xdr:row>
      <xdr:rowOff>7620</xdr:rowOff>
    </xdr:to>
    <xdr:cxnSp macro="">
      <xdr:nvCxnSpPr>
        <xdr:cNvPr id="13408" name="直線接點 4">
          <a:extLst>
            <a:ext uri="{FF2B5EF4-FFF2-40B4-BE49-F238E27FC236}">
              <a16:creationId xmlns:a16="http://schemas.microsoft.com/office/drawing/2014/main" id="{62A41CC2-12E9-4574-BB13-7087654C99B7}"/>
            </a:ext>
          </a:extLst>
        </xdr:cNvPr>
        <xdr:cNvCxnSpPr>
          <a:cxnSpLocks noChangeShapeType="1"/>
        </xdr:cNvCxnSpPr>
      </xdr:nvCxnSpPr>
      <xdr:spPr bwMode="auto">
        <a:xfrm>
          <a:off x="20939760" y="1508760"/>
          <a:ext cx="1539240" cy="1645920"/>
        </a:xfrm>
        <a:prstGeom prst="straightConnector1">
          <a:avLst/>
        </a:prstGeom>
        <a:noFill/>
        <a:ln w="9528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4487" name="Line 2">
          <a:extLst>
            <a:ext uri="{FF2B5EF4-FFF2-40B4-BE49-F238E27FC236}">
              <a16:creationId xmlns:a16="http://schemas.microsoft.com/office/drawing/2014/main" id="{5C4FC916-0A73-4C4A-9FE1-2DE7D7842F3A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0</xdr:colOff>
      <xdr:row>5</xdr:row>
      <xdr:rowOff>45720</xdr:rowOff>
    </xdr:from>
    <xdr:to>
      <xdr:col>44</xdr:col>
      <xdr:colOff>0</xdr:colOff>
      <xdr:row>7</xdr:row>
      <xdr:rowOff>1005840</xdr:rowOff>
    </xdr:to>
    <xdr:sp macro="" textlink="">
      <xdr:nvSpPr>
        <xdr:cNvPr id="14488" name="Line 3">
          <a:extLst>
            <a:ext uri="{FF2B5EF4-FFF2-40B4-BE49-F238E27FC236}">
              <a16:creationId xmlns:a16="http://schemas.microsoft.com/office/drawing/2014/main" id="{D946FA7E-B220-4810-A330-C9DD47C7BEE3}"/>
            </a:ext>
          </a:extLst>
        </xdr:cNvPr>
        <xdr:cNvSpPr>
          <a:spLocks/>
        </xdr:cNvSpPr>
      </xdr:nvSpPr>
      <xdr:spPr bwMode="auto">
        <a:xfrm>
          <a:off x="2903982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4489" name="Line 5">
          <a:extLst>
            <a:ext uri="{FF2B5EF4-FFF2-40B4-BE49-F238E27FC236}">
              <a16:creationId xmlns:a16="http://schemas.microsoft.com/office/drawing/2014/main" id="{AA3025E5-86EB-4B54-B0FF-A77743124D68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0</xdr:colOff>
      <xdr:row>5</xdr:row>
      <xdr:rowOff>45720</xdr:rowOff>
    </xdr:from>
    <xdr:to>
      <xdr:col>44</xdr:col>
      <xdr:colOff>0</xdr:colOff>
      <xdr:row>7</xdr:row>
      <xdr:rowOff>1005840</xdr:rowOff>
    </xdr:to>
    <xdr:sp macro="" textlink="">
      <xdr:nvSpPr>
        <xdr:cNvPr id="14490" name="Line 6">
          <a:extLst>
            <a:ext uri="{FF2B5EF4-FFF2-40B4-BE49-F238E27FC236}">
              <a16:creationId xmlns:a16="http://schemas.microsoft.com/office/drawing/2014/main" id="{4919449A-809C-4D8F-8CB8-9F7E26F207DE}"/>
            </a:ext>
          </a:extLst>
        </xdr:cNvPr>
        <xdr:cNvSpPr>
          <a:spLocks/>
        </xdr:cNvSpPr>
      </xdr:nvSpPr>
      <xdr:spPr bwMode="auto">
        <a:xfrm>
          <a:off x="2903982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4491" name="Line 10">
          <a:extLst>
            <a:ext uri="{FF2B5EF4-FFF2-40B4-BE49-F238E27FC236}">
              <a16:creationId xmlns:a16="http://schemas.microsoft.com/office/drawing/2014/main" id="{616B972E-72C8-42F3-AAA8-B9EE0E20ACED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4492" name="Line 11">
          <a:extLst>
            <a:ext uri="{FF2B5EF4-FFF2-40B4-BE49-F238E27FC236}">
              <a16:creationId xmlns:a16="http://schemas.microsoft.com/office/drawing/2014/main" id="{93F83E26-66EF-4B79-9AEE-FFB5CE61783E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4493" name="Line 13">
          <a:extLst>
            <a:ext uri="{FF2B5EF4-FFF2-40B4-BE49-F238E27FC236}">
              <a16:creationId xmlns:a16="http://schemas.microsoft.com/office/drawing/2014/main" id="{62EF5161-F590-4452-A642-E53BDDDE23AB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4494" name="Line 14">
          <a:extLst>
            <a:ext uri="{FF2B5EF4-FFF2-40B4-BE49-F238E27FC236}">
              <a16:creationId xmlns:a16="http://schemas.microsoft.com/office/drawing/2014/main" id="{E7D14970-CC1C-418D-AF00-19C6C7FA5504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4495" name="Line 15">
          <a:extLst>
            <a:ext uri="{FF2B5EF4-FFF2-40B4-BE49-F238E27FC236}">
              <a16:creationId xmlns:a16="http://schemas.microsoft.com/office/drawing/2014/main" id="{6AEC2765-8D97-463E-B76A-61BB25EB88D0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4496" name="Line 16">
          <a:extLst>
            <a:ext uri="{FF2B5EF4-FFF2-40B4-BE49-F238E27FC236}">
              <a16:creationId xmlns:a16="http://schemas.microsoft.com/office/drawing/2014/main" id="{66C3ED10-8E51-4CE6-B18C-918AB66EEECF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4497" name="Line 18">
          <a:extLst>
            <a:ext uri="{FF2B5EF4-FFF2-40B4-BE49-F238E27FC236}">
              <a16:creationId xmlns:a16="http://schemas.microsoft.com/office/drawing/2014/main" id="{27E0D8C3-24F8-41B0-AE97-FAFECCB833B1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0</xdr:colOff>
      <xdr:row>5</xdr:row>
      <xdr:rowOff>45720</xdr:rowOff>
    </xdr:from>
    <xdr:to>
      <xdr:col>44</xdr:col>
      <xdr:colOff>0</xdr:colOff>
      <xdr:row>7</xdr:row>
      <xdr:rowOff>1005840</xdr:rowOff>
    </xdr:to>
    <xdr:sp macro="" textlink="">
      <xdr:nvSpPr>
        <xdr:cNvPr id="14498" name="Line 19">
          <a:extLst>
            <a:ext uri="{FF2B5EF4-FFF2-40B4-BE49-F238E27FC236}">
              <a16:creationId xmlns:a16="http://schemas.microsoft.com/office/drawing/2014/main" id="{BF7C2CE0-9114-4E9F-BAF3-2AFD45C4D3DA}"/>
            </a:ext>
          </a:extLst>
        </xdr:cNvPr>
        <xdr:cNvSpPr>
          <a:spLocks/>
        </xdr:cNvSpPr>
      </xdr:nvSpPr>
      <xdr:spPr bwMode="auto">
        <a:xfrm>
          <a:off x="2903982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4499" name="Line 21">
          <a:extLst>
            <a:ext uri="{FF2B5EF4-FFF2-40B4-BE49-F238E27FC236}">
              <a16:creationId xmlns:a16="http://schemas.microsoft.com/office/drawing/2014/main" id="{E490CF5B-3E4D-40B7-88D5-037D983BF17E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0</xdr:colOff>
      <xdr:row>5</xdr:row>
      <xdr:rowOff>45720</xdr:rowOff>
    </xdr:from>
    <xdr:to>
      <xdr:col>44</xdr:col>
      <xdr:colOff>0</xdr:colOff>
      <xdr:row>7</xdr:row>
      <xdr:rowOff>1005840</xdr:rowOff>
    </xdr:to>
    <xdr:sp macro="" textlink="">
      <xdr:nvSpPr>
        <xdr:cNvPr id="14500" name="Line 22">
          <a:extLst>
            <a:ext uri="{FF2B5EF4-FFF2-40B4-BE49-F238E27FC236}">
              <a16:creationId xmlns:a16="http://schemas.microsoft.com/office/drawing/2014/main" id="{D697BBB1-09E7-4619-953C-CFD72B9E54FD}"/>
            </a:ext>
          </a:extLst>
        </xdr:cNvPr>
        <xdr:cNvSpPr>
          <a:spLocks/>
        </xdr:cNvSpPr>
      </xdr:nvSpPr>
      <xdr:spPr bwMode="auto">
        <a:xfrm>
          <a:off x="2903982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4501" name="Line 2">
          <a:extLst>
            <a:ext uri="{FF2B5EF4-FFF2-40B4-BE49-F238E27FC236}">
              <a16:creationId xmlns:a16="http://schemas.microsoft.com/office/drawing/2014/main" id="{031384FE-D127-4EF3-9223-60CDAA3BFC39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0</xdr:colOff>
      <xdr:row>5</xdr:row>
      <xdr:rowOff>45720</xdr:rowOff>
    </xdr:from>
    <xdr:to>
      <xdr:col>44</xdr:col>
      <xdr:colOff>0</xdr:colOff>
      <xdr:row>7</xdr:row>
      <xdr:rowOff>1005840</xdr:rowOff>
    </xdr:to>
    <xdr:sp macro="" textlink="">
      <xdr:nvSpPr>
        <xdr:cNvPr id="14502" name="Line 3">
          <a:extLst>
            <a:ext uri="{FF2B5EF4-FFF2-40B4-BE49-F238E27FC236}">
              <a16:creationId xmlns:a16="http://schemas.microsoft.com/office/drawing/2014/main" id="{4A5046FD-5E3F-42CA-8F3A-8131113AAD98}"/>
            </a:ext>
          </a:extLst>
        </xdr:cNvPr>
        <xdr:cNvSpPr>
          <a:spLocks/>
        </xdr:cNvSpPr>
      </xdr:nvSpPr>
      <xdr:spPr bwMode="auto">
        <a:xfrm>
          <a:off x="2903982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4503" name="Line 5">
          <a:extLst>
            <a:ext uri="{FF2B5EF4-FFF2-40B4-BE49-F238E27FC236}">
              <a16:creationId xmlns:a16="http://schemas.microsoft.com/office/drawing/2014/main" id="{314010B2-2F2A-40BB-8441-B91657DA1083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0</xdr:colOff>
      <xdr:row>5</xdr:row>
      <xdr:rowOff>45720</xdr:rowOff>
    </xdr:from>
    <xdr:to>
      <xdr:col>44</xdr:col>
      <xdr:colOff>0</xdr:colOff>
      <xdr:row>7</xdr:row>
      <xdr:rowOff>1005840</xdr:rowOff>
    </xdr:to>
    <xdr:sp macro="" textlink="">
      <xdr:nvSpPr>
        <xdr:cNvPr id="14504" name="Line 6">
          <a:extLst>
            <a:ext uri="{FF2B5EF4-FFF2-40B4-BE49-F238E27FC236}">
              <a16:creationId xmlns:a16="http://schemas.microsoft.com/office/drawing/2014/main" id="{AFDE239F-24FD-4960-B41A-F22D67C4FA7D}"/>
            </a:ext>
          </a:extLst>
        </xdr:cNvPr>
        <xdr:cNvSpPr>
          <a:spLocks/>
        </xdr:cNvSpPr>
      </xdr:nvSpPr>
      <xdr:spPr bwMode="auto">
        <a:xfrm>
          <a:off x="2903982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4505" name="Line 10">
          <a:extLst>
            <a:ext uri="{FF2B5EF4-FFF2-40B4-BE49-F238E27FC236}">
              <a16:creationId xmlns:a16="http://schemas.microsoft.com/office/drawing/2014/main" id="{8EEA9296-D0CD-4ED8-A31E-B5850887FCD6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4506" name="Line 11">
          <a:extLst>
            <a:ext uri="{FF2B5EF4-FFF2-40B4-BE49-F238E27FC236}">
              <a16:creationId xmlns:a16="http://schemas.microsoft.com/office/drawing/2014/main" id="{1973474D-BAD1-4DB7-864D-57080DD85E37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4507" name="Line 13">
          <a:extLst>
            <a:ext uri="{FF2B5EF4-FFF2-40B4-BE49-F238E27FC236}">
              <a16:creationId xmlns:a16="http://schemas.microsoft.com/office/drawing/2014/main" id="{49475EC1-3F6B-4317-B68B-70450BD43110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4508" name="Line 14">
          <a:extLst>
            <a:ext uri="{FF2B5EF4-FFF2-40B4-BE49-F238E27FC236}">
              <a16:creationId xmlns:a16="http://schemas.microsoft.com/office/drawing/2014/main" id="{51B1DAC4-87C5-4D2E-80E5-A0AC62CD727C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4509" name="Line 15">
          <a:extLst>
            <a:ext uri="{FF2B5EF4-FFF2-40B4-BE49-F238E27FC236}">
              <a16:creationId xmlns:a16="http://schemas.microsoft.com/office/drawing/2014/main" id="{047442C6-91A6-4386-9D60-723E66E1118D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4510" name="Line 16">
          <a:extLst>
            <a:ext uri="{FF2B5EF4-FFF2-40B4-BE49-F238E27FC236}">
              <a16:creationId xmlns:a16="http://schemas.microsoft.com/office/drawing/2014/main" id="{B7FF4711-B239-4771-A2AA-350E18236052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4511" name="Line 18">
          <a:extLst>
            <a:ext uri="{FF2B5EF4-FFF2-40B4-BE49-F238E27FC236}">
              <a16:creationId xmlns:a16="http://schemas.microsoft.com/office/drawing/2014/main" id="{79107950-85F3-4859-97AC-D6054125F910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0</xdr:colOff>
      <xdr:row>5</xdr:row>
      <xdr:rowOff>45720</xdr:rowOff>
    </xdr:from>
    <xdr:to>
      <xdr:col>44</xdr:col>
      <xdr:colOff>0</xdr:colOff>
      <xdr:row>7</xdr:row>
      <xdr:rowOff>1005840</xdr:rowOff>
    </xdr:to>
    <xdr:sp macro="" textlink="">
      <xdr:nvSpPr>
        <xdr:cNvPr id="14512" name="Line 19">
          <a:extLst>
            <a:ext uri="{FF2B5EF4-FFF2-40B4-BE49-F238E27FC236}">
              <a16:creationId xmlns:a16="http://schemas.microsoft.com/office/drawing/2014/main" id="{C3E9A7A3-029C-4924-B5CF-809CA9E8A4A2}"/>
            </a:ext>
          </a:extLst>
        </xdr:cNvPr>
        <xdr:cNvSpPr>
          <a:spLocks/>
        </xdr:cNvSpPr>
      </xdr:nvSpPr>
      <xdr:spPr bwMode="auto">
        <a:xfrm>
          <a:off x="2903982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4513" name="Line 21">
          <a:extLst>
            <a:ext uri="{FF2B5EF4-FFF2-40B4-BE49-F238E27FC236}">
              <a16:creationId xmlns:a16="http://schemas.microsoft.com/office/drawing/2014/main" id="{88FC83C3-E25C-4BD2-AA03-368CB44D3A76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0</xdr:colOff>
      <xdr:row>5</xdr:row>
      <xdr:rowOff>45720</xdr:rowOff>
    </xdr:from>
    <xdr:to>
      <xdr:col>44</xdr:col>
      <xdr:colOff>0</xdr:colOff>
      <xdr:row>7</xdr:row>
      <xdr:rowOff>1005840</xdr:rowOff>
    </xdr:to>
    <xdr:sp macro="" textlink="">
      <xdr:nvSpPr>
        <xdr:cNvPr id="14514" name="Line 22">
          <a:extLst>
            <a:ext uri="{FF2B5EF4-FFF2-40B4-BE49-F238E27FC236}">
              <a16:creationId xmlns:a16="http://schemas.microsoft.com/office/drawing/2014/main" id="{0EDBB9A6-F896-4507-8692-EA82AC7341C8}"/>
            </a:ext>
          </a:extLst>
        </xdr:cNvPr>
        <xdr:cNvSpPr>
          <a:spLocks/>
        </xdr:cNvSpPr>
      </xdr:nvSpPr>
      <xdr:spPr bwMode="auto">
        <a:xfrm>
          <a:off x="2903982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</xdr:row>
      <xdr:rowOff>0</xdr:rowOff>
    </xdr:from>
    <xdr:to>
      <xdr:col>2</xdr:col>
      <xdr:colOff>7620</xdr:colOff>
      <xdr:row>8</xdr:row>
      <xdr:rowOff>7620</xdr:rowOff>
    </xdr:to>
    <xdr:cxnSp macro="">
      <xdr:nvCxnSpPr>
        <xdr:cNvPr id="14515" name="直線接點 4">
          <a:extLst>
            <a:ext uri="{FF2B5EF4-FFF2-40B4-BE49-F238E27FC236}">
              <a16:creationId xmlns:a16="http://schemas.microsoft.com/office/drawing/2014/main" id="{70319195-EFFA-4C23-840B-0F176A75E3A2}"/>
            </a:ext>
          </a:extLst>
        </xdr:cNvPr>
        <xdr:cNvCxnSpPr>
          <a:cxnSpLocks noChangeShapeType="1"/>
        </xdr:cNvCxnSpPr>
      </xdr:nvCxnSpPr>
      <xdr:spPr bwMode="auto">
        <a:xfrm>
          <a:off x="0" y="1508760"/>
          <a:ext cx="1539240" cy="1645920"/>
        </a:xfrm>
        <a:prstGeom prst="straightConnector1">
          <a:avLst/>
        </a:prstGeom>
        <a:noFill/>
        <a:ln w="9528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32</xdr:col>
      <xdr:colOff>0</xdr:colOff>
      <xdr:row>5</xdr:row>
      <xdr:rowOff>0</xdr:rowOff>
    </xdr:from>
    <xdr:to>
      <xdr:col>34</xdr:col>
      <xdr:colOff>7620</xdr:colOff>
      <xdr:row>8</xdr:row>
      <xdr:rowOff>7620</xdr:rowOff>
    </xdr:to>
    <xdr:cxnSp macro="">
      <xdr:nvCxnSpPr>
        <xdr:cNvPr id="14516" name="直線接點 4">
          <a:extLst>
            <a:ext uri="{FF2B5EF4-FFF2-40B4-BE49-F238E27FC236}">
              <a16:creationId xmlns:a16="http://schemas.microsoft.com/office/drawing/2014/main" id="{64E40086-A0A9-4605-96D0-45B6FFE12CB5}"/>
            </a:ext>
          </a:extLst>
        </xdr:cNvPr>
        <xdr:cNvCxnSpPr>
          <a:cxnSpLocks noChangeShapeType="1"/>
        </xdr:cNvCxnSpPr>
      </xdr:nvCxnSpPr>
      <xdr:spPr bwMode="auto">
        <a:xfrm>
          <a:off x="20939760" y="1508760"/>
          <a:ext cx="1539240" cy="1645920"/>
        </a:xfrm>
        <a:prstGeom prst="straightConnector1">
          <a:avLst/>
        </a:prstGeom>
        <a:noFill/>
        <a:ln w="9528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5511" name="Line 2">
          <a:extLst>
            <a:ext uri="{FF2B5EF4-FFF2-40B4-BE49-F238E27FC236}">
              <a16:creationId xmlns:a16="http://schemas.microsoft.com/office/drawing/2014/main" id="{DFD79A8F-F424-4102-8660-7DF04CB65065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0</xdr:colOff>
      <xdr:row>5</xdr:row>
      <xdr:rowOff>45720</xdr:rowOff>
    </xdr:from>
    <xdr:to>
      <xdr:col>44</xdr:col>
      <xdr:colOff>0</xdr:colOff>
      <xdr:row>7</xdr:row>
      <xdr:rowOff>1005840</xdr:rowOff>
    </xdr:to>
    <xdr:sp macro="" textlink="">
      <xdr:nvSpPr>
        <xdr:cNvPr id="15512" name="Line 3">
          <a:extLst>
            <a:ext uri="{FF2B5EF4-FFF2-40B4-BE49-F238E27FC236}">
              <a16:creationId xmlns:a16="http://schemas.microsoft.com/office/drawing/2014/main" id="{F03C02E3-52C2-42B4-AF0B-4D34D5056D22}"/>
            </a:ext>
          </a:extLst>
        </xdr:cNvPr>
        <xdr:cNvSpPr>
          <a:spLocks/>
        </xdr:cNvSpPr>
      </xdr:nvSpPr>
      <xdr:spPr bwMode="auto">
        <a:xfrm>
          <a:off x="2903982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5513" name="Line 5">
          <a:extLst>
            <a:ext uri="{FF2B5EF4-FFF2-40B4-BE49-F238E27FC236}">
              <a16:creationId xmlns:a16="http://schemas.microsoft.com/office/drawing/2014/main" id="{200CAE91-04F6-43ED-9E77-2BAB72629A08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0</xdr:colOff>
      <xdr:row>5</xdr:row>
      <xdr:rowOff>45720</xdr:rowOff>
    </xdr:from>
    <xdr:to>
      <xdr:col>44</xdr:col>
      <xdr:colOff>0</xdr:colOff>
      <xdr:row>7</xdr:row>
      <xdr:rowOff>1005840</xdr:rowOff>
    </xdr:to>
    <xdr:sp macro="" textlink="">
      <xdr:nvSpPr>
        <xdr:cNvPr id="15514" name="Line 6">
          <a:extLst>
            <a:ext uri="{FF2B5EF4-FFF2-40B4-BE49-F238E27FC236}">
              <a16:creationId xmlns:a16="http://schemas.microsoft.com/office/drawing/2014/main" id="{AC702C6E-C058-4293-99E5-4F7F767B7AA6}"/>
            </a:ext>
          </a:extLst>
        </xdr:cNvPr>
        <xdr:cNvSpPr>
          <a:spLocks/>
        </xdr:cNvSpPr>
      </xdr:nvSpPr>
      <xdr:spPr bwMode="auto">
        <a:xfrm>
          <a:off x="2903982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5515" name="Line 10">
          <a:extLst>
            <a:ext uri="{FF2B5EF4-FFF2-40B4-BE49-F238E27FC236}">
              <a16:creationId xmlns:a16="http://schemas.microsoft.com/office/drawing/2014/main" id="{FEE82C22-2260-4887-9AF9-323697B51CF6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5516" name="Line 11">
          <a:extLst>
            <a:ext uri="{FF2B5EF4-FFF2-40B4-BE49-F238E27FC236}">
              <a16:creationId xmlns:a16="http://schemas.microsoft.com/office/drawing/2014/main" id="{0BA115A9-8469-4F4A-8992-02C6613A0BF4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5517" name="Line 13">
          <a:extLst>
            <a:ext uri="{FF2B5EF4-FFF2-40B4-BE49-F238E27FC236}">
              <a16:creationId xmlns:a16="http://schemas.microsoft.com/office/drawing/2014/main" id="{C3643E34-A6FA-4AB1-86FB-917A4CD974C6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5518" name="Line 14">
          <a:extLst>
            <a:ext uri="{FF2B5EF4-FFF2-40B4-BE49-F238E27FC236}">
              <a16:creationId xmlns:a16="http://schemas.microsoft.com/office/drawing/2014/main" id="{906016DF-283E-4CF2-856E-95BA78ADB63D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5519" name="Line 15">
          <a:extLst>
            <a:ext uri="{FF2B5EF4-FFF2-40B4-BE49-F238E27FC236}">
              <a16:creationId xmlns:a16="http://schemas.microsoft.com/office/drawing/2014/main" id="{73CDD7D8-3712-4E8E-8B04-D272E9203523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5520" name="Line 16">
          <a:extLst>
            <a:ext uri="{FF2B5EF4-FFF2-40B4-BE49-F238E27FC236}">
              <a16:creationId xmlns:a16="http://schemas.microsoft.com/office/drawing/2014/main" id="{4048C1A2-79E1-4350-B8AE-C3ACC4F9C3F3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5521" name="Line 18">
          <a:extLst>
            <a:ext uri="{FF2B5EF4-FFF2-40B4-BE49-F238E27FC236}">
              <a16:creationId xmlns:a16="http://schemas.microsoft.com/office/drawing/2014/main" id="{B580AAA6-CE5A-4FD3-AD99-05B12645E587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0</xdr:colOff>
      <xdr:row>5</xdr:row>
      <xdr:rowOff>45720</xdr:rowOff>
    </xdr:from>
    <xdr:to>
      <xdr:col>44</xdr:col>
      <xdr:colOff>0</xdr:colOff>
      <xdr:row>7</xdr:row>
      <xdr:rowOff>1005840</xdr:rowOff>
    </xdr:to>
    <xdr:sp macro="" textlink="">
      <xdr:nvSpPr>
        <xdr:cNvPr id="15522" name="Line 19">
          <a:extLst>
            <a:ext uri="{FF2B5EF4-FFF2-40B4-BE49-F238E27FC236}">
              <a16:creationId xmlns:a16="http://schemas.microsoft.com/office/drawing/2014/main" id="{8E53A41C-5A97-4EBB-A5F9-05EF280E5B92}"/>
            </a:ext>
          </a:extLst>
        </xdr:cNvPr>
        <xdr:cNvSpPr>
          <a:spLocks/>
        </xdr:cNvSpPr>
      </xdr:nvSpPr>
      <xdr:spPr bwMode="auto">
        <a:xfrm>
          <a:off x="2903982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5523" name="Line 21">
          <a:extLst>
            <a:ext uri="{FF2B5EF4-FFF2-40B4-BE49-F238E27FC236}">
              <a16:creationId xmlns:a16="http://schemas.microsoft.com/office/drawing/2014/main" id="{934A1EA2-1B54-4789-ABEB-E73AF2A7DB62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0</xdr:colOff>
      <xdr:row>5</xdr:row>
      <xdr:rowOff>45720</xdr:rowOff>
    </xdr:from>
    <xdr:to>
      <xdr:col>44</xdr:col>
      <xdr:colOff>0</xdr:colOff>
      <xdr:row>7</xdr:row>
      <xdr:rowOff>1005840</xdr:rowOff>
    </xdr:to>
    <xdr:sp macro="" textlink="">
      <xdr:nvSpPr>
        <xdr:cNvPr id="15524" name="Line 22">
          <a:extLst>
            <a:ext uri="{FF2B5EF4-FFF2-40B4-BE49-F238E27FC236}">
              <a16:creationId xmlns:a16="http://schemas.microsoft.com/office/drawing/2014/main" id="{E01E51FF-671F-4151-A5EE-49DEAE52B63C}"/>
            </a:ext>
          </a:extLst>
        </xdr:cNvPr>
        <xdr:cNvSpPr>
          <a:spLocks/>
        </xdr:cNvSpPr>
      </xdr:nvSpPr>
      <xdr:spPr bwMode="auto">
        <a:xfrm>
          <a:off x="2903982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5525" name="Line 2">
          <a:extLst>
            <a:ext uri="{FF2B5EF4-FFF2-40B4-BE49-F238E27FC236}">
              <a16:creationId xmlns:a16="http://schemas.microsoft.com/office/drawing/2014/main" id="{A6658626-D696-4686-A0D8-F607E6A907DE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0</xdr:colOff>
      <xdr:row>5</xdr:row>
      <xdr:rowOff>45720</xdr:rowOff>
    </xdr:from>
    <xdr:to>
      <xdr:col>44</xdr:col>
      <xdr:colOff>0</xdr:colOff>
      <xdr:row>7</xdr:row>
      <xdr:rowOff>1005840</xdr:rowOff>
    </xdr:to>
    <xdr:sp macro="" textlink="">
      <xdr:nvSpPr>
        <xdr:cNvPr id="15526" name="Line 3">
          <a:extLst>
            <a:ext uri="{FF2B5EF4-FFF2-40B4-BE49-F238E27FC236}">
              <a16:creationId xmlns:a16="http://schemas.microsoft.com/office/drawing/2014/main" id="{6954B731-C265-4F8E-922C-2B49E7EC81F1}"/>
            </a:ext>
          </a:extLst>
        </xdr:cNvPr>
        <xdr:cNvSpPr>
          <a:spLocks/>
        </xdr:cNvSpPr>
      </xdr:nvSpPr>
      <xdr:spPr bwMode="auto">
        <a:xfrm>
          <a:off x="2903982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5527" name="Line 5">
          <a:extLst>
            <a:ext uri="{FF2B5EF4-FFF2-40B4-BE49-F238E27FC236}">
              <a16:creationId xmlns:a16="http://schemas.microsoft.com/office/drawing/2014/main" id="{72CFD5AE-FCA7-4272-AE79-0A6C9E79FD45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0</xdr:colOff>
      <xdr:row>5</xdr:row>
      <xdr:rowOff>45720</xdr:rowOff>
    </xdr:from>
    <xdr:to>
      <xdr:col>44</xdr:col>
      <xdr:colOff>0</xdr:colOff>
      <xdr:row>7</xdr:row>
      <xdr:rowOff>1005840</xdr:rowOff>
    </xdr:to>
    <xdr:sp macro="" textlink="">
      <xdr:nvSpPr>
        <xdr:cNvPr id="15528" name="Line 6">
          <a:extLst>
            <a:ext uri="{FF2B5EF4-FFF2-40B4-BE49-F238E27FC236}">
              <a16:creationId xmlns:a16="http://schemas.microsoft.com/office/drawing/2014/main" id="{509F9058-C458-42F7-99C8-2BBA1C2493BA}"/>
            </a:ext>
          </a:extLst>
        </xdr:cNvPr>
        <xdr:cNvSpPr>
          <a:spLocks/>
        </xdr:cNvSpPr>
      </xdr:nvSpPr>
      <xdr:spPr bwMode="auto">
        <a:xfrm>
          <a:off x="2903982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5529" name="Line 10">
          <a:extLst>
            <a:ext uri="{FF2B5EF4-FFF2-40B4-BE49-F238E27FC236}">
              <a16:creationId xmlns:a16="http://schemas.microsoft.com/office/drawing/2014/main" id="{95106562-B0BA-4561-BDBC-8D8B6556B3A8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5530" name="Line 11">
          <a:extLst>
            <a:ext uri="{FF2B5EF4-FFF2-40B4-BE49-F238E27FC236}">
              <a16:creationId xmlns:a16="http://schemas.microsoft.com/office/drawing/2014/main" id="{09412058-F894-4195-8153-C53B102D1C40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5531" name="Line 13">
          <a:extLst>
            <a:ext uri="{FF2B5EF4-FFF2-40B4-BE49-F238E27FC236}">
              <a16:creationId xmlns:a16="http://schemas.microsoft.com/office/drawing/2014/main" id="{71B925A3-DC54-428B-858E-E7E50DED1BCB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5532" name="Line 14">
          <a:extLst>
            <a:ext uri="{FF2B5EF4-FFF2-40B4-BE49-F238E27FC236}">
              <a16:creationId xmlns:a16="http://schemas.microsoft.com/office/drawing/2014/main" id="{B8764AB5-8C8C-4A3A-BA1E-BF2245B74C88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5533" name="Line 15">
          <a:extLst>
            <a:ext uri="{FF2B5EF4-FFF2-40B4-BE49-F238E27FC236}">
              <a16:creationId xmlns:a16="http://schemas.microsoft.com/office/drawing/2014/main" id="{7449BFF9-E589-401C-8D23-1BCF289D2DF7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5534" name="Line 16">
          <a:extLst>
            <a:ext uri="{FF2B5EF4-FFF2-40B4-BE49-F238E27FC236}">
              <a16:creationId xmlns:a16="http://schemas.microsoft.com/office/drawing/2014/main" id="{A9FC91F3-8FA4-4C6B-AB4D-2942334F6925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5535" name="Line 18">
          <a:extLst>
            <a:ext uri="{FF2B5EF4-FFF2-40B4-BE49-F238E27FC236}">
              <a16:creationId xmlns:a16="http://schemas.microsoft.com/office/drawing/2014/main" id="{2A2544AB-9962-45CF-BC1A-95F243FF6D8D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0</xdr:colOff>
      <xdr:row>5</xdr:row>
      <xdr:rowOff>45720</xdr:rowOff>
    </xdr:from>
    <xdr:to>
      <xdr:col>44</xdr:col>
      <xdr:colOff>0</xdr:colOff>
      <xdr:row>7</xdr:row>
      <xdr:rowOff>1005840</xdr:rowOff>
    </xdr:to>
    <xdr:sp macro="" textlink="">
      <xdr:nvSpPr>
        <xdr:cNvPr id="15536" name="Line 19">
          <a:extLst>
            <a:ext uri="{FF2B5EF4-FFF2-40B4-BE49-F238E27FC236}">
              <a16:creationId xmlns:a16="http://schemas.microsoft.com/office/drawing/2014/main" id="{1696FE38-40D5-49BD-8245-D222CE40EE54}"/>
            </a:ext>
          </a:extLst>
        </xdr:cNvPr>
        <xdr:cNvSpPr>
          <a:spLocks/>
        </xdr:cNvSpPr>
      </xdr:nvSpPr>
      <xdr:spPr bwMode="auto">
        <a:xfrm>
          <a:off x="2903982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5537" name="Line 21">
          <a:extLst>
            <a:ext uri="{FF2B5EF4-FFF2-40B4-BE49-F238E27FC236}">
              <a16:creationId xmlns:a16="http://schemas.microsoft.com/office/drawing/2014/main" id="{42780E11-7BE6-4BEE-B8E8-F7B2139CF0C2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0</xdr:colOff>
      <xdr:row>5</xdr:row>
      <xdr:rowOff>45720</xdr:rowOff>
    </xdr:from>
    <xdr:to>
      <xdr:col>44</xdr:col>
      <xdr:colOff>0</xdr:colOff>
      <xdr:row>7</xdr:row>
      <xdr:rowOff>1005840</xdr:rowOff>
    </xdr:to>
    <xdr:sp macro="" textlink="">
      <xdr:nvSpPr>
        <xdr:cNvPr id="15538" name="Line 22">
          <a:extLst>
            <a:ext uri="{FF2B5EF4-FFF2-40B4-BE49-F238E27FC236}">
              <a16:creationId xmlns:a16="http://schemas.microsoft.com/office/drawing/2014/main" id="{05BE0551-D523-48D9-BE8D-33D9D6FF2E16}"/>
            </a:ext>
          </a:extLst>
        </xdr:cNvPr>
        <xdr:cNvSpPr>
          <a:spLocks/>
        </xdr:cNvSpPr>
      </xdr:nvSpPr>
      <xdr:spPr bwMode="auto">
        <a:xfrm>
          <a:off x="2903982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</xdr:row>
      <xdr:rowOff>0</xdr:rowOff>
    </xdr:from>
    <xdr:to>
      <xdr:col>2</xdr:col>
      <xdr:colOff>7620</xdr:colOff>
      <xdr:row>8</xdr:row>
      <xdr:rowOff>7620</xdr:rowOff>
    </xdr:to>
    <xdr:cxnSp macro="">
      <xdr:nvCxnSpPr>
        <xdr:cNvPr id="15539" name="直線接點 4">
          <a:extLst>
            <a:ext uri="{FF2B5EF4-FFF2-40B4-BE49-F238E27FC236}">
              <a16:creationId xmlns:a16="http://schemas.microsoft.com/office/drawing/2014/main" id="{24D54E79-A28E-4E3F-9B51-4DC8611C64AB}"/>
            </a:ext>
          </a:extLst>
        </xdr:cNvPr>
        <xdr:cNvCxnSpPr>
          <a:cxnSpLocks noChangeShapeType="1"/>
        </xdr:cNvCxnSpPr>
      </xdr:nvCxnSpPr>
      <xdr:spPr bwMode="auto">
        <a:xfrm>
          <a:off x="0" y="1508760"/>
          <a:ext cx="1539240" cy="1645920"/>
        </a:xfrm>
        <a:prstGeom prst="straightConnector1">
          <a:avLst/>
        </a:prstGeom>
        <a:noFill/>
        <a:ln w="9528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32</xdr:col>
      <xdr:colOff>0</xdr:colOff>
      <xdr:row>5</xdr:row>
      <xdr:rowOff>0</xdr:rowOff>
    </xdr:from>
    <xdr:to>
      <xdr:col>34</xdr:col>
      <xdr:colOff>7620</xdr:colOff>
      <xdr:row>8</xdr:row>
      <xdr:rowOff>7620</xdr:rowOff>
    </xdr:to>
    <xdr:cxnSp macro="">
      <xdr:nvCxnSpPr>
        <xdr:cNvPr id="15540" name="直線接點 4">
          <a:extLst>
            <a:ext uri="{FF2B5EF4-FFF2-40B4-BE49-F238E27FC236}">
              <a16:creationId xmlns:a16="http://schemas.microsoft.com/office/drawing/2014/main" id="{89BF0672-79B4-45AF-B6F4-A9A2DC8C70E6}"/>
            </a:ext>
          </a:extLst>
        </xdr:cNvPr>
        <xdr:cNvCxnSpPr>
          <a:cxnSpLocks noChangeShapeType="1"/>
        </xdr:cNvCxnSpPr>
      </xdr:nvCxnSpPr>
      <xdr:spPr bwMode="auto">
        <a:xfrm>
          <a:off x="20939760" y="1508760"/>
          <a:ext cx="1539240" cy="1645920"/>
        </a:xfrm>
        <a:prstGeom prst="straightConnector1">
          <a:avLst/>
        </a:prstGeom>
        <a:noFill/>
        <a:ln w="9528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45720</xdr:colOff>
      <xdr:row>0</xdr:row>
      <xdr:rowOff>0</xdr:rowOff>
    </xdr:from>
    <xdr:to>
      <xdr:col>1</xdr:col>
      <xdr:colOff>152400</xdr:colOff>
      <xdr:row>0</xdr:row>
      <xdr:rowOff>0</xdr:rowOff>
    </xdr:to>
    <xdr:sp macro="" textlink="">
      <xdr:nvSpPr>
        <xdr:cNvPr id="17215" name="Line 1">
          <a:extLst>
            <a:ext uri="{FF2B5EF4-FFF2-40B4-BE49-F238E27FC236}">
              <a16:creationId xmlns:a16="http://schemas.microsoft.com/office/drawing/2014/main" id="{4235ED1D-13DC-4680-8E1A-8F4132337360}"/>
            </a:ext>
          </a:extLst>
        </xdr:cNvPr>
        <xdr:cNvSpPr>
          <a:spLocks/>
        </xdr:cNvSpPr>
      </xdr:nvSpPr>
      <xdr:spPr bwMode="auto">
        <a:xfrm>
          <a:off x="4572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216" name="Line 2">
          <a:extLst>
            <a:ext uri="{FF2B5EF4-FFF2-40B4-BE49-F238E27FC236}">
              <a16:creationId xmlns:a16="http://schemas.microsoft.com/office/drawing/2014/main" id="{060701C1-F4AA-4AF8-AAE1-774751E80C7C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152400</xdr:colOff>
      <xdr:row>0</xdr:row>
      <xdr:rowOff>0</xdr:rowOff>
    </xdr:to>
    <xdr:sp macro="" textlink="">
      <xdr:nvSpPr>
        <xdr:cNvPr id="17217" name="Line 3">
          <a:extLst>
            <a:ext uri="{FF2B5EF4-FFF2-40B4-BE49-F238E27FC236}">
              <a16:creationId xmlns:a16="http://schemas.microsoft.com/office/drawing/2014/main" id="{9C0C3033-8DAB-44E4-AED8-92AA1883D483}"/>
            </a:ext>
          </a:extLst>
        </xdr:cNvPr>
        <xdr:cNvSpPr>
          <a:spLocks/>
        </xdr:cNvSpPr>
      </xdr:nvSpPr>
      <xdr:spPr bwMode="auto">
        <a:xfrm>
          <a:off x="4572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218" name="Line 4">
          <a:extLst>
            <a:ext uri="{FF2B5EF4-FFF2-40B4-BE49-F238E27FC236}">
              <a16:creationId xmlns:a16="http://schemas.microsoft.com/office/drawing/2014/main" id="{26A4860F-6B40-4CE9-90EC-1C2C6297A733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152400</xdr:colOff>
      <xdr:row>0</xdr:row>
      <xdr:rowOff>0</xdr:rowOff>
    </xdr:to>
    <xdr:sp macro="" textlink="">
      <xdr:nvSpPr>
        <xdr:cNvPr id="17219" name="Line 5">
          <a:extLst>
            <a:ext uri="{FF2B5EF4-FFF2-40B4-BE49-F238E27FC236}">
              <a16:creationId xmlns:a16="http://schemas.microsoft.com/office/drawing/2014/main" id="{A32E34DD-D010-4083-BA5A-7396BBC866A7}"/>
            </a:ext>
          </a:extLst>
        </xdr:cNvPr>
        <xdr:cNvSpPr>
          <a:spLocks/>
        </xdr:cNvSpPr>
      </xdr:nvSpPr>
      <xdr:spPr bwMode="auto">
        <a:xfrm>
          <a:off x="4572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220" name="Line 6">
          <a:extLst>
            <a:ext uri="{FF2B5EF4-FFF2-40B4-BE49-F238E27FC236}">
              <a16:creationId xmlns:a16="http://schemas.microsoft.com/office/drawing/2014/main" id="{5B70F1A4-2374-488D-B08C-BAE559A2ACEE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152400</xdr:colOff>
      <xdr:row>0</xdr:row>
      <xdr:rowOff>0</xdr:rowOff>
    </xdr:to>
    <xdr:sp macro="" textlink="">
      <xdr:nvSpPr>
        <xdr:cNvPr id="17221" name="Line 7">
          <a:extLst>
            <a:ext uri="{FF2B5EF4-FFF2-40B4-BE49-F238E27FC236}">
              <a16:creationId xmlns:a16="http://schemas.microsoft.com/office/drawing/2014/main" id="{850C515C-D256-4D93-AB0B-9AE20C4CCFD6}"/>
            </a:ext>
          </a:extLst>
        </xdr:cNvPr>
        <xdr:cNvSpPr>
          <a:spLocks/>
        </xdr:cNvSpPr>
      </xdr:nvSpPr>
      <xdr:spPr bwMode="auto">
        <a:xfrm>
          <a:off x="4572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222" name="Line 8">
          <a:extLst>
            <a:ext uri="{FF2B5EF4-FFF2-40B4-BE49-F238E27FC236}">
              <a16:creationId xmlns:a16="http://schemas.microsoft.com/office/drawing/2014/main" id="{7F0CD7C8-7ABA-4790-A63B-80DDEA5BF95F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152400</xdr:colOff>
      <xdr:row>0</xdr:row>
      <xdr:rowOff>0</xdr:rowOff>
    </xdr:to>
    <xdr:sp macro="" textlink="">
      <xdr:nvSpPr>
        <xdr:cNvPr id="17223" name="Line 9">
          <a:extLst>
            <a:ext uri="{FF2B5EF4-FFF2-40B4-BE49-F238E27FC236}">
              <a16:creationId xmlns:a16="http://schemas.microsoft.com/office/drawing/2014/main" id="{AE3F8C7B-E267-40C7-B987-5C8DFB75FADF}"/>
            </a:ext>
          </a:extLst>
        </xdr:cNvPr>
        <xdr:cNvSpPr>
          <a:spLocks/>
        </xdr:cNvSpPr>
      </xdr:nvSpPr>
      <xdr:spPr bwMode="auto">
        <a:xfrm>
          <a:off x="4572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224" name="Line 10">
          <a:extLst>
            <a:ext uri="{FF2B5EF4-FFF2-40B4-BE49-F238E27FC236}">
              <a16:creationId xmlns:a16="http://schemas.microsoft.com/office/drawing/2014/main" id="{6E78A281-1F98-4DE9-9A1B-D3D30691D850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152400</xdr:colOff>
      <xdr:row>0</xdr:row>
      <xdr:rowOff>0</xdr:rowOff>
    </xdr:to>
    <xdr:sp macro="" textlink="">
      <xdr:nvSpPr>
        <xdr:cNvPr id="17225" name="Line 11">
          <a:extLst>
            <a:ext uri="{FF2B5EF4-FFF2-40B4-BE49-F238E27FC236}">
              <a16:creationId xmlns:a16="http://schemas.microsoft.com/office/drawing/2014/main" id="{5CCEE57B-3D4C-4D1C-AF2E-789BEE0C001C}"/>
            </a:ext>
          </a:extLst>
        </xdr:cNvPr>
        <xdr:cNvSpPr>
          <a:spLocks/>
        </xdr:cNvSpPr>
      </xdr:nvSpPr>
      <xdr:spPr bwMode="auto">
        <a:xfrm>
          <a:off x="4572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226" name="Line 12">
          <a:extLst>
            <a:ext uri="{FF2B5EF4-FFF2-40B4-BE49-F238E27FC236}">
              <a16:creationId xmlns:a16="http://schemas.microsoft.com/office/drawing/2014/main" id="{622540B1-DE05-433E-AD0A-6ACC11938DF3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152400</xdr:colOff>
      <xdr:row>0</xdr:row>
      <xdr:rowOff>0</xdr:rowOff>
    </xdr:to>
    <xdr:sp macro="" textlink="">
      <xdr:nvSpPr>
        <xdr:cNvPr id="17227" name="Line 13">
          <a:extLst>
            <a:ext uri="{FF2B5EF4-FFF2-40B4-BE49-F238E27FC236}">
              <a16:creationId xmlns:a16="http://schemas.microsoft.com/office/drawing/2014/main" id="{386F78EE-648C-46E1-9040-7F9D1E563D07}"/>
            </a:ext>
          </a:extLst>
        </xdr:cNvPr>
        <xdr:cNvSpPr>
          <a:spLocks/>
        </xdr:cNvSpPr>
      </xdr:nvSpPr>
      <xdr:spPr bwMode="auto">
        <a:xfrm>
          <a:off x="4572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228" name="Line 14">
          <a:extLst>
            <a:ext uri="{FF2B5EF4-FFF2-40B4-BE49-F238E27FC236}">
              <a16:creationId xmlns:a16="http://schemas.microsoft.com/office/drawing/2014/main" id="{40CFF058-F496-4495-8956-0A11841D48C2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152400</xdr:colOff>
      <xdr:row>0</xdr:row>
      <xdr:rowOff>0</xdr:rowOff>
    </xdr:to>
    <xdr:sp macro="" textlink="">
      <xdr:nvSpPr>
        <xdr:cNvPr id="17229" name="Line 15">
          <a:extLst>
            <a:ext uri="{FF2B5EF4-FFF2-40B4-BE49-F238E27FC236}">
              <a16:creationId xmlns:a16="http://schemas.microsoft.com/office/drawing/2014/main" id="{0134FA80-CD97-46F5-8771-D32DA58158A8}"/>
            </a:ext>
          </a:extLst>
        </xdr:cNvPr>
        <xdr:cNvSpPr>
          <a:spLocks/>
        </xdr:cNvSpPr>
      </xdr:nvSpPr>
      <xdr:spPr bwMode="auto">
        <a:xfrm>
          <a:off x="4572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230" name="Line 16">
          <a:extLst>
            <a:ext uri="{FF2B5EF4-FFF2-40B4-BE49-F238E27FC236}">
              <a16:creationId xmlns:a16="http://schemas.microsoft.com/office/drawing/2014/main" id="{6B76C3E2-8C04-41E0-B1BF-EDA1288D558A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152400</xdr:colOff>
      <xdr:row>0</xdr:row>
      <xdr:rowOff>0</xdr:rowOff>
    </xdr:to>
    <xdr:sp macro="" textlink="">
      <xdr:nvSpPr>
        <xdr:cNvPr id="17231" name="Line 17">
          <a:extLst>
            <a:ext uri="{FF2B5EF4-FFF2-40B4-BE49-F238E27FC236}">
              <a16:creationId xmlns:a16="http://schemas.microsoft.com/office/drawing/2014/main" id="{CD9FA31B-5C3C-497E-B646-AD541FB54171}"/>
            </a:ext>
          </a:extLst>
        </xdr:cNvPr>
        <xdr:cNvSpPr>
          <a:spLocks/>
        </xdr:cNvSpPr>
      </xdr:nvSpPr>
      <xdr:spPr bwMode="auto">
        <a:xfrm>
          <a:off x="4572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232" name="Line 18">
          <a:extLst>
            <a:ext uri="{FF2B5EF4-FFF2-40B4-BE49-F238E27FC236}">
              <a16:creationId xmlns:a16="http://schemas.microsoft.com/office/drawing/2014/main" id="{CF3DAD9E-FB5F-410A-9765-D0D3E4150A79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152400</xdr:colOff>
      <xdr:row>0</xdr:row>
      <xdr:rowOff>0</xdr:rowOff>
    </xdr:to>
    <xdr:sp macro="" textlink="">
      <xdr:nvSpPr>
        <xdr:cNvPr id="17233" name="Line 19">
          <a:extLst>
            <a:ext uri="{FF2B5EF4-FFF2-40B4-BE49-F238E27FC236}">
              <a16:creationId xmlns:a16="http://schemas.microsoft.com/office/drawing/2014/main" id="{E3EFF5D5-0994-4A5B-98B7-C0077BD20359}"/>
            </a:ext>
          </a:extLst>
        </xdr:cNvPr>
        <xdr:cNvSpPr>
          <a:spLocks/>
        </xdr:cNvSpPr>
      </xdr:nvSpPr>
      <xdr:spPr bwMode="auto">
        <a:xfrm>
          <a:off x="4572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234" name="Line 20">
          <a:extLst>
            <a:ext uri="{FF2B5EF4-FFF2-40B4-BE49-F238E27FC236}">
              <a16:creationId xmlns:a16="http://schemas.microsoft.com/office/drawing/2014/main" id="{166E3FD6-94A4-4FE7-BDA3-5BBF90435539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152400</xdr:colOff>
      <xdr:row>0</xdr:row>
      <xdr:rowOff>0</xdr:rowOff>
    </xdr:to>
    <xdr:sp macro="" textlink="">
      <xdr:nvSpPr>
        <xdr:cNvPr id="17235" name="Line 21">
          <a:extLst>
            <a:ext uri="{FF2B5EF4-FFF2-40B4-BE49-F238E27FC236}">
              <a16:creationId xmlns:a16="http://schemas.microsoft.com/office/drawing/2014/main" id="{C5D28F7F-9911-48E5-B0B5-B67BBA42FF98}"/>
            </a:ext>
          </a:extLst>
        </xdr:cNvPr>
        <xdr:cNvSpPr>
          <a:spLocks/>
        </xdr:cNvSpPr>
      </xdr:nvSpPr>
      <xdr:spPr bwMode="auto">
        <a:xfrm>
          <a:off x="4572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236" name="Line 22">
          <a:extLst>
            <a:ext uri="{FF2B5EF4-FFF2-40B4-BE49-F238E27FC236}">
              <a16:creationId xmlns:a16="http://schemas.microsoft.com/office/drawing/2014/main" id="{34F9A3FF-06D0-431D-A2F7-2791E9871BA6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7237" name="Line 23">
          <a:extLst>
            <a:ext uri="{FF2B5EF4-FFF2-40B4-BE49-F238E27FC236}">
              <a16:creationId xmlns:a16="http://schemas.microsoft.com/office/drawing/2014/main" id="{9DB02C80-EE86-4F9C-B4E1-1EE1FCF138ED}"/>
            </a:ext>
          </a:extLst>
        </xdr:cNvPr>
        <xdr:cNvSpPr>
          <a:spLocks/>
        </xdr:cNvSpPr>
      </xdr:nvSpPr>
      <xdr:spPr bwMode="auto">
        <a:xfrm>
          <a:off x="29710380" y="0"/>
          <a:ext cx="0" cy="0"/>
        </a:xfrm>
        <a:custGeom>
          <a:avLst/>
          <a:gdLst>
            <a:gd name="T0" fmla="*/ 17694720 60000 65536"/>
            <a:gd name="T1" fmla="*/ 0 60000 65536"/>
            <a:gd name="T2" fmla="*/ 5898240 60000 65536"/>
            <a:gd name="T3" fmla="*/ 11796480 60000 65536"/>
            <a:gd name="T4" fmla="*/ 17694720 60000 65536"/>
            <a:gd name="T5" fmla="*/ 0 60000 65536"/>
            <a:gd name="T6" fmla="*/ 5898240 60000 65536"/>
            <a:gd name="T7" fmla="*/ 11796480 60000 65536"/>
            <a:gd name="T8" fmla="*/ 5898240 60000 65536"/>
            <a:gd name="T9" fmla="*/ 17694720 60000 65536"/>
          </a:gdLst>
          <a:ahLst/>
          <a:cxnLst>
            <a:cxn ang="T0">
              <a:pos x="0" y="0"/>
            </a:cxn>
            <a:cxn ang="T1">
              <a:pos x="0" y="0"/>
            </a:cxn>
            <a:cxn ang="T2">
              <a:pos x="0" y="0"/>
            </a:cxn>
            <a:cxn ang="T3">
              <a:pos x="0" y="0"/>
            </a:cxn>
            <a:cxn ang="T4">
              <a:pos x="0" y="0"/>
            </a:cxn>
            <a:cxn ang="T5">
              <a:pos x="0" y="0"/>
            </a:cxn>
            <a:cxn ang="T6">
              <a:pos x="0" y="0"/>
            </a:cxn>
            <a:cxn ang="T7">
              <a:pos x="0" y="0"/>
            </a:cxn>
            <a:cxn ang="T8">
              <a:pos x="0" y="0"/>
            </a:cxn>
            <a:cxn ang="T9">
              <a:pos x="0" y="0"/>
            </a:cxn>
          </a:cxnLst>
          <a:rect l="0" t="0" r="0" b="0"/>
          <a:pathLst>
            <a:path>
              <a:moveTo>
                <a:pt x="0" y="0"/>
              </a:moveTo>
              <a:lnTo>
                <a:pt x="1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152400</xdr:colOff>
      <xdr:row>0</xdr:row>
      <xdr:rowOff>0</xdr:rowOff>
    </xdr:to>
    <xdr:sp macro="" textlink="">
      <xdr:nvSpPr>
        <xdr:cNvPr id="17238" name="Line 24">
          <a:extLst>
            <a:ext uri="{FF2B5EF4-FFF2-40B4-BE49-F238E27FC236}">
              <a16:creationId xmlns:a16="http://schemas.microsoft.com/office/drawing/2014/main" id="{FF01A0A9-A79F-4B80-9037-D94FCA7BE314}"/>
            </a:ext>
          </a:extLst>
        </xdr:cNvPr>
        <xdr:cNvSpPr>
          <a:spLocks/>
        </xdr:cNvSpPr>
      </xdr:nvSpPr>
      <xdr:spPr bwMode="auto">
        <a:xfrm>
          <a:off x="4572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239" name="Line 25">
          <a:extLst>
            <a:ext uri="{FF2B5EF4-FFF2-40B4-BE49-F238E27FC236}">
              <a16:creationId xmlns:a16="http://schemas.microsoft.com/office/drawing/2014/main" id="{92480374-2188-4BAA-AA44-C44DAB7EBDA9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7240" name="Line 26">
          <a:extLst>
            <a:ext uri="{FF2B5EF4-FFF2-40B4-BE49-F238E27FC236}">
              <a16:creationId xmlns:a16="http://schemas.microsoft.com/office/drawing/2014/main" id="{C8A4650E-B66B-4543-A587-C82C51EEB819}"/>
            </a:ext>
          </a:extLst>
        </xdr:cNvPr>
        <xdr:cNvSpPr>
          <a:spLocks/>
        </xdr:cNvSpPr>
      </xdr:nvSpPr>
      <xdr:spPr bwMode="auto">
        <a:xfrm>
          <a:off x="29710380" y="0"/>
          <a:ext cx="0" cy="0"/>
        </a:xfrm>
        <a:custGeom>
          <a:avLst/>
          <a:gdLst>
            <a:gd name="T0" fmla="*/ 17694720 60000 65536"/>
            <a:gd name="T1" fmla="*/ 0 60000 65536"/>
            <a:gd name="T2" fmla="*/ 5898240 60000 65536"/>
            <a:gd name="T3" fmla="*/ 11796480 60000 65536"/>
            <a:gd name="T4" fmla="*/ 17694720 60000 65536"/>
            <a:gd name="T5" fmla="*/ 0 60000 65536"/>
            <a:gd name="T6" fmla="*/ 5898240 60000 65536"/>
            <a:gd name="T7" fmla="*/ 11796480 60000 65536"/>
            <a:gd name="T8" fmla="*/ 5898240 60000 65536"/>
            <a:gd name="T9" fmla="*/ 17694720 60000 65536"/>
          </a:gdLst>
          <a:ahLst/>
          <a:cxnLst>
            <a:cxn ang="T0">
              <a:pos x="0" y="0"/>
            </a:cxn>
            <a:cxn ang="T1">
              <a:pos x="0" y="0"/>
            </a:cxn>
            <a:cxn ang="T2">
              <a:pos x="0" y="0"/>
            </a:cxn>
            <a:cxn ang="T3">
              <a:pos x="0" y="0"/>
            </a:cxn>
            <a:cxn ang="T4">
              <a:pos x="0" y="0"/>
            </a:cxn>
            <a:cxn ang="T5">
              <a:pos x="0" y="0"/>
            </a:cxn>
            <a:cxn ang="T6">
              <a:pos x="0" y="0"/>
            </a:cxn>
            <a:cxn ang="T7">
              <a:pos x="0" y="0"/>
            </a:cxn>
            <a:cxn ang="T8">
              <a:pos x="0" y="0"/>
            </a:cxn>
            <a:cxn ang="T9">
              <a:pos x="0" y="0"/>
            </a:cxn>
          </a:cxnLst>
          <a:rect l="0" t="0" r="0" b="0"/>
          <a:pathLst>
            <a:path>
              <a:moveTo>
                <a:pt x="0" y="0"/>
              </a:moveTo>
              <a:lnTo>
                <a:pt x="1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152400</xdr:colOff>
      <xdr:row>0</xdr:row>
      <xdr:rowOff>0</xdr:rowOff>
    </xdr:to>
    <xdr:sp macro="" textlink="">
      <xdr:nvSpPr>
        <xdr:cNvPr id="17241" name="Line 27">
          <a:extLst>
            <a:ext uri="{FF2B5EF4-FFF2-40B4-BE49-F238E27FC236}">
              <a16:creationId xmlns:a16="http://schemas.microsoft.com/office/drawing/2014/main" id="{4E8D780B-F152-4F55-9478-9DF9B8F333C5}"/>
            </a:ext>
          </a:extLst>
        </xdr:cNvPr>
        <xdr:cNvSpPr>
          <a:spLocks/>
        </xdr:cNvSpPr>
      </xdr:nvSpPr>
      <xdr:spPr bwMode="auto">
        <a:xfrm>
          <a:off x="4572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242" name="Line 28">
          <a:extLst>
            <a:ext uri="{FF2B5EF4-FFF2-40B4-BE49-F238E27FC236}">
              <a16:creationId xmlns:a16="http://schemas.microsoft.com/office/drawing/2014/main" id="{1047F20F-1C67-4980-8278-0341EC0A0991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7243" name="Line 29">
          <a:extLst>
            <a:ext uri="{FF2B5EF4-FFF2-40B4-BE49-F238E27FC236}">
              <a16:creationId xmlns:a16="http://schemas.microsoft.com/office/drawing/2014/main" id="{BCAF5CC6-F85C-47FC-8702-714A06C0B6BE}"/>
            </a:ext>
          </a:extLst>
        </xdr:cNvPr>
        <xdr:cNvSpPr>
          <a:spLocks/>
        </xdr:cNvSpPr>
      </xdr:nvSpPr>
      <xdr:spPr bwMode="auto">
        <a:xfrm>
          <a:off x="29710380" y="0"/>
          <a:ext cx="0" cy="0"/>
        </a:xfrm>
        <a:custGeom>
          <a:avLst/>
          <a:gdLst>
            <a:gd name="T0" fmla="*/ 17694720 60000 65536"/>
            <a:gd name="T1" fmla="*/ 0 60000 65536"/>
            <a:gd name="T2" fmla="*/ 5898240 60000 65536"/>
            <a:gd name="T3" fmla="*/ 11796480 60000 65536"/>
            <a:gd name="T4" fmla="*/ 17694720 60000 65536"/>
            <a:gd name="T5" fmla="*/ 0 60000 65536"/>
            <a:gd name="T6" fmla="*/ 5898240 60000 65536"/>
            <a:gd name="T7" fmla="*/ 11796480 60000 65536"/>
            <a:gd name="T8" fmla="*/ 5898240 60000 65536"/>
            <a:gd name="T9" fmla="*/ 17694720 60000 65536"/>
          </a:gdLst>
          <a:ahLst/>
          <a:cxnLst>
            <a:cxn ang="T0">
              <a:pos x="0" y="0"/>
            </a:cxn>
            <a:cxn ang="T1">
              <a:pos x="0" y="0"/>
            </a:cxn>
            <a:cxn ang="T2">
              <a:pos x="0" y="0"/>
            </a:cxn>
            <a:cxn ang="T3">
              <a:pos x="0" y="0"/>
            </a:cxn>
            <a:cxn ang="T4">
              <a:pos x="0" y="0"/>
            </a:cxn>
            <a:cxn ang="T5">
              <a:pos x="0" y="0"/>
            </a:cxn>
            <a:cxn ang="T6">
              <a:pos x="0" y="0"/>
            </a:cxn>
            <a:cxn ang="T7">
              <a:pos x="0" y="0"/>
            </a:cxn>
            <a:cxn ang="T8">
              <a:pos x="0" y="0"/>
            </a:cxn>
            <a:cxn ang="T9">
              <a:pos x="0" y="0"/>
            </a:cxn>
          </a:cxnLst>
          <a:rect l="0" t="0" r="0" b="0"/>
          <a:pathLst>
            <a:path>
              <a:moveTo>
                <a:pt x="0" y="0"/>
              </a:moveTo>
              <a:lnTo>
                <a:pt x="1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152400</xdr:colOff>
      <xdr:row>0</xdr:row>
      <xdr:rowOff>0</xdr:rowOff>
    </xdr:to>
    <xdr:sp macro="" textlink="">
      <xdr:nvSpPr>
        <xdr:cNvPr id="17244" name="Line 30">
          <a:extLst>
            <a:ext uri="{FF2B5EF4-FFF2-40B4-BE49-F238E27FC236}">
              <a16:creationId xmlns:a16="http://schemas.microsoft.com/office/drawing/2014/main" id="{0C5AAD73-F057-45FD-9316-2898FEDEDB05}"/>
            </a:ext>
          </a:extLst>
        </xdr:cNvPr>
        <xdr:cNvSpPr>
          <a:spLocks/>
        </xdr:cNvSpPr>
      </xdr:nvSpPr>
      <xdr:spPr bwMode="auto">
        <a:xfrm>
          <a:off x="4572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245" name="Line 31">
          <a:extLst>
            <a:ext uri="{FF2B5EF4-FFF2-40B4-BE49-F238E27FC236}">
              <a16:creationId xmlns:a16="http://schemas.microsoft.com/office/drawing/2014/main" id="{0C6CED1A-99F0-4848-A32A-FEECAB6650D1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7246" name="Line 32">
          <a:extLst>
            <a:ext uri="{FF2B5EF4-FFF2-40B4-BE49-F238E27FC236}">
              <a16:creationId xmlns:a16="http://schemas.microsoft.com/office/drawing/2014/main" id="{6996080D-1358-4759-A720-DF2505F531DB}"/>
            </a:ext>
          </a:extLst>
        </xdr:cNvPr>
        <xdr:cNvSpPr>
          <a:spLocks/>
        </xdr:cNvSpPr>
      </xdr:nvSpPr>
      <xdr:spPr bwMode="auto">
        <a:xfrm>
          <a:off x="29710380" y="0"/>
          <a:ext cx="0" cy="0"/>
        </a:xfrm>
        <a:custGeom>
          <a:avLst/>
          <a:gdLst>
            <a:gd name="T0" fmla="*/ 17694720 60000 65536"/>
            <a:gd name="T1" fmla="*/ 0 60000 65536"/>
            <a:gd name="T2" fmla="*/ 5898240 60000 65536"/>
            <a:gd name="T3" fmla="*/ 11796480 60000 65536"/>
            <a:gd name="T4" fmla="*/ 17694720 60000 65536"/>
            <a:gd name="T5" fmla="*/ 0 60000 65536"/>
            <a:gd name="T6" fmla="*/ 5898240 60000 65536"/>
            <a:gd name="T7" fmla="*/ 11796480 60000 65536"/>
            <a:gd name="T8" fmla="*/ 5898240 60000 65536"/>
            <a:gd name="T9" fmla="*/ 17694720 60000 65536"/>
          </a:gdLst>
          <a:ahLst/>
          <a:cxnLst>
            <a:cxn ang="T0">
              <a:pos x="0" y="0"/>
            </a:cxn>
            <a:cxn ang="T1">
              <a:pos x="0" y="0"/>
            </a:cxn>
            <a:cxn ang="T2">
              <a:pos x="0" y="0"/>
            </a:cxn>
            <a:cxn ang="T3">
              <a:pos x="0" y="0"/>
            </a:cxn>
            <a:cxn ang="T4">
              <a:pos x="0" y="0"/>
            </a:cxn>
            <a:cxn ang="T5">
              <a:pos x="0" y="0"/>
            </a:cxn>
            <a:cxn ang="T6">
              <a:pos x="0" y="0"/>
            </a:cxn>
            <a:cxn ang="T7">
              <a:pos x="0" y="0"/>
            </a:cxn>
            <a:cxn ang="T8">
              <a:pos x="0" y="0"/>
            </a:cxn>
            <a:cxn ang="T9">
              <a:pos x="0" y="0"/>
            </a:cxn>
          </a:cxnLst>
          <a:rect l="0" t="0" r="0" b="0"/>
          <a:pathLst>
            <a:path>
              <a:moveTo>
                <a:pt x="0" y="0"/>
              </a:moveTo>
              <a:lnTo>
                <a:pt x="1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152400</xdr:colOff>
      <xdr:row>0</xdr:row>
      <xdr:rowOff>0</xdr:rowOff>
    </xdr:to>
    <xdr:sp macro="" textlink="">
      <xdr:nvSpPr>
        <xdr:cNvPr id="17247" name="Line 33">
          <a:extLst>
            <a:ext uri="{FF2B5EF4-FFF2-40B4-BE49-F238E27FC236}">
              <a16:creationId xmlns:a16="http://schemas.microsoft.com/office/drawing/2014/main" id="{F7C68B8D-0EAD-4485-8B3C-E93A7710BF82}"/>
            </a:ext>
          </a:extLst>
        </xdr:cNvPr>
        <xdr:cNvSpPr>
          <a:spLocks/>
        </xdr:cNvSpPr>
      </xdr:nvSpPr>
      <xdr:spPr bwMode="auto">
        <a:xfrm>
          <a:off x="4572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248" name="Line 34">
          <a:extLst>
            <a:ext uri="{FF2B5EF4-FFF2-40B4-BE49-F238E27FC236}">
              <a16:creationId xmlns:a16="http://schemas.microsoft.com/office/drawing/2014/main" id="{A9DB4C81-055D-403F-8650-E992582FFC48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7249" name="Line 35">
          <a:extLst>
            <a:ext uri="{FF2B5EF4-FFF2-40B4-BE49-F238E27FC236}">
              <a16:creationId xmlns:a16="http://schemas.microsoft.com/office/drawing/2014/main" id="{B7366D0C-179D-4864-8BA4-840155A7BE54}"/>
            </a:ext>
          </a:extLst>
        </xdr:cNvPr>
        <xdr:cNvSpPr>
          <a:spLocks/>
        </xdr:cNvSpPr>
      </xdr:nvSpPr>
      <xdr:spPr bwMode="auto">
        <a:xfrm>
          <a:off x="29710380" y="0"/>
          <a:ext cx="0" cy="0"/>
        </a:xfrm>
        <a:custGeom>
          <a:avLst/>
          <a:gdLst>
            <a:gd name="T0" fmla="*/ 17694720 60000 65536"/>
            <a:gd name="T1" fmla="*/ 0 60000 65536"/>
            <a:gd name="T2" fmla="*/ 5898240 60000 65536"/>
            <a:gd name="T3" fmla="*/ 11796480 60000 65536"/>
            <a:gd name="T4" fmla="*/ 17694720 60000 65536"/>
            <a:gd name="T5" fmla="*/ 0 60000 65536"/>
            <a:gd name="T6" fmla="*/ 5898240 60000 65536"/>
            <a:gd name="T7" fmla="*/ 11796480 60000 65536"/>
            <a:gd name="T8" fmla="*/ 5898240 60000 65536"/>
            <a:gd name="T9" fmla="*/ 17694720 60000 65536"/>
          </a:gdLst>
          <a:ahLst/>
          <a:cxnLst>
            <a:cxn ang="T0">
              <a:pos x="0" y="0"/>
            </a:cxn>
            <a:cxn ang="T1">
              <a:pos x="0" y="0"/>
            </a:cxn>
            <a:cxn ang="T2">
              <a:pos x="0" y="0"/>
            </a:cxn>
            <a:cxn ang="T3">
              <a:pos x="0" y="0"/>
            </a:cxn>
            <a:cxn ang="T4">
              <a:pos x="0" y="0"/>
            </a:cxn>
            <a:cxn ang="T5">
              <a:pos x="0" y="0"/>
            </a:cxn>
            <a:cxn ang="T6">
              <a:pos x="0" y="0"/>
            </a:cxn>
            <a:cxn ang="T7">
              <a:pos x="0" y="0"/>
            </a:cxn>
            <a:cxn ang="T8">
              <a:pos x="0" y="0"/>
            </a:cxn>
            <a:cxn ang="T9">
              <a:pos x="0" y="0"/>
            </a:cxn>
          </a:cxnLst>
          <a:rect l="0" t="0" r="0" b="0"/>
          <a:pathLst>
            <a:path>
              <a:moveTo>
                <a:pt x="0" y="0"/>
              </a:moveTo>
              <a:lnTo>
                <a:pt x="1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152400</xdr:colOff>
      <xdr:row>0</xdr:row>
      <xdr:rowOff>0</xdr:rowOff>
    </xdr:to>
    <xdr:sp macro="" textlink="">
      <xdr:nvSpPr>
        <xdr:cNvPr id="17250" name="Line 36">
          <a:extLst>
            <a:ext uri="{FF2B5EF4-FFF2-40B4-BE49-F238E27FC236}">
              <a16:creationId xmlns:a16="http://schemas.microsoft.com/office/drawing/2014/main" id="{CAC9CF3A-E95D-4FCD-BF87-F18037E43B64}"/>
            </a:ext>
          </a:extLst>
        </xdr:cNvPr>
        <xdr:cNvSpPr>
          <a:spLocks/>
        </xdr:cNvSpPr>
      </xdr:nvSpPr>
      <xdr:spPr bwMode="auto">
        <a:xfrm>
          <a:off x="4572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251" name="Line 37">
          <a:extLst>
            <a:ext uri="{FF2B5EF4-FFF2-40B4-BE49-F238E27FC236}">
              <a16:creationId xmlns:a16="http://schemas.microsoft.com/office/drawing/2014/main" id="{6946FCA2-C31D-4F6C-9221-ECF26B27064F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7252" name="Line 38">
          <a:extLst>
            <a:ext uri="{FF2B5EF4-FFF2-40B4-BE49-F238E27FC236}">
              <a16:creationId xmlns:a16="http://schemas.microsoft.com/office/drawing/2014/main" id="{2F7A2ADC-A24A-44EC-AF52-4EE4E48123DA}"/>
            </a:ext>
          </a:extLst>
        </xdr:cNvPr>
        <xdr:cNvSpPr>
          <a:spLocks/>
        </xdr:cNvSpPr>
      </xdr:nvSpPr>
      <xdr:spPr bwMode="auto">
        <a:xfrm>
          <a:off x="29710380" y="0"/>
          <a:ext cx="0" cy="0"/>
        </a:xfrm>
        <a:custGeom>
          <a:avLst/>
          <a:gdLst>
            <a:gd name="T0" fmla="*/ 17694720 60000 65536"/>
            <a:gd name="T1" fmla="*/ 0 60000 65536"/>
            <a:gd name="T2" fmla="*/ 5898240 60000 65536"/>
            <a:gd name="T3" fmla="*/ 11796480 60000 65536"/>
            <a:gd name="T4" fmla="*/ 17694720 60000 65536"/>
            <a:gd name="T5" fmla="*/ 0 60000 65536"/>
            <a:gd name="T6" fmla="*/ 5898240 60000 65536"/>
            <a:gd name="T7" fmla="*/ 11796480 60000 65536"/>
            <a:gd name="T8" fmla="*/ 5898240 60000 65536"/>
            <a:gd name="T9" fmla="*/ 17694720 60000 65536"/>
          </a:gdLst>
          <a:ahLst/>
          <a:cxnLst>
            <a:cxn ang="T0">
              <a:pos x="0" y="0"/>
            </a:cxn>
            <a:cxn ang="T1">
              <a:pos x="0" y="0"/>
            </a:cxn>
            <a:cxn ang="T2">
              <a:pos x="0" y="0"/>
            </a:cxn>
            <a:cxn ang="T3">
              <a:pos x="0" y="0"/>
            </a:cxn>
            <a:cxn ang="T4">
              <a:pos x="0" y="0"/>
            </a:cxn>
            <a:cxn ang="T5">
              <a:pos x="0" y="0"/>
            </a:cxn>
            <a:cxn ang="T6">
              <a:pos x="0" y="0"/>
            </a:cxn>
            <a:cxn ang="T7">
              <a:pos x="0" y="0"/>
            </a:cxn>
            <a:cxn ang="T8">
              <a:pos x="0" y="0"/>
            </a:cxn>
            <a:cxn ang="T9">
              <a:pos x="0" y="0"/>
            </a:cxn>
          </a:cxnLst>
          <a:rect l="0" t="0" r="0" b="0"/>
          <a:pathLst>
            <a:path>
              <a:moveTo>
                <a:pt x="0" y="0"/>
              </a:moveTo>
              <a:lnTo>
                <a:pt x="1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152400</xdr:colOff>
      <xdr:row>0</xdr:row>
      <xdr:rowOff>0</xdr:rowOff>
    </xdr:to>
    <xdr:sp macro="" textlink="">
      <xdr:nvSpPr>
        <xdr:cNvPr id="17253" name="Line 39">
          <a:extLst>
            <a:ext uri="{FF2B5EF4-FFF2-40B4-BE49-F238E27FC236}">
              <a16:creationId xmlns:a16="http://schemas.microsoft.com/office/drawing/2014/main" id="{9E51B5C7-F3D2-403A-97F8-E82A6B9F59A6}"/>
            </a:ext>
          </a:extLst>
        </xdr:cNvPr>
        <xdr:cNvSpPr>
          <a:spLocks/>
        </xdr:cNvSpPr>
      </xdr:nvSpPr>
      <xdr:spPr bwMode="auto">
        <a:xfrm>
          <a:off x="4572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254" name="Line 40">
          <a:extLst>
            <a:ext uri="{FF2B5EF4-FFF2-40B4-BE49-F238E27FC236}">
              <a16:creationId xmlns:a16="http://schemas.microsoft.com/office/drawing/2014/main" id="{5A14B41D-5ABB-4D3F-9AB7-ED7480F089D2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7255" name="Line 41">
          <a:extLst>
            <a:ext uri="{FF2B5EF4-FFF2-40B4-BE49-F238E27FC236}">
              <a16:creationId xmlns:a16="http://schemas.microsoft.com/office/drawing/2014/main" id="{24E39A7F-4750-4353-BB36-D9CF0EF9CE14}"/>
            </a:ext>
          </a:extLst>
        </xdr:cNvPr>
        <xdr:cNvSpPr>
          <a:spLocks/>
        </xdr:cNvSpPr>
      </xdr:nvSpPr>
      <xdr:spPr bwMode="auto">
        <a:xfrm>
          <a:off x="29710380" y="0"/>
          <a:ext cx="0" cy="0"/>
        </a:xfrm>
        <a:custGeom>
          <a:avLst/>
          <a:gdLst>
            <a:gd name="T0" fmla="*/ 17694720 60000 65536"/>
            <a:gd name="T1" fmla="*/ 0 60000 65536"/>
            <a:gd name="T2" fmla="*/ 5898240 60000 65536"/>
            <a:gd name="T3" fmla="*/ 11796480 60000 65536"/>
            <a:gd name="T4" fmla="*/ 17694720 60000 65536"/>
            <a:gd name="T5" fmla="*/ 0 60000 65536"/>
            <a:gd name="T6" fmla="*/ 5898240 60000 65536"/>
            <a:gd name="T7" fmla="*/ 11796480 60000 65536"/>
            <a:gd name="T8" fmla="*/ 5898240 60000 65536"/>
            <a:gd name="T9" fmla="*/ 17694720 60000 65536"/>
          </a:gdLst>
          <a:ahLst/>
          <a:cxnLst>
            <a:cxn ang="T0">
              <a:pos x="0" y="0"/>
            </a:cxn>
            <a:cxn ang="T1">
              <a:pos x="0" y="0"/>
            </a:cxn>
            <a:cxn ang="T2">
              <a:pos x="0" y="0"/>
            </a:cxn>
            <a:cxn ang="T3">
              <a:pos x="0" y="0"/>
            </a:cxn>
            <a:cxn ang="T4">
              <a:pos x="0" y="0"/>
            </a:cxn>
            <a:cxn ang="T5">
              <a:pos x="0" y="0"/>
            </a:cxn>
            <a:cxn ang="T6">
              <a:pos x="0" y="0"/>
            </a:cxn>
            <a:cxn ang="T7">
              <a:pos x="0" y="0"/>
            </a:cxn>
            <a:cxn ang="T8">
              <a:pos x="0" y="0"/>
            </a:cxn>
            <a:cxn ang="T9">
              <a:pos x="0" y="0"/>
            </a:cxn>
          </a:cxnLst>
          <a:rect l="0" t="0" r="0" b="0"/>
          <a:pathLst>
            <a:path>
              <a:moveTo>
                <a:pt x="0" y="0"/>
              </a:moveTo>
              <a:lnTo>
                <a:pt x="1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152400</xdr:colOff>
      <xdr:row>0</xdr:row>
      <xdr:rowOff>0</xdr:rowOff>
    </xdr:to>
    <xdr:sp macro="" textlink="">
      <xdr:nvSpPr>
        <xdr:cNvPr id="17256" name="Line 42">
          <a:extLst>
            <a:ext uri="{FF2B5EF4-FFF2-40B4-BE49-F238E27FC236}">
              <a16:creationId xmlns:a16="http://schemas.microsoft.com/office/drawing/2014/main" id="{17D64333-B285-4770-ADEB-AFC18B10A3D3}"/>
            </a:ext>
          </a:extLst>
        </xdr:cNvPr>
        <xdr:cNvSpPr>
          <a:spLocks/>
        </xdr:cNvSpPr>
      </xdr:nvSpPr>
      <xdr:spPr bwMode="auto">
        <a:xfrm>
          <a:off x="4572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257" name="Line 43">
          <a:extLst>
            <a:ext uri="{FF2B5EF4-FFF2-40B4-BE49-F238E27FC236}">
              <a16:creationId xmlns:a16="http://schemas.microsoft.com/office/drawing/2014/main" id="{922CFDF0-F879-4E4C-AAE7-A3E22F8908FD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7258" name="Line 44">
          <a:extLst>
            <a:ext uri="{FF2B5EF4-FFF2-40B4-BE49-F238E27FC236}">
              <a16:creationId xmlns:a16="http://schemas.microsoft.com/office/drawing/2014/main" id="{80559ADF-EEF8-4694-BB5F-1805881188F0}"/>
            </a:ext>
          </a:extLst>
        </xdr:cNvPr>
        <xdr:cNvSpPr>
          <a:spLocks/>
        </xdr:cNvSpPr>
      </xdr:nvSpPr>
      <xdr:spPr bwMode="auto">
        <a:xfrm>
          <a:off x="29710380" y="0"/>
          <a:ext cx="0" cy="0"/>
        </a:xfrm>
        <a:custGeom>
          <a:avLst/>
          <a:gdLst>
            <a:gd name="T0" fmla="*/ 17694720 60000 65536"/>
            <a:gd name="T1" fmla="*/ 0 60000 65536"/>
            <a:gd name="T2" fmla="*/ 5898240 60000 65536"/>
            <a:gd name="T3" fmla="*/ 11796480 60000 65536"/>
            <a:gd name="T4" fmla="*/ 17694720 60000 65536"/>
            <a:gd name="T5" fmla="*/ 0 60000 65536"/>
            <a:gd name="T6" fmla="*/ 5898240 60000 65536"/>
            <a:gd name="T7" fmla="*/ 11796480 60000 65536"/>
            <a:gd name="T8" fmla="*/ 5898240 60000 65536"/>
            <a:gd name="T9" fmla="*/ 17694720 60000 65536"/>
          </a:gdLst>
          <a:ahLst/>
          <a:cxnLst>
            <a:cxn ang="T0">
              <a:pos x="0" y="0"/>
            </a:cxn>
            <a:cxn ang="T1">
              <a:pos x="0" y="0"/>
            </a:cxn>
            <a:cxn ang="T2">
              <a:pos x="0" y="0"/>
            </a:cxn>
            <a:cxn ang="T3">
              <a:pos x="0" y="0"/>
            </a:cxn>
            <a:cxn ang="T4">
              <a:pos x="0" y="0"/>
            </a:cxn>
            <a:cxn ang="T5">
              <a:pos x="0" y="0"/>
            </a:cxn>
            <a:cxn ang="T6">
              <a:pos x="0" y="0"/>
            </a:cxn>
            <a:cxn ang="T7">
              <a:pos x="0" y="0"/>
            </a:cxn>
            <a:cxn ang="T8">
              <a:pos x="0" y="0"/>
            </a:cxn>
            <a:cxn ang="T9">
              <a:pos x="0" y="0"/>
            </a:cxn>
          </a:cxnLst>
          <a:rect l="0" t="0" r="0" b="0"/>
          <a:pathLst>
            <a:path>
              <a:moveTo>
                <a:pt x="0" y="0"/>
              </a:moveTo>
              <a:lnTo>
                <a:pt x="1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152400</xdr:colOff>
      <xdr:row>0</xdr:row>
      <xdr:rowOff>0</xdr:rowOff>
    </xdr:to>
    <xdr:sp macro="" textlink="">
      <xdr:nvSpPr>
        <xdr:cNvPr id="17259" name="Line 45">
          <a:extLst>
            <a:ext uri="{FF2B5EF4-FFF2-40B4-BE49-F238E27FC236}">
              <a16:creationId xmlns:a16="http://schemas.microsoft.com/office/drawing/2014/main" id="{3AE8CB98-18B9-4B68-A594-58D74BDD0960}"/>
            </a:ext>
          </a:extLst>
        </xdr:cNvPr>
        <xdr:cNvSpPr>
          <a:spLocks/>
        </xdr:cNvSpPr>
      </xdr:nvSpPr>
      <xdr:spPr bwMode="auto">
        <a:xfrm>
          <a:off x="4572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260" name="Line 46">
          <a:extLst>
            <a:ext uri="{FF2B5EF4-FFF2-40B4-BE49-F238E27FC236}">
              <a16:creationId xmlns:a16="http://schemas.microsoft.com/office/drawing/2014/main" id="{22F54ED0-36AF-458C-9447-06E6B8470ACB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7261" name="Line 47">
          <a:extLst>
            <a:ext uri="{FF2B5EF4-FFF2-40B4-BE49-F238E27FC236}">
              <a16:creationId xmlns:a16="http://schemas.microsoft.com/office/drawing/2014/main" id="{3ED33C9F-6E6D-40CA-9305-5698218F5DD9}"/>
            </a:ext>
          </a:extLst>
        </xdr:cNvPr>
        <xdr:cNvSpPr>
          <a:spLocks/>
        </xdr:cNvSpPr>
      </xdr:nvSpPr>
      <xdr:spPr bwMode="auto">
        <a:xfrm>
          <a:off x="29710380" y="0"/>
          <a:ext cx="0" cy="0"/>
        </a:xfrm>
        <a:custGeom>
          <a:avLst/>
          <a:gdLst>
            <a:gd name="T0" fmla="*/ 17694720 60000 65536"/>
            <a:gd name="T1" fmla="*/ 0 60000 65536"/>
            <a:gd name="T2" fmla="*/ 5898240 60000 65536"/>
            <a:gd name="T3" fmla="*/ 11796480 60000 65536"/>
            <a:gd name="T4" fmla="*/ 17694720 60000 65536"/>
            <a:gd name="T5" fmla="*/ 0 60000 65536"/>
            <a:gd name="T6" fmla="*/ 5898240 60000 65536"/>
            <a:gd name="T7" fmla="*/ 11796480 60000 65536"/>
            <a:gd name="T8" fmla="*/ 5898240 60000 65536"/>
            <a:gd name="T9" fmla="*/ 17694720 60000 65536"/>
          </a:gdLst>
          <a:ahLst/>
          <a:cxnLst>
            <a:cxn ang="T0">
              <a:pos x="0" y="0"/>
            </a:cxn>
            <a:cxn ang="T1">
              <a:pos x="0" y="0"/>
            </a:cxn>
            <a:cxn ang="T2">
              <a:pos x="0" y="0"/>
            </a:cxn>
            <a:cxn ang="T3">
              <a:pos x="0" y="0"/>
            </a:cxn>
            <a:cxn ang="T4">
              <a:pos x="0" y="0"/>
            </a:cxn>
            <a:cxn ang="T5">
              <a:pos x="0" y="0"/>
            </a:cxn>
            <a:cxn ang="T6">
              <a:pos x="0" y="0"/>
            </a:cxn>
            <a:cxn ang="T7">
              <a:pos x="0" y="0"/>
            </a:cxn>
            <a:cxn ang="T8">
              <a:pos x="0" y="0"/>
            </a:cxn>
            <a:cxn ang="T9">
              <a:pos x="0" y="0"/>
            </a:cxn>
          </a:cxnLst>
          <a:rect l="0" t="0" r="0" b="0"/>
          <a:pathLst>
            <a:path>
              <a:moveTo>
                <a:pt x="0" y="0"/>
              </a:moveTo>
              <a:lnTo>
                <a:pt x="1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152400</xdr:colOff>
      <xdr:row>0</xdr:row>
      <xdr:rowOff>0</xdr:rowOff>
    </xdr:to>
    <xdr:sp macro="" textlink="">
      <xdr:nvSpPr>
        <xdr:cNvPr id="17262" name="Line 48">
          <a:extLst>
            <a:ext uri="{FF2B5EF4-FFF2-40B4-BE49-F238E27FC236}">
              <a16:creationId xmlns:a16="http://schemas.microsoft.com/office/drawing/2014/main" id="{CD015309-1937-4FF2-BF6A-D6AB1ED6EE54}"/>
            </a:ext>
          </a:extLst>
        </xdr:cNvPr>
        <xdr:cNvSpPr>
          <a:spLocks/>
        </xdr:cNvSpPr>
      </xdr:nvSpPr>
      <xdr:spPr bwMode="auto">
        <a:xfrm>
          <a:off x="4572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263" name="Line 49">
          <a:extLst>
            <a:ext uri="{FF2B5EF4-FFF2-40B4-BE49-F238E27FC236}">
              <a16:creationId xmlns:a16="http://schemas.microsoft.com/office/drawing/2014/main" id="{01CB8DD9-7A04-4B9A-8639-35B801669A87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7264" name="Line 50">
          <a:extLst>
            <a:ext uri="{FF2B5EF4-FFF2-40B4-BE49-F238E27FC236}">
              <a16:creationId xmlns:a16="http://schemas.microsoft.com/office/drawing/2014/main" id="{7364FEEE-D7BC-4028-94BE-33626CCD61C0}"/>
            </a:ext>
          </a:extLst>
        </xdr:cNvPr>
        <xdr:cNvSpPr>
          <a:spLocks/>
        </xdr:cNvSpPr>
      </xdr:nvSpPr>
      <xdr:spPr bwMode="auto">
        <a:xfrm>
          <a:off x="29710380" y="0"/>
          <a:ext cx="0" cy="0"/>
        </a:xfrm>
        <a:custGeom>
          <a:avLst/>
          <a:gdLst>
            <a:gd name="T0" fmla="*/ 17694720 60000 65536"/>
            <a:gd name="T1" fmla="*/ 0 60000 65536"/>
            <a:gd name="T2" fmla="*/ 5898240 60000 65536"/>
            <a:gd name="T3" fmla="*/ 11796480 60000 65536"/>
            <a:gd name="T4" fmla="*/ 17694720 60000 65536"/>
            <a:gd name="T5" fmla="*/ 0 60000 65536"/>
            <a:gd name="T6" fmla="*/ 5898240 60000 65536"/>
            <a:gd name="T7" fmla="*/ 11796480 60000 65536"/>
            <a:gd name="T8" fmla="*/ 5898240 60000 65536"/>
            <a:gd name="T9" fmla="*/ 17694720 60000 65536"/>
          </a:gdLst>
          <a:ahLst/>
          <a:cxnLst>
            <a:cxn ang="T0">
              <a:pos x="0" y="0"/>
            </a:cxn>
            <a:cxn ang="T1">
              <a:pos x="0" y="0"/>
            </a:cxn>
            <a:cxn ang="T2">
              <a:pos x="0" y="0"/>
            </a:cxn>
            <a:cxn ang="T3">
              <a:pos x="0" y="0"/>
            </a:cxn>
            <a:cxn ang="T4">
              <a:pos x="0" y="0"/>
            </a:cxn>
            <a:cxn ang="T5">
              <a:pos x="0" y="0"/>
            </a:cxn>
            <a:cxn ang="T6">
              <a:pos x="0" y="0"/>
            </a:cxn>
            <a:cxn ang="T7">
              <a:pos x="0" y="0"/>
            </a:cxn>
            <a:cxn ang="T8">
              <a:pos x="0" y="0"/>
            </a:cxn>
            <a:cxn ang="T9">
              <a:pos x="0" y="0"/>
            </a:cxn>
          </a:cxnLst>
          <a:rect l="0" t="0" r="0" b="0"/>
          <a:pathLst>
            <a:path>
              <a:moveTo>
                <a:pt x="0" y="0"/>
              </a:moveTo>
              <a:lnTo>
                <a:pt x="1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152400</xdr:colOff>
      <xdr:row>0</xdr:row>
      <xdr:rowOff>0</xdr:rowOff>
    </xdr:to>
    <xdr:sp macro="" textlink="">
      <xdr:nvSpPr>
        <xdr:cNvPr id="17265" name="Line 51">
          <a:extLst>
            <a:ext uri="{FF2B5EF4-FFF2-40B4-BE49-F238E27FC236}">
              <a16:creationId xmlns:a16="http://schemas.microsoft.com/office/drawing/2014/main" id="{9B558273-BAFD-4A3A-A2BC-37974DD34A32}"/>
            </a:ext>
          </a:extLst>
        </xdr:cNvPr>
        <xdr:cNvSpPr>
          <a:spLocks/>
        </xdr:cNvSpPr>
      </xdr:nvSpPr>
      <xdr:spPr bwMode="auto">
        <a:xfrm>
          <a:off x="4572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266" name="Line 52">
          <a:extLst>
            <a:ext uri="{FF2B5EF4-FFF2-40B4-BE49-F238E27FC236}">
              <a16:creationId xmlns:a16="http://schemas.microsoft.com/office/drawing/2014/main" id="{C1E17973-D157-4C44-B04D-B4EB6AF50F24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7267" name="Line 53">
          <a:extLst>
            <a:ext uri="{FF2B5EF4-FFF2-40B4-BE49-F238E27FC236}">
              <a16:creationId xmlns:a16="http://schemas.microsoft.com/office/drawing/2014/main" id="{FB10C005-B998-4F75-A7F2-DBBD27A1FD7D}"/>
            </a:ext>
          </a:extLst>
        </xdr:cNvPr>
        <xdr:cNvSpPr>
          <a:spLocks/>
        </xdr:cNvSpPr>
      </xdr:nvSpPr>
      <xdr:spPr bwMode="auto">
        <a:xfrm>
          <a:off x="29710380" y="0"/>
          <a:ext cx="0" cy="0"/>
        </a:xfrm>
        <a:custGeom>
          <a:avLst/>
          <a:gdLst>
            <a:gd name="T0" fmla="*/ 17694720 60000 65536"/>
            <a:gd name="T1" fmla="*/ 0 60000 65536"/>
            <a:gd name="T2" fmla="*/ 5898240 60000 65536"/>
            <a:gd name="T3" fmla="*/ 11796480 60000 65536"/>
            <a:gd name="T4" fmla="*/ 17694720 60000 65536"/>
            <a:gd name="T5" fmla="*/ 0 60000 65536"/>
            <a:gd name="T6" fmla="*/ 5898240 60000 65536"/>
            <a:gd name="T7" fmla="*/ 11796480 60000 65536"/>
            <a:gd name="T8" fmla="*/ 5898240 60000 65536"/>
            <a:gd name="T9" fmla="*/ 17694720 60000 65536"/>
          </a:gdLst>
          <a:ahLst/>
          <a:cxnLst>
            <a:cxn ang="T0">
              <a:pos x="0" y="0"/>
            </a:cxn>
            <a:cxn ang="T1">
              <a:pos x="0" y="0"/>
            </a:cxn>
            <a:cxn ang="T2">
              <a:pos x="0" y="0"/>
            </a:cxn>
            <a:cxn ang="T3">
              <a:pos x="0" y="0"/>
            </a:cxn>
            <a:cxn ang="T4">
              <a:pos x="0" y="0"/>
            </a:cxn>
            <a:cxn ang="T5">
              <a:pos x="0" y="0"/>
            </a:cxn>
            <a:cxn ang="T6">
              <a:pos x="0" y="0"/>
            </a:cxn>
            <a:cxn ang="T7">
              <a:pos x="0" y="0"/>
            </a:cxn>
            <a:cxn ang="T8">
              <a:pos x="0" y="0"/>
            </a:cxn>
            <a:cxn ang="T9">
              <a:pos x="0" y="0"/>
            </a:cxn>
          </a:cxnLst>
          <a:rect l="0" t="0" r="0" b="0"/>
          <a:pathLst>
            <a:path>
              <a:moveTo>
                <a:pt x="0" y="0"/>
              </a:moveTo>
              <a:lnTo>
                <a:pt x="1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152400</xdr:colOff>
      <xdr:row>0</xdr:row>
      <xdr:rowOff>0</xdr:rowOff>
    </xdr:to>
    <xdr:sp macro="" textlink="">
      <xdr:nvSpPr>
        <xdr:cNvPr id="17268" name="Line 54">
          <a:extLst>
            <a:ext uri="{FF2B5EF4-FFF2-40B4-BE49-F238E27FC236}">
              <a16:creationId xmlns:a16="http://schemas.microsoft.com/office/drawing/2014/main" id="{2BEC00FC-A4D0-4D64-A060-4FE679346807}"/>
            </a:ext>
          </a:extLst>
        </xdr:cNvPr>
        <xdr:cNvSpPr>
          <a:spLocks/>
        </xdr:cNvSpPr>
      </xdr:nvSpPr>
      <xdr:spPr bwMode="auto">
        <a:xfrm>
          <a:off x="4572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269" name="Line 55">
          <a:extLst>
            <a:ext uri="{FF2B5EF4-FFF2-40B4-BE49-F238E27FC236}">
              <a16:creationId xmlns:a16="http://schemas.microsoft.com/office/drawing/2014/main" id="{EBE5E683-54E5-41FE-8F17-AE3D8ABBEE3D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7270" name="Line 56">
          <a:extLst>
            <a:ext uri="{FF2B5EF4-FFF2-40B4-BE49-F238E27FC236}">
              <a16:creationId xmlns:a16="http://schemas.microsoft.com/office/drawing/2014/main" id="{1345A62E-75CB-4611-B0B8-D553D236B83F}"/>
            </a:ext>
          </a:extLst>
        </xdr:cNvPr>
        <xdr:cNvSpPr>
          <a:spLocks/>
        </xdr:cNvSpPr>
      </xdr:nvSpPr>
      <xdr:spPr bwMode="auto">
        <a:xfrm>
          <a:off x="29710380" y="0"/>
          <a:ext cx="0" cy="0"/>
        </a:xfrm>
        <a:custGeom>
          <a:avLst/>
          <a:gdLst>
            <a:gd name="T0" fmla="*/ 17694720 60000 65536"/>
            <a:gd name="T1" fmla="*/ 0 60000 65536"/>
            <a:gd name="T2" fmla="*/ 5898240 60000 65536"/>
            <a:gd name="T3" fmla="*/ 11796480 60000 65536"/>
            <a:gd name="T4" fmla="*/ 17694720 60000 65536"/>
            <a:gd name="T5" fmla="*/ 0 60000 65536"/>
            <a:gd name="T6" fmla="*/ 5898240 60000 65536"/>
            <a:gd name="T7" fmla="*/ 11796480 60000 65536"/>
            <a:gd name="T8" fmla="*/ 5898240 60000 65536"/>
            <a:gd name="T9" fmla="*/ 17694720 60000 65536"/>
          </a:gdLst>
          <a:ahLst/>
          <a:cxnLst>
            <a:cxn ang="T0">
              <a:pos x="0" y="0"/>
            </a:cxn>
            <a:cxn ang="T1">
              <a:pos x="0" y="0"/>
            </a:cxn>
            <a:cxn ang="T2">
              <a:pos x="0" y="0"/>
            </a:cxn>
            <a:cxn ang="T3">
              <a:pos x="0" y="0"/>
            </a:cxn>
            <a:cxn ang="T4">
              <a:pos x="0" y="0"/>
            </a:cxn>
            <a:cxn ang="T5">
              <a:pos x="0" y="0"/>
            </a:cxn>
            <a:cxn ang="T6">
              <a:pos x="0" y="0"/>
            </a:cxn>
            <a:cxn ang="T7">
              <a:pos x="0" y="0"/>
            </a:cxn>
            <a:cxn ang="T8">
              <a:pos x="0" y="0"/>
            </a:cxn>
            <a:cxn ang="T9">
              <a:pos x="0" y="0"/>
            </a:cxn>
          </a:cxnLst>
          <a:rect l="0" t="0" r="0" b="0"/>
          <a:pathLst>
            <a:path>
              <a:moveTo>
                <a:pt x="0" y="0"/>
              </a:moveTo>
              <a:lnTo>
                <a:pt x="1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152400</xdr:colOff>
      <xdr:row>0</xdr:row>
      <xdr:rowOff>0</xdr:rowOff>
    </xdr:to>
    <xdr:sp macro="" textlink="">
      <xdr:nvSpPr>
        <xdr:cNvPr id="17271" name="Line 57">
          <a:extLst>
            <a:ext uri="{FF2B5EF4-FFF2-40B4-BE49-F238E27FC236}">
              <a16:creationId xmlns:a16="http://schemas.microsoft.com/office/drawing/2014/main" id="{474A0EB8-53D2-4036-94EE-6B6ED0B19D13}"/>
            </a:ext>
          </a:extLst>
        </xdr:cNvPr>
        <xdr:cNvSpPr>
          <a:spLocks/>
        </xdr:cNvSpPr>
      </xdr:nvSpPr>
      <xdr:spPr bwMode="auto">
        <a:xfrm>
          <a:off x="4572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272" name="Line 58">
          <a:extLst>
            <a:ext uri="{FF2B5EF4-FFF2-40B4-BE49-F238E27FC236}">
              <a16:creationId xmlns:a16="http://schemas.microsoft.com/office/drawing/2014/main" id="{0AC9F4EA-4ED3-4AB1-9B22-338A865F0335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7273" name="Line 59">
          <a:extLst>
            <a:ext uri="{FF2B5EF4-FFF2-40B4-BE49-F238E27FC236}">
              <a16:creationId xmlns:a16="http://schemas.microsoft.com/office/drawing/2014/main" id="{1B94DF22-2925-40C0-84D4-1552F5CD5685}"/>
            </a:ext>
          </a:extLst>
        </xdr:cNvPr>
        <xdr:cNvSpPr>
          <a:spLocks/>
        </xdr:cNvSpPr>
      </xdr:nvSpPr>
      <xdr:spPr bwMode="auto">
        <a:xfrm>
          <a:off x="29710380" y="0"/>
          <a:ext cx="0" cy="0"/>
        </a:xfrm>
        <a:custGeom>
          <a:avLst/>
          <a:gdLst>
            <a:gd name="T0" fmla="*/ 17694720 60000 65536"/>
            <a:gd name="T1" fmla="*/ 0 60000 65536"/>
            <a:gd name="T2" fmla="*/ 5898240 60000 65536"/>
            <a:gd name="T3" fmla="*/ 11796480 60000 65536"/>
            <a:gd name="T4" fmla="*/ 17694720 60000 65536"/>
            <a:gd name="T5" fmla="*/ 0 60000 65536"/>
            <a:gd name="T6" fmla="*/ 5898240 60000 65536"/>
            <a:gd name="T7" fmla="*/ 11796480 60000 65536"/>
            <a:gd name="T8" fmla="*/ 5898240 60000 65536"/>
            <a:gd name="T9" fmla="*/ 17694720 60000 65536"/>
          </a:gdLst>
          <a:ahLst/>
          <a:cxnLst>
            <a:cxn ang="T0">
              <a:pos x="0" y="0"/>
            </a:cxn>
            <a:cxn ang="T1">
              <a:pos x="0" y="0"/>
            </a:cxn>
            <a:cxn ang="T2">
              <a:pos x="0" y="0"/>
            </a:cxn>
            <a:cxn ang="T3">
              <a:pos x="0" y="0"/>
            </a:cxn>
            <a:cxn ang="T4">
              <a:pos x="0" y="0"/>
            </a:cxn>
            <a:cxn ang="T5">
              <a:pos x="0" y="0"/>
            </a:cxn>
            <a:cxn ang="T6">
              <a:pos x="0" y="0"/>
            </a:cxn>
            <a:cxn ang="T7">
              <a:pos x="0" y="0"/>
            </a:cxn>
            <a:cxn ang="T8">
              <a:pos x="0" y="0"/>
            </a:cxn>
            <a:cxn ang="T9">
              <a:pos x="0" y="0"/>
            </a:cxn>
          </a:cxnLst>
          <a:rect l="0" t="0" r="0" b="0"/>
          <a:pathLst>
            <a:path>
              <a:moveTo>
                <a:pt x="0" y="0"/>
              </a:moveTo>
              <a:lnTo>
                <a:pt x="1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152400</xdr:colOff>
      <xdr:row>0</xdr:row>
      <xdr:rowOff>0</xdr:rowOff>
    </xdr:to>
    <xdr:sp macro="" textlink="">
      <xdr:nvSpPr>
        <xdr:cNvPr id="17274" name="Line 60">
          <a:extLst>
            <a:ext uri="{FF2B5EF4-FFF2-40B4-BE49-F238E27FC236}">
              <a16:creationId xmlns:a16="http://schemas.microsoft.com/office/drawing/2014/main" id="{57AFEA66-B4D1-4E76-9FE5-1CED703C1E7F}"/>
            </a:ext>
          </a:extLst>
        </xdr:cNvPr>
        <xdr:cNvSpPr>
          <a:spLocks/>
        </xdr:cNvSpPr>
      </xdr:nvSpPr>
      <xdr:spPr bwMode="auto">
        <a:xfrm>
          <a:off x="4572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275" name="Line 61">
          <a:extLst>
            <a:ext uri="{FF2B5EF4-FFF2-40B4-BE49-F238E27FC236}">
              <a16:creationId xmlns:a16="http://schemas.microsoft.com/office/drawing/2014/main" id="{B91E31DD-FBBF-4B10-9FAD-ABEF27C0836A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7276" name="Line 62">
          <a:extLst>
            <a:ext uri="{FF2B5EF4-FFF2-40B4-BE49-F238E27FC236}">
              <a16:creationId xmlns:a16="http://schemas.microsoft.com/office/drawing/2014/main" id="{92021241-EFB2-4C52-8F97-C944646D7AA9}"/>
            </a:ext>
          </a:extLst>
        </xdr:cNvPr>
        <xdr:cNvSpPr>
          <a:spLocks/>
        </xdr:cNvSpPr>
      </xdr:nvSpPr>
      <xdr:spPr bwMode="auto">
        <a:xfrm>
          <a:off x="29710380" y="0"/>
          <a:ext cx="0" cy="0"/>
        </a:xfrm>
        <a:custGeom>
          <a:avLst/>
          <a:gdLst>
            <a:gd name="T0" fmla="*/ 17694720 60000 65536"/>
            <a:gd name="T1" fmla="*/ 0 60000 65536"/>
            <a:gd name="T2" fmla="*/ 5898240 60000 65536"/>
            <a:gd name="T3" fmla="*/ 11796480 60000 65536"/>
            <a:gd name="T4" fmla="*/ 17694720 60000 65536"/>
            <a:gd name="T5" fmla="*/ 0 60000 65536"/>
            <a:gd name="T6" fmla="*/ 5898240 60000 65536"/>
            <a:gd name="T7" fmla="*/ 11796480 60000 65536"/>
            <a:gd name="T8" fmla="*/ 5898240 60000 65536"/>
            <a:gd name="T9" fmla="*/ 17694720 60000 65536"/>
          </a:gdLst>
          <a:ahLst/>
          <a:cxnLst>
            <a:cxn ang="T0">
              <a:pos x="0" y="0"/>
            </a:cxn>
            <a:cxn ang="T1">
              <a:pos x="0" y="0"/>
            </a:cxn>
            <a:cxn ang="T2">
              <a:pos x="0" y="0"/>
            </a:cxn>
            <a:cxn ang="T3">
              <a:pos x="0" y="0"/>
            </a:cxn>
            <a:cxn ang="T4">
              <a:pos x="0" y="0"/>
            </a:cxn>
            <a:cxn ang="T5">
              <a:pos x="0" y="0"/>
            </a:cxn>
            <a:cxn ang="T6">
              <a:pos x="0" y="0"/>
            </a:cxn>
            <a:cxn ang="T7">
              <a:pos x="0" y="0"/>
            </a:cxn>
            <a:cxn ang="T8">
              <a:pos x="0" y="0"/>
            </a:cxn>
            <a:cxn ang="T9">
              <a:pos x="0" y="0"/>
            </a:cxn>
          </a:cxnLst>
          <a:rect l="0" t="0" r="0" b="0"/>
          <a:pathLst>
            <a:path>
              <a:moveTo>
                <a:pt x="0" y="0"/>
              </a:moveTo>
              <a:lnTo>
                <a:pt x="1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152400</xdr:colOff>
      <xdr:row>0</xdr:row>
      <xdr:rowOff>0</xdr:rowOff>
    </xdr:to>
    <xdr:sp macro="" textlink="">
      <xdr:nvSpPr>
        <xdr:cNvPr id="17277" name="Line 63">
          <a:extLst>
            <a:ext uri="{FF2B5EF4-FFF2-40B4-BE49-F238E27FC236}">
              <a16:creationId xmlns:a16="http://schemas.microsoft.com/office/drawing/2014/main" id="{DD5A9039-001E-4285-9D7D-56DAC8B05417}"/>
            </a:ext>
          </a:extLst>
        </xdr:cNvPr>
        <xdr:cNvSpPr>
          <a:spLocks/>
        </xdr:cNvSpPr>
      </xdr:nvSpPr>
      <xdr:spPr bwMode="auto">
        <a:xfrm>
          <a:off x="4572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278" name="Line 64">
          <a:extLst>
            <a:ext uri="{FF2B5EF4-FFF2-40B4-BE49-F238E27FC236}">
              <a16:creationId xmlns:a16="http://schemas.microsoft.com/office/drawing/2014/main" id="{3428280C-AB46-4F53-A055-6B17F1FEE603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7279" name="Line 65">
          <a:extLst>
            <a:ext uri="{FF2B5EF4-FFF2-40B4-BE49-F238E27FC236}">
              <a16:creationId xmlns:a16="http://schemas.microsoft.com/office/drawing/2014/main" id="{A8AB84D7-0CD2-4A4A-BDD0-DBB9DA553C6D}"/>
            </a:ext>
          </a:extLst>
        </xdr:cNvPr>
        <xdr:cNvSpPr>
          <a:spLocks/>
        </xdr:cNvSpPr>
      </xdr:nvSpPr>
      <xdr:spPr bwMode="auto">
        <a:xfrm>
          <a:off x="29710380" y="0"/>
          <a:ext cx="0" cy="0"/>
        </a:xfrm>
        <a:custGeom>
          <a:avLst/>
          <a:gdLst>
            <a:gd name="T0" fmla="*/ 17694720 60000 65536"/>
            <a:gd name="T1" fmla="*/ 0 60000 65536"/>
            <a:gd name="T2" fmla="*/ 5898240 60000 65536"/>
            <a:gd name="T3" fmla="*/ 11796480 60000 65536"/>
            <a:gd name="T4" fmla="*/ 17694720 60000 65536"/>
            <a:gd name="T5" fmla="*/ 0 60000 65536"/>
            <a:gd name="T6" fmla="*/ 5898240 60000 65536"/>
            <a:gd name="T7" fmla="*/ 11796480 60000 65536"/>
            <a:gd name="T8" fmla="*/ 5898240 60000 65536"/>
            <a:gd name="T9" fmla="*/ 17694720 60000 65536"/>
          </a:gdLst>
          <a:ahLst/>
          <a:cxnLst>
            <a:cxn ang="T0">
              <a:pos x="0" y="0"/>
            </a:cxn>
            <a:cxn ang="T1">
              <a:pos x="0" y="0"/>
            </a:cxn>
            <a:cxn ang="T2">
              <a:pos x="0" y="0"/>
            </a:cxn>
            <a:cxn ang="T3">
              <a:pos x="0" y="0"/>
            </a:cxn>
            <a:cxn ang="T4">
              <a:pos x="0" y="0"/>
            </a:cxn>
            <a:cxn ang="T5">
              <a:pos x="0" y="0"/>
            </a:cxn>
            <a:cxn ang="T6">
              <a:pos x="0" y="0"/>
            </a:cxn>
            <a:cxn ang="T7">
              <a:pos x="0" y="0"/>
            </a:cxn>
            <a:cxn ang="T8">
              <a:pos x="0" y="0"/>
            </a:cxn>
            <a:cxn ang="T9">
              <a:pos x="0" y="0"/>
            </a:cxn>
          </a:cxnLst>
          <a:rect l="0" t="0" r="0" b="0"/>
          <a:pathLst>
            <a:path>
              <a:moveTo>
                <a:pt x="0" y="0"/>
              </a:moveTo>
              <a:lnTo>
                <a:pt x="1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152400</xdr:colOff>
      <xdr:row>0</xdr:row>
      <xdr:rowOff>0</xdr:rowOff>
    </xdr:to>
    <xdr:sp macro="" textlink="">
      <xdr:nvSpPr>
        <xdr:cNvPr id="17280" name="Line 66">
          <a:extLst>
            <a:ext uri="{FF2B5EF4-FFF2-40B4-BE49-F238E27FC236}">
              <a16:creationId xmlns:a16="http://schemas.microsoft.com/office/drawing/2014/main" id="{06CC4F57-30DA-4F52-8837-0E0C0BF069DF}"/>
            </a:ext>
          </a:extLst>
        </xdr:cNvPr>
        <xdr:cNvSpPr>
          <a:spLocks/>
        </xdr:cNvSpPr>
      </xdr:nvSpPr>
      <xdr:spPr bwMode="auto">
        <a:xfrm>
          <a:off x="4572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281" name="Line 67">
          <a:extLst>
            <a:ext uri="{FF2B5EF4-FFF2-40B4-BE49-F238E27FC236}">
              <a16:creationId xmlns:a16="http://schemas.microsoft.com/office/drawing/2014/main" id="{6D58D49F-ADD5-4401-9B2D-9E58B731BA7C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7282" name="Line 68">
          <a:extLst>
            <a:ext uri="{FF2B5EF4-FFF2-40B4-BE49-F238E27FC236}">
              <a16:creationId xmlns:a16="http://schemas.microsoft.com/office/drawing/2014/main" id="{E9536B7E-1779-4CC1-B868-5CD601EEDE02}"/>
            </a:ext>
          </a:extLst>
        </xdr:cNvPr>
        <xdr:cNvSpPr>
          <a:spLocks/>
        </xdr:cNvSpPr>
      </xdr:nvSpPr>
      <xdr:spPr bwMode="auto">
        <a:xfrm>
          <a:off x="29710380" y="0"/>
          <a:ext cx="0" cy="0"/>
        </a:xfrm>
        <a:custGeom>
          <a:avLst/>
          <a:gdLst>
            <a:gd name="T0" fmla="*/ 17694720 60000 65536"/>
            <a:gd name="T1" fmla="*/ 0 60000 65536"/>
            <a:gd name="T2" fmla="*/ 5898240 60000 65536"/>
            <a:gd name="T3" fmla="*/ 11796480 60000 65536"/>
            <a:gd name="T4" fmla="*/ 17694720 60000 65536"/>
            <a:gd name="T5" fmla="*/ 0 60000 65536"/>
            <a:gd name="T6" fmla="*/ 5898240 60000 65536"/>
            <a:gd name="T7" fmla="*/ 11796480 60000 65536"/>
            <a:gd name="T8" fmla="*/ 5898240 60000 65536"/>
            <a:gd name="T9" fmla="*/ 17694720 60000 65536"/>
          </a:gdLst>
          <a:ahLst/>
          <a:cxnLst>
            <a:cxn ang="T0">
              <a:pos x="0" y="0"/>
            </a:cxn>
            <a:cxn ang="T1">
              <a:pos x="0" y="0"/>
            </a:cxn>
            <a:cxn ang="T2">
              <a:pos x="0" y="0"/>
            </a:cxn>
            <a:cxn ang="T3">
              <a:pos x="0" y="0"/>
            </a:cxn>
            <a:cxn ang="T4">
              <a:pos x="0" y="0"/>
            </a:cxn>
            <a:cxn ang="T5">
              <a:pos x="0" y="0"/>
            </a:cxn>
            <a:cxn ang="T6">
              <a:pos x="0" y="0"/>
            </a:cxn>
            <a:cxn ang="T7">
              <a:pos x="0" y="0"/>
            </a:cxn>
            <a:cxn ang="T8">
              <a:pos x="0" y="0"/>
            </a:cxn>
            <a:cxn ang="T9">
              <a:pos x="0" y="0"/>
            </a:cxn>
          </a:cxnLst>
          <a:rect l="0" t="0" r="0" b="0"/>
          <a:pathLst>
            <a:path>
              <a:moveTo>
                <a:pt x="0" y="0"/>
              </a:moveTo>
              <a:lnTo>
                <a:pt x="1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152400</xdr:colOff>
      <xdr:row>0</xdr:row>
      <xdr:rowOff>0</xdr:rowOff>
    </xdr:to>
    <xdr:sp macro="" textlink="">
      <xdr:nvSpPr>
        <xdr:cNvPr id="17283" name="Line 69">
          <a:extLst>
            <a:ext uri="{FF2B5EF4-FFF2-40B4-BE49-F238E27FC236}">
              <a16:creationId xmlns:a16="http://schemas.microsoft.com/office/drawing/2014/main" id="{74EF50A3-6BE1-42B4-AC06-475F753BD94C}"/>
            </a:ext>
          </a:extLst>
        </xdr:cNvPr>
        <xdr:cNvSpPr>
          <a:spLocks/>
        </xdr:cNvSpPr>
      </xdr:nvSpPr>
      <xdr:spPr bwMode="auto">
        <a:xfrm>
          <a:off x="4572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284" name="Line 70">
          <a:extLst>
            <a:ext uri="{FF2B5EF4-FFF2-40B4-BE49-F238E27FC236}">
              <a16:creationId xmlns:a16="http://schemas.microsoft.com/office/drawing/2014/main" id="{7C0544D0-83CC-45C7-A536-DF3F6BAC9D7F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7285" name="Line 71">
          <a:extLst>
            <a:ext uri="{FF2B5EF4-FFF2-40B4-BE49-F238E27FC236}">
              <a16:creationId xmlns:a16="http://schemas.microsoft.com/office/drawing/2014/main" id="{F0AEA8A7-8D52-4845-8EAA-774347F66B7D}"/>
            </a:ext>
          </a:extLst>
        </xdr:cNvPr>
        <xdr:cNvSpPr>
          <a:spLocks/>
        </xdr:cNvSpPr>
      </xdr:nvSpPr>
      <xdr:spPr bwMode="auto">
        <a:xfrm>
          <a:off x="29710380" y="0"/>
          <a:ext cx="0" cy="0"/>
        </a:xfrm>
        <a:custGeom>
          <a:avLst/>
          <a:gdLst>
            <a:gd name="T0" fmla="*/ 17694720 60000 65536"/>
            <a:gd name="T1" fmla="*/ 0 60000 65536"/>
            <a:gd name="T2" fmla="*/ 5898240 60000 65536"/>
            <a:gd name="T3" fmla="*/ 11796480 60000 65536"/>
            <a:gd name="T4" fmla="*/ 17694720 60000 65536"/>
            <a:gd name="T5" fmla="*/ 0 60000 65536"/>
            <a:gd name="T6" fmla="*/ 5898240 60000 65536"/>
            <a:gd name="T7" fmla="*/ 11796480 60000 65536"/>
            <a:gd name="T8" fmla="*/ 5898240 60000 65536"/>
            <a:gd name="T9" fmla="*/ 17694720 60000 65536"/>
          </a:gdLst>
          <a:ahLst/>
          <a:cxnLst>
            <a:cxn ang="T0">
              <a:pos x="0" y="0"/>
            </a:cxn>
            <a:cxn ang="T1">
              <a:pos x="0" y="0"/>
            </a:cxn>
            <a:cxn ang="T2">
              <a:pos x="0" y="0"/>
            </a:cxn>
            <a:cxn ang="T3">
              <a:pos x="0" y="0"/>
            </a:cxn>
            <a:cxn ang="T4">
              <a:pos x="0" y="0"/>
            </a:cxn>
            <a:cxn ang="T5">
              <a:pos x="0" y="0"/>
            </a:cxn>
            <a:cxn ang="T6">
              <a:pos x="0" y="0"/>
            </a:cxn>
            <a:cxn ang="T7">
              <a:pos x="0" y="0"/>
            </a:cxn>
            <a:cxn ang="T8">
              <a:pos x="0" y="0"/>
            </a:cxn>
            <a:cxn ang="T9">
              <a:pos x="0" y="0"/>
            </a:cxn>
          </a:cxnLst>
          <a:rect l="0" t="0" r="0" b="0"/>
          <a:pathLst>
            <a:path>
              <a:moveTo>
                <a:pt x="0" y="0"/>
              </a:moveTo>
              <a:lnTo>
                <a:pt x="1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152400</xdr:colOff>
      <xdr:row>0</xdr:row>
      <xdr:rowOff>0</xdr:rowOff>
    </xdr:to>
    <xdr:sp macro="" textlink="">
      <xdr:nvSpPr>
        <xdr:cNvPr id="17286" name="Line 72">
          <a:extLst>
            <a:ext uri="{FF2B5EF4-FFF2-40B4-BE49-F238E27FC236}">
              <a16:creationId xmlns:a16="http://schemas.microsoft.com/office/drawing/2014/main" id="{859AF8BC-7C34-4C4B-8A64-EB0C1C411D06}"/>
            </a:ext>
          </a:extLst>
        </xdr:cNvPr>
        <xdr:cNvSpPr>
          <a:spLocks/>
        </xdr:cNvSpPr>
      </xdr:nvSpPr>
      <xdr:spPr bwMode="auto">
        <a:xfrm>
          <a:off x="4572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287" name="Line 73">
          <a:extLst>
            <a:ext uri="{FF2B5EF4-FFF2-40B4-BE49-F238E27FC236}">
              <a16:creationId xmlns:a16="http://schemas.microsoft.com/office/drawing/2014/main" id="{14A54E73-622C-4909-B20F-F400AE8A2EE1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7288" name="Line 74">
          <a:extLst>
            <a:ext uri="{FF2B5EF4-FFF2-40B4-BE49-F238E27FC236}">
              <a16:creationId xmlns:a16="http://schemas.microsoft.com/office/drawing/2014/main" id="{E4021051-FDB0-42BE-958F-D8A2FF4C9FB3}"/>
            </a:ext>
          </a:extLst>
        </xdr:cNvPr>
        <xdr:cNvSpPr>
          <a:spLocks/>
        </xdr:cNvSpPr>
      </xdr:nvSpPr>
      <xdr:spPr bwMode="auto">
        <a:xfrm>
          <a:off x="29710380" y="0"/>
          <a:ext cx="0" cy="0"/>
        </a:xfrm>
        <a:custGeom>
          <a:avLst/>
          <a:gdLst>
            <a:gd name="T0" fmla="*/ 17694720 60000 65536"/>
            <a:gd name="T1" fmla="*/ 0 60000 65536"/>
            <a:gd name="T2" fmla="*/ 5898240 60000 65536"/>
            <a:gd name="T3" fmla="*/ 11796480 60000 65536"/>
            <a:gd name="T4" fmla="*/ 17694720 60000 65536"/>
            <a:gd name="T5" fmla="*/ 0 60000 65536"/>
            <a:gd name="T6" fmla="*/ 5898240 60000 65536"/>
            <a:gd name="T7" fmla="*/ 11796480 60000 65536"/>
            <a:gd name="T8" fmla="*/ 5898240 60000 65536"/>
            <a:gd name="T9" fmla="*/ 17694720 60000 65536"/>
          </a:gdLst>
          <a:ahLst/>
          <a:cxnLst>
            <a:cxn ang="T0">
              <a:pos x="0" y="0"/>
            </a:cxn>
            <a:cxn ang="T1">
              <a:pos x="0" y="0"/>
            </a:cxn>
            <a:cxn ang="T2">
              <a:pos x="0" y="0"/>
            </a:cxn>
            <a:cxn ang="T3">
              <a:pos x="0" y="0"/>
            </a:cxn>
            <a:cxn ang="T4">
              <a:pos x="0" y="0"/>
            </a:cxn>
            <a:cxn ang="T5">
              <a:pos x="0" y="0"/>
            </a:cxn>
            <a:cxn ang="T6">
              <a:pos x="0" y="0"/>
            </a:cxn>
            <a:cxn ang="T7">
              <a:pos x="0" y="0"/>
            </a:cxn>
            <a:cxn ang="T8">
              <a:pos x="0" y="0"/>
            </a:cxn>
            <a:cxn ang="T9">
              <a:pos x="0" y="0"/>
            </a:cxn>
          </a:cxnLst>
          <a:rect l="0" t="0" r="0" b="0"/>
          <a:pathLst>
            <a:path>
              <a:moveTo>
                <a:pt x="0" y="0"/>
              </a:moveTo>
              <a:lnTo>
                <a:pt x="1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152400</xdr:colOff>
      <xdr:row>0</xdr:row>
      <xdr:rowOff>0</xdr:rowOff>
    </xdr:to>
    <xdr:sp macro="" textlink="">
      <xdr:nvSpPr>
        <xdr:cNvPr id="17289" name="Line 75">
          <a:extLst>
            <a:ext uri="{FF2B5EF4-FFF2-40B4-BE49-F238E27FC236}">
              <a16:creationId xmlns:a16="http://schemas.microsoft.com/office/drawing/2014/main" id="{C6A642C9-ADD7-44D7-970E-2FCF82FEE4E0}"/>
            </a:ext>
          </a:extLst>
        </xdr:cNvPr>
        <xdr:cNvSpPr>
          <a:spLocks/>
        </xdr:cNvSpPr>
      </xdr:nvSpPr>
      <xdr:spPr bwMode="auto">
        <a:xfrm>
          <a:off x="4572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290" name="Line 76">
          <a:extLst>
            <a:ext uri="{FF2B5EF4-FFF2-40B4-BE49-F238E27FC236}">
              <a16:creationId xmlns:a16="http://schemas.microsoft.com/office/drawing/2014/main" id="{221A10D8-123F-4973-B2BB-FE07F5932A26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7291" name="Line 77">
          <a:extLst>
            <a:ext uri="{FF2B5EF4-FFF2-40B4-BE49-F238E27FC236}">
              <a16:creationId xmlns:a16="http://schemas.microsoft.com/office/drawing/2014/main" id="{9A73A3DC-250E-4FD9-9CE9-92322B94418C}"/>
            </a:ext>
          </a:extLst>
        </xdr:cNvPr>
        <xdr:cNvSpPr>
          <a:spLocks/>
        </xdr:cNvSpPr>
      </xdr:nvSpPr>
      <xdr:spPr bwMode="auto">
        <a:xfrm>
          <a:off x="29710380" y="0"/>
          <a:ext cx="0" cy="0"/>
        </a:xfrm>
        <a:custGeom>
          <a:avLst/>
          <a:gdLst>
            <a:gd name="T0" fmla="*/ 17694720 60000 65536"/>
            <a:gd name="T1" fmla="*/ 0 60000 65536"/>
            <a:gd name="T2" fmla="*/ 5898240 60000 65536"/>
            <a:gd name="T3" fmla="*/ 11796480 60000 65536"/>
            <a:gd name="T4" fmla="*/ 17694720 60000 65536"/>
            <a:gd name="T5" fmla="*/ 0 60000 65536"/>
            <a:gd name="T6" fmla="*/ 5898240 60000 65536"/>
            <a:gd name="T7" fmla="*/ 11796480 60000 65536"/>
            <a:gd name="T8" fmla="*/ 5898240 60000 65536"/>
            <a:gd name="T9" fmla="*/ 17694720 60000 65536"/>
          </a:gdLst>
          <a:ahLst/>
          <a:cxnLst>
            <a:cxn ang="T0">
              <a:pos x="0" y="0"/>
            </a:cxn>
            <a:cxn ang="T1">
              <a:pos x="0" y="0"/>
            </a:cxn>
            <a:cxn ang="T2">
              <a:pos x="0" y="0"/>
            </a:cxn>
            <a:cxn ang="T3">
              <a:pos x="0" y="0"/>
            </a:cxn>
            <a:cxn ang="T4">
              <a:pos x="0" y="0"/>
            </a:cxn>
            <a:cxn ang="T5">
              <a:pos x="0" y="0"/>
            </a:cxn>
            <a:cxn ang="T6">
              <a:pos x="0" y="0"/>
            </a:cxn>
            <a:cxn ang="T7">
              <a:pos x="0" y="0"/>
            </a:cxn>
            <a:cxn ang="T8">
              <a:pos x="0" y="0"/>
            </a:cxn>
            <a:cxn ang="T9">
              <a:pos x="0" y="0"/>
            </a:cxn>
          </a:cxnLst>
          <a:rect l="0" t="0" r="0" b="0"/>
          <a:pathLst>
            <a:path>
              <a:moveTo>
                <a:pt x="0" y="0"/>
              </a:moveTo>
              <a:lnTo>
                <a:pt x="1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152400</xdr:colOff>
      <xdr:row>0</xdr:row>
      <xdr:rowOff>0</xdr:rowOff>
    </xdr:to>
    <xdr:sp macro="" textlink="">
      <xdr:nvSpPr>
        <xdr:cNvPr id="17292" name="Line 78">
          <a:extLst>
            <a:ext uri="{FF2B5EF4-FFF2-40B4-BE49-F238E27FC236}">
              <a16:creationId xmlns:a16="http://schemas.microsoft.com/office/drawing/2014/main" id="{C333F6E6-5556-42B0-8CBE-579205B7AA5E}"/>
            </a:ext>
          </a:extLst>
        </xdr:cNvPr>
        <xdr:cNvSpPr>
          <a:spLocks/>
        </xdr:cNvSpPr>
      </xdr:nvSpPr>
      <xdr:spPr bwMode="auto">
        <a:xfrm>
          <a:off x="4572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293" name="Line 79">
          <a:extLst>
            <a:ext uri="{FF2B5EF4-FFF2-40B4-BE49-F238E27FC236}">
              <a16:creationId xmlns:a16="http://schemas.microsoft.com/office/drawing/2014/main" id="{68881D9C-B6E0-49A1-BCE4-761C8635900E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7294" name="Line 80">
          <a:extLst>
            <a:ext uri="{FF2B5EF4-FFF2-40B4-BE49-F238E27FC236}">
              <a16:creationId xmlns:a16="http://schemas.microsoft.com/office/drawing/2014/main" id="{520D956A-1EF4-492C-8C7A-C1E84486565A}"/>
            </a:ext>
          </a:extLst>
        </xdr:cNvPr>
        <xdr:cNvSpPr>
          <a:spLocks/>
        </xdr:cNvSpPr>
      </xdr:nvSpPr>
      <xdr:spPr bwMode="auto">
        <a:xfrm>
          <a:off x="29710380" y="0"/>
          <a:ext cx="0" cy="0"/>
        </a:xfrm>
        <a:custGeom>
          <a:avLst/>
          <a:gdLst>
            <a:gd name="T0" fmla="*/ 17694720 60000 65536"/>
            <a:gd name="T1" fmla="*/ 0 60000 65536"/>
            <a:gd name="T2" fmla="*/ 5898240 60000 65536"/>
            <a:gd name="T3" fmla="*/ 11796480 60000 65536"/>
            <a:gd name="T4" fmla="*/ 17694720 60000 65536"/>
            <a:gd name="T5" fmla="*/ 0 60000 65536"/>
            <a:gd name="T6" fmla="*/ 5898240 60000 65536"/>
            <a:gd name="T7" fmla="*/ 11796480 60000 65536"/>
            <a:gd name="T8" fmla="*/ 5898240 60000 65536"/>
            <a:gd name="T9" fmla="*/ 17694720 60000 65536"/>
          </a:gdLst>
          <a:ahLst/>
          <a:cxnLst>
            <a:cxn ang="T0">
              <a:pos x="0" y="0"/>
            </a:cxn>
            <a:cxn ang="T1">
              <a:pos x="0" y="0"/>
            </a:cxn>
            <a:cxn ang="T2">
              <a:pos x="0" y="0"/>
            </a:cxn>
            <a:cxn ang="T3">
              <a:pos x="0" y="0"/>
            </a:cxn>
            <a:cxn ang="T4">
              <a:pos x="0" y="0"/>
            </a:cxn>
            <a:cxn ang="T5">
              <a:pos x="0" y="0"/>
            </a:cxn>
            <a:cxn ang="T6">
              <a:pos x="0" y="0"/>
            </a:cxn>
            <a:cxn ang="T7">
              <a:pos x="0" y="0"/>
            </a:cxn>
            <a:cxn ang="T8">
              <a:pos x="0" y="0"/>
            </a:cxn>
            <a:cxn ang="T9">
              <a:pos x="0" y="0"/>
            </a:cxn>
          </a:cxnLst>
          <a:rect l="0" t="0" r="0" b="0"/>
          <a:pathLst>
            <a:path>
              <a:moveTo>
                <a:pt x="0" y="0"/>
              </a:moveTo>
              <a:lnTo>
                <a:pt x="1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5</xdr:row>
      <xdr:rowOff>45720</xdr:rowOff>
    </xdr:from>
    <xdr:to>
      <xdr:col>45</xdr:col>
      <xdr:colOff>0</xdr:colOff>
      <xdr:row>7</xdr:row>
      <xdr:rowOff>1005840</xdr:rowOff>
    </xdr:to>
    <xdr:sp macro="" textlink="">
      <xdr:nvSpPr>
        <xdr:cNvPr id="17295" name="Line 83">
          <a:extLst>
            <a:ext uri="{FF2B5EF4-FFF2-40B4-BE49-F238E27FC236}">
              <a16:creationId xmlns:a16="http://schemas.microsoft.com/office/drawing/2014/main" id="{3EA60E63-1EA0-4C47-B20B-4B6234045A36}"/>
            </a:ext>
          </a:extLst>
        </xdr:cNvPr>
        <xdr:cNvSpPr>
          <a:spLocks/>
        </xdr:cNvSpPr>
      </xdr:nvSpPr>
      <xdr:spPr bwMode="auto">
        <a:xfrm>
          <a:off x="29710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5</xdr:row>
      <xdr:rowOff>45720</xdr:rowOff>
    </xdr:from>
    <xdr:to>
      <xdr:col>45</xdr:col>
      <xdr:colOff>0</xdr:colOff>
      <xdr:row>7</xdr:row>
      <xdr:rowOff>1005840</xdr:rowOff>
    </xdr:to>
    <xdr:sp macro="" textlink="">
      <xdr:nvSpPr>
        <xdr:cNvPr id="17296" name="Line 86">
          <a:extLst>
            <a:ext uri="{FF2B5EF4-FFF2-40B4-BE49-F238E27FC236}">
              <a16:creationId xmlns:a16="http://schemas.microsoft.com/office/drawing/2014/main" id="{4097CC52-18C7-4235-83EC-506D09DD0ECC}"/>
            </a:ext>
          </a:extLst>
        </xdr:cNvPr>
        <xdr:cNvSpPr>
          <a:spLocks/>
        </xdr:cNvSpPr>
      </xdr:nvSpPr>
      <xdr:spPr bwMode="auto">
        <a:xfrm>
          <a:off x="29710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5</xdr:row>
      <xdr:rowOff>45720</xdr:rowOff>
    </xdr:from>
    <xdr:to>
      <xdr:col>45</xdr:col>
      <xdr:colOff>0</xdr:colOff>
      <xdr:row>7</xdr:row>
      <xdr:rowOff>1005840</xdr:rowOff>
    </xdr:to>
    <xdr:sp macro="" textlink="">
      <xdr:nvSpPr>
        <xdr:cNvPr id="17297" name="Line 89">
          <a:extLst>
            <a:ext uri="{FF2B5EF4-FFF2-40B4-BE49-F238E27FC236}">
              <a16:creationId xmlns:a16="http://schemas.microsoft.com/office/drawing/2014/main" id="{05241C70-0EB9-4ABB-8353-B66317B6F4B2}"/>
            </a:ext>
          </a:extLst>
        </xdr:cNvPr>
        <xdr:cNvSpPr>
          <a:spLocks/>
        </xdr:cNvSpPr>
      </xdr:nvSpPr>
      <xdr:spPr bwMode="auto">
        <a:xfrm>
          <a:off x="29710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5</xdr:row>
      <xdr:rowOff>45720</xdr:rowOff>
    </xdr:from>
    <xdr:to>
      <xdr:col>45</xdr:col>
      <xdr:colOff>0</xdr:colOff>
      <xdr:row>7</xdr:row>
      <xdr:rowOff>1005840</xdr:rowOff>
    </xdr:to>
    <xdr:sp macro="" textlink="">
      <xdr:nvSpPr>
        <xdr:cNvPr id="17298" name="Line 92">
          <a:extLst>
            <a:ext uri="{FF2B5EF4-FFF2-40B4-BE49-F238E27FC236}">
              <a16:creationId xmlns:a16="http://schemas.microsoft.com/office/drawing/2014/main" id="{41A4330E-E54D-4241-9ADB-89A8E6EB6B64}"/>
            </a:ext>
          </a:extLst>
        </xdr:cNvPr>
        <xdr:cNvSpPr>
          <a:spLocks/>
        </xdr:cNvSpPr>
      </xdr:nvSpPr>
      <xdr:spPr bwMode="auto">
        <a:xfrm>
          <a:off x="29710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299" name="Line 93">
          <a:extLst>
            <a:ext uri="{FF2B5EF4-FFF2-40B4-BE49-F238E27FC236}">
              <a16:creationId xmlns:a16="http://schemas.microsoft.com/office/drawing/2014/main" id="{D0BCAEF4-4E6E-4EE7-8EF7-9086AC43C3C8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300" name="Line 94">
          <a:extLst>
            <a:ext uri="{FF2B5EF4-FFF2-40B4-BE49-F238E27FC236}">
              <a16:creationId xmlns:a16="http://schemas.microsoft.com/office/drawing/2014/main" id="{9164277F-5315-49C7-A442-C851E4F327A8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301" name="Line 95">
          <a:extLst>
            <a:ext uri="{FF2B5EF4-FFF2-40B4-BE49-F238E27FC236}">
              <a16:creationId xmlns:a16="http://schemas.microsoft.com/office/drawing/2014/main" id="{285F86E3-0730-4577-AC73-0BE8F815E47D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302" name="Line 96">
          <a:extLst>
            <a:ext uri="{FF2B5EF4-FFF2-40B4-BE49-F238E27FC236}">
              <a16:creationId xmlns:a16="http://schemas.microsoft.com/office/drawing/2014/main" id="{AB7CC6CE-0F22-4E99-BF4B-2AAD946F75D3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303" name="Line 97">
          <a:extLst>
            <a:ext uri="{FF2B5EF4-FFF2-40B4-BE49-F238E27FC236}">
              <a16:creationId xmlns:a16="http://schemas.microsoft.com/office/drawing/2014/main" id="{74DA9C21-A577-4CC4-AED2-AFEDD9DBE737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304" name="Line 98">
          <a:extLst>
            <a:ext uri="{FF2B5EF4-FFF2-40B4-BE49-F238E27FC236}">
              <a16:creationId xmlns:a16="http://schemas.microsoft.com/office/drawing/2014/main" id="{FEAB7B58-D50E-4F24-BF3F-9A86F38489D2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305" name="Line 99">
          <a:extLst>
            <a:ext uri="{FF2B5EF4-FFF2-40B4-BE49-F238E27FC236}">
              <a16:creationId xmlns:a16="http://schemas.microsoft.com/office/drawing/2014/main" id="{5052CB6F-6892-4A04-BC1F-250CB95E6934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306" name="Line 100">
          <a:extLst>
            <a:ext uri="{FF2B5EF4-FFF2-40B4-BE49-F238E27FC236}">
              <a16:creationId xmlns:a16="http://schemas.microsoft.com/office/drawing/2014/main" id="{76C176BD-7AC7-4FFB-8E52-FF031529F509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307" name="Line 101">
          <a:extLst>
            <a:ext uri="{FF2B5EF4-FFF2-40B4-BE49-F238E27FC236}">
              <a16:creationId xmlns:a16="http://schemas.microsoft.com/office/drawing/2014/main" id="{884EE834-9830-4FC1-9D09-6DF164C20A15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308" name="Line 102">
          <a:extLst>
            <a:ext uri="{FF2B5EF4-FFF2-40B4-BE49-F238E27FC236}">
              <a16:creationId xmlns:a16="http://schemas.microsoft.com/office/drawing/2014/main" id="{2F1BFCF4-BBE6-465D-BB5A-405C786AFCF0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309" name="Line 103">
          <a:extLst>
            <a:ext uri="{FF2B5EF4-FFF2-40B4-BE49-F238E27FC236}">
              <a16:creationId xmlns:a16="http://schemas.microsoft.com/office/drawing/2014/main" id="{9AE6706C-01E5-4415-81E1-8EA3DDC354E5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310" name="Line 104">
          <a:extLst>
            <a:ext uri="{FF2B5EF4-FFF2-40B4-BE49-F238E27FC236}">
              <a16:creationId xmlns:a16="http://schemas.microsoft.com/office/drawing/2014/main" id="{A3417E21-7901-4ADE-8803-58BC109EA2A9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311" name="Line 105">
          <a:extLst>
            <a:ext uri="{FF2B5EF4-FFF2-40B4-BE49-F238E27FC236}">
              <a16:creationId xmlns:a16="http://schemas.microsoft.com/office/drawing/2014/main" id="{10323C8C-2437-44D7-8585-29EB3EED1D61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312" name="Line 106">
          <a:extLst>
            <a:ext uri="{FF2B5EF4-FFF2-40B4-BE49-F238E27FC236}">
              <a16:creationId xmlns:a16="http://schemas.microsoft.com/office/drawing/2014/main" id="{3A7E4A01-9D5D-43EC-8729-E99858B5B070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313" name="Line 107">
          <a:extLst>
            <a:ext uri="{FF2B5EF4-FFF2-40B4-BE49-F238E27FC236}">
              <a16:creationId xmlns:a16="http://schemas.microsoft.com/office/drawing/2014/main" id="{5B16BB43-18C1-4940-B968-BC09C2EDB03B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314" name="Line 108">
          <a:extLst>
            <a:ext uri="{FF2B5EF4-FFF2-40B4-BE49-F238E27FC236}">
              <a16:creationId xmlns:a16="http://schemas.microsoft.com/office/drawing/2014/main" id="{8E9B3C5C-0ACD-4B5D-83B5-B20661DBDDA0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315" name="Line 109">
          <a:extLst>
            <a:ext uri="{FF2B5EF4-FFF2-40B4-BE49-F238E27FC236}">
              <a16:creationId xmlns:a16="http://schemas.microsoft.com/office/drawing/2014/main" id="{493AF145-63AE-4036-B744-2BC882A5E514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316" name="Line 110">
          <a:extLst>
            <a:ext uri="{FF2B5EF4-FFF2-40B4-BE49-F238E27FC236}">
              <a16:creationId xmlns:a16="http://schemas.microsoft.com/office/drawing/2014/main" id="{384B9119-ACB8-4F7B-9FDC-0E2A3365FAF6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317" name="Line 111">
          <a:extLst>
            <a:ext uri="{FF2B5EF4-FFF2-40B4-BE49-F238E27FC236}">
              <a16:creationId xmlns:a16="http://schemas.microsoft.com/office/drawing/2014/main" id="{80C5102E-EC09-46C2-A5AC-A248304011A4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318" name="Line 112">
          <a:extLst>
            <a:ext uri="{FF2B5EF4-FFF2-40B4-BE49-F238E27FC236}">
              <a16:creationId xmlns:a16="http://schemas.microsoft.com/office/drawing/2014/main" id="{47F1F290-6975-4EE0-BE01-6389398D880F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319" name="Line 113">
          <a:extLst>
            <a:ext uri="{FF2B5EF4-FFF2-40B4-BE49-F238E27FC236}">
              <a16:creationId xmlns:a16="http://schemas.microsoft.com/office/drawing/2014/main" id="{44D50607-E3D3-4BC0-8556-D91C8927A426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320" name="Line 114">
          <a:extLst>
            <a:ext uri="{FF2B5EF4-FFF2-40B4-BE49-F238E27FC236}">
              <a16:creationId xmlns:a16="http://schemas.microsoft.com/office/drawing/2014/main" id="{9CCD7F5A-6E76-45AA-B828-D0F2D0CE5545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321" name="Line 115">
          <a:extLst>
            <a:ext uri="{FF2B5EF4-FFF2-40B4-BE49-F238E27FC236}">
              <a16:creationId xmlns:a16="http://schemas.microsoft.com/office/drawing/2014/main" id="{E14FA361-3830-4F86-A2A8-B650F52AB70F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322" name="Line 116">
          <a:extLst>
            <a:ext uri="{FF2B5EF4-FFF2-40B4-BE49-F238E27FC236}">
              <a16:creationId xmlns:a16="http://schemas.microsoft.com/office/drawing/2014/main" id="{B6A3609A-62CE-4537-BC7E-FCC55AF3B2AD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323" name="Line 117">
          <a:extLst>
            <a:ext uri="{FF2B5EF4-FFF2-40B4-BE49-F238E27FC236}">
              <a16:creationId xmlns:a16="http://schemas.microsoft.com/office/drawing/2014/main" id="{434417E6-50FC-4E58-A44C-1E84C475AF89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324" name="Line 118">
          <a:extLst>
            <a:ext uri="{FF2B5EF4-FFF2-40B4-BE49-F238E27FC236}">
              <a16:creationId xmlns:a16="http://schemas.microsoft.com/office/drawing/2014/main" id="{8D8F1010-4B3A-450A-BE4B-81E586DC6E1B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325" name="Line 119">
          <a:extLst>
            <a:ext uri="{FF2B5EF4-FFF2-40B4-BE49-F238E27FC236}">
              <a16:creationId xmlns:a16="http://schemas.microsoft.com/office/drawing/2014/main" id="{DCADF344-8608-4702-890F-AC180AE5A36D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326" name="Line 120">
          <a:extLst>
            <a:ext uri="{FF2B5EF4-FFF2-40B4-BE49-F238E27FC236}">
              <a16:creationId xmlns:a16="http://schemas.microsoft.com/office/drawing/2014/main" id="{D06E34AF-C195-429A-8E23-A179642EC361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327" name="Line 121">
          <a:extLst>
            <a:ext uri="{FF2B5EF4-FFF2-40B4-BE49-F238E27FC236}">
              <a16:creationId xmlns:a16="http://schemas.microsoft.com/office/drawing/2014/main" id="{F1E086A2-B4D3-47B3-9E36-63E4DA885954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33</xdr:col>
      <xdr:colOff>45720</xdr:colOff>
      <xdr:row>0</xdr:row>
      <xdr:rowOff>0</xdr:rowOff>
    </xdr:from>
    <xdr:to>
      <xdr:col>34</xdr:col>
      <xdr:colOff>518160</xdr:colOff>
      <xdr:row>0</xdr:row>
      <xdr:rowOff>0</xdr:rowOff>
    </xdr:to>
    <xdr:sp macro="" textlink="">
      <xdr:nvSpPr>
        <xdr:cNvPr id="17328" name="Line 122">
          <a:extLst>
            <a:ext uri="{FF2B5EF4-FFF2-40B4-BE49-F238E27FC236}">
              <a16:creationId xmlns:a16="http://schemas.microsoft.com/office/drawing/2014/main" id="{70EAAA3E-64AE-4B4D-A75B-4B907055D782}"/>
            </a:ext>
          </a:extLst>
        </xdr:cNvPr>
        <xdr:cNvSpPr>
          <a:spLocks/>
        </xdr:cNvSpPr>
      </xdr:nvSpPr>
      <xdr:spPr bwMode="auto">
        <a:xfrm>
          <a:off x="21854160" y="0"/>
          <a:ext cx="1135380" cy="0"/>
        </a:xfrm>
        <a:custGeom>
          <a:avLst/>
          <a:gdLst>
            <a:gd name="T0" fmla="*/ 628635 w 1131570"/>
            <a:gd name="T1" fmla="*/ 1257271 w 1131570"/>
            <a:gd name="T2" fmla="*/ 628635 w 1131570"/>
            <a:gd name="T3" fmla="*/ 0 w 1131570"/>
            <a:gd name="T4" fmla="*/ 406921 w 1131570"/>
            <a:gd name="T5" fmla="*/ 813842 w 1131570"/>
            <a:gd name="T6" fmla="*/ 406921 w 1131570"/>
            <a:gd name="T7" fmla="*/ 0 w 1131570"/>
            <a:gd name="T8" fmla="*/ 0 w 1131570"/>
            <a:gd name="T9" fmla="*/ 813842 w 11315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1131570"/>
            <a:gd name="T21" fmla="*/ 1131570 w 1131570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1131570">
              <a:moveTo>
                <a:pt x="0" y="0"/>
              </a:moveTo>
              <a:lnTo>
                <a:pt x="1131570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7329" name="Line 127">
          <a:extLst>
            <a:ext uri="{FF2B5EF4-FFF2-40B4-BE49-F238E27FC236}">
              <a16:creationId xmlns:a16="http://schemas.microsoft.com/office/drawing/2014/main" id="{B53904C4-0F11-4DE0-BA87-CD0AB522C3E1}"/>
            </a:ext>
          </a:extLst>
        </xdr:cNvPr>
        <xdr:cNvSpPr>
          <a:spLocks/>
        </xdr:cNvSpPr>
      </xdr:nvSpPr>
      <xdr:spPr bwMode="auto">
        <a:xfrm>
          <a:off x="29710380" y="0"/>
          <a:ext cx="0" cy="0"/>
        </a:xfrm>
        <a:custGeom>
          <a:avLst/>
          <a:gdLst>
            <a:gd name="T0" fmla="*/ 17694720 60000 65536"/>
            <a:gd name="T1" fmla="*/ 0 60000 65536"/>
            <a:gd name="T2" fmla="*/ 5898240 60000 65536"/>
            <a:gd name="T3" fmla="*/ 11796480 60000 65536"/>
            <a:gd name="T4" fmla="*/ 17694720 60000 65536"/>
            <a:gd name="T5" fmla="*/ 0 60000 65536"/>
            <a:gd name="T6" fmla="*/ 5898240 60000 65536"/>
            <a:gd name="T7" fmla="*/ 11796480 60000 65536"/>
            <a:gd name="T8" fmla="*/ 5898240 60000 65536"/>
            <a:gd name="T9" fmla="*/ 17694720 60000 65536"/>
          </a:gdLst>
          <a:ahLst/>
          <a:cxnLst>
            <a:cxn ang="T0">
              <a:pos x="0" y="0"/>
            </a:cxn>
            <a:cxn ang="T1">
              <a:pos x="0" y="0"/>
            </a:cxn>
            <a:cxn ang="T2">
              <a:pos x="0" y="0"/>
            </a:cxn>
            <a:cxn ang="T3">
              <a:pos x="0" y="0"/>
            </a:cxn>
            <a:cxn ang="T4">
              <a:pos x="0" y="0"/>
            </a:cxn>
            <a:cxn ang="T5">
              <a:pos x="0" y="0"/>
            </a:cxn>
            <a:cxn ang="T6">
              <a:pos x="0" y="0"/>
            </a:cxn>
            <a:cxn ang="T7">
              <a:pos x="0" y="0"/>
            </a:cxn>
            <a:cxn ang="T8">
              <a:pos x="0" y="0"/>
            </a:cxn>
            <a:cxn ang="T9">
              <a:pos x="0" y="0"/>
            </a:cxn>
          </a:cxnLst>
          <a:rect l="0" t="0" r="0" b="0"/>
          <a:pathLst>
            <a:path>
              <a:moveTo>
                <a:pt x="0" y="0"/>
              </a:moveTo>
              <a:lnTo>
                <a:pt x="1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7330" name="Line 128">
          <a:extLst>
            <a:ext uri="{FF2B5EF4-FFF2-40B4-BE49-F238E27FC236}">
              <a16:creationId xmlns:a16="http://schemas.microsoft.com/office/drawing/2014/main" id="{2CEFB4F9-3278-46A3-B21C-19874798E220}"/>
            </a:ext>
          </a:extLst>
        </xdr:cNvPr>
        <xdr:cNvSpPr>
          <a:spLocks/>
        </xdr:cNvSpPr>
      </xdr:nvSpPr>
      <xdr:spPr bwMode="auto">
        <a:xfrm>
          <a:off x="29710380" y="0"/>
          <a:ext cx="0" cy="0"/>
        </a:xfrm>
        <a:custGeom>
          <a:avLst/>
          <a:gdLst>
            <a:gd name="T0" fmla="*/ 17694720 60000 65536"/>
            <a:gd name="T1" fmla="*/ 0 60000 65536"/>
            <a:gd name="T2" fmla="*/ 5898240 60000 65536"/>
            <a:gd name="T3" fmla="*/ 11796480 60000 65536"/>
            <a:gd name="T4" fmla="*/ 17694720 60000 65536"/>
            <a:gd name="T5" fmla="*/ 0 60000 65536"/>
            <a:gd name="T6" fmla="*/ 5898240 60000 65536"/>
            <a:gd name="T7" fmla="*/ 11796480 60000 65536"/>
            <a:gd name="T8" fmla="*/ 5898240 60000 65536"/>
            <a:gd name="T9" fmla="*/ 17694720 60000 65536"/>
          </a:gdLst>
          <a:ahLst/>
          <a:cxnLst>
            <a:cxn ang="T0">
              <a:pos x="0" y="0"/>
            </a:cxn>
            <a:cxn ang="T1">
              <a:pos x="0" y="0"/>
            </a:cxn>
            <a:cxn ang="T2">
              <a:pos x="0" y="0"/>
            </a:cxn>
            <a:cxn ang="T3">
              <a:pos x="0" y="0"/>
            </a:cxn>
            <a:cxn ang="T4">
              <a:pos x="0" y="0"/>
            </a:cxn>
            <a:cxn ang="T5">
              <a:pos x="0" y="0"/>
            </a:cxn>
            <a:cxn ang="T6">
              <a:pos x="0" y="0"/>
            </a:cxn>
            <a:cxn ang="T7">
              <a:pos x="0" y="0"/>
            </a:cxn>
            <a:cxn ang="T8">
              <a:pos x="0" y="0"/>
            </a:cxn>
            <a:cxn ang="T9">
              <a:pos x="0" y="0"/>
            </a:cxn>
          </a:cxnLst>
          <a:rect l="0" t="0" r="0" b="0"/>
          <a:pathLst>
            <a:path>
              <a:moveTo>
                <a:pt x="0" y="0"/>
              </a:moveTo>
              <a:lnTo>
                <a:pt x="1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7331" name="Line 129">
          <a:extLst>
            <a:ext uri="{FF2B5EF4-FFF2-40B4-BE49-F238E27FC236}">
              <a16:creationId xmlns:a16="http://schemas.microsoft.com/office/drawing/2014/main" id="{0560206A-D4EC-4D5C-B997-9C45EF20E9FB}"/>
            </a:ext>
          </a:extLst>
        </xdr:cNvPr>
        <xdr:cNvSpPr>
          <a:spLocks/>
        </xdr:cNvSpPr>
      </xdr:nvSpPr>
      <xdr:spPr bwMode="auto">
        <a:xfrm>
          <a:off x="29710380" y="0"/>
          <a:ext cx="0" cy="0"/>
        </a:xfrm>
        <a:custGeom>
          <a:avLst/>
          <a:gdLst>
            <a:gd name="T0" fmla="*/ 17694720 60000 65536"/>
            <a:gd name="T1" fmla="*/ 0 60000 65536"/>
            <a:gd name="T2" fmla="*/ 5898240 60000 65536"/>
            <a:gd name="T3" fmla="*/ 11796480 60000 65536"/>
            <a:gd name="T4" fmla="*/ 17694720 60000 65536"/>
            <a:gd name="T5" fmla="*/ 0 60000 65536"/>
            <a:gd name="T6" fmla="*/ 5898240 60000 65536"/>
            <a:gd name="T7" fmla="*/ 11796480 60000 65536"/>
            <a:gd name="T8" fmla="*/ 5898240 60000 65536"/>
            <a:gd name="T9" fmla="*/ 17694720 60000 65536"/>
          </a:gdLst>
          <a:ahLst/>
          <a:cxnLst>
            <a:cxn ang="T0">
              <a:pos x="0" y="0"/>
            </a:cxn>
            <a:cxn ang="T1">
              <a:pos x="0" y="0"/>
            </a:cxn>
            <a:cxn ang="T2">
              <a:pos x="0" y="0"/>
            </a:cxn>
            <a:cxn ang="T3">
              <a:pos x="0" y="0"/>
            </a:cxn>
            <a:cxn ang="T4">
              <a:pos x="0" y="0"/>
            </a:cxn>
            <a:cxn ang="T5">
              <a:pos x="0" y="0"/>
            </a:cxn>
            <a:cxn ang="T6">
              <a:pos x="0" y="0"/>
            </a:cxn>
            <a:cxn ang="T7">
              <a:pos x="0" y="0"/>
            </a:cxn>
            <a:cxn ang="T8">
              <a:pos x="0" y="0"/>
            </a:cxn>
            <a:cxn ang="T9">
              <a:pos x="0" y="0"/>
            </a:cxn>
          </a:cxnLst>
          <a:rect l="0" t="0" r="0" b="0"/>
          <a:pathLst>
            <a:path>
              <a:moveTo>
                <a:pt x="0" y="0"/>
              </a:moveTo>
              <a:lnTo>
                <a:pt x="1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7332" name="Line 130">
          <a:extLst>
            <a:ext uri="{FF2B5EF4-FFF2-40B4-BE49-F238E27FC236}">
              <a16:creationId xmlns:a16="http://schemas.microsoft.com/office/drawing/2014/main" id="{5A4FBFCA-1A42-44E9-A5C5-A0CFCDED44C7}"/>
            </a:ext>
          </a:extLst>
        </xdr:cNvPr>
        <xdr:cNvSpPr>
          <a:spLocks/>
        </xdr:cNvSpPr>
      </xdr:nvSpPr>
      <xdr:spPr bwMode="auto">
        <a:xfrm>
          <a:off x="29710380" y="0"/>
          <a:ext cx="0" cy="0"/>
        </a:xfrm>
        <a:custGeom>
          <a:avLst/>
          <a:gdLst>
            <a:gd name="T0" fmla="*/ 17694720 60000 65536"/>
            <a:gd name="T1" fmla="*/ 0 60000 65536"/>
            <a:gd name="T2" fmla="*/ 5898240 60000 65536"/>
            <a:gd name="T3" fmla="*/ 11796480 60000 65536"/>
            <a:gd name="T4" fmla="*/ 17694720 60000 65536"/>
            <a:gd name="T5" fmla="*/ 0 60000 65536"/>
            <a:gd name="T6" fmla="*/ 5898240 60000 65536"/>
            <a:gd name="T7" fmla="*/ 11796480 60000 65536"/>
            <a:gd name="T8" fmla="*/ 5898240 60000 65536"/>
            <a:gd name="T9" fmla="*/ 17694720 60000 65536"/>
          </a:gdLst>
          <a:ahLst/>
          <a:cxnLst>
            <a:cxn ang="T0">
              <a:pos x="0" y="0"/>
            </a:cxn>
            <a:cxn ang="T1">
              <a:pos x="0" y="0"/>
            </a:cxn>
            <a:cxn ang="T2">
              <a:pos x="0" y="0"/>
            </a:cxn>
            <a:cxn ang="T3">
              <a:pos x="0" y="0"/>
            </a:cxn>
            <a:cxn ang="T4">
              <a:pos x="0" y="0"/>
            </a:cxn>
            <a:cxn ang="T5">
              <a:pos x="0" y="0"/>
            </a:cxn>
            <a:cxn ang="T6">
              <a:pos x="0" y="0"/>
            </a:cxn>
            <a:cxn ang="T7">
              <a:pos x="0" y="0"/>
            </a:cxn>
            <a:cxn ang="T8">
              <a:pos x="0" y="0"/>
            </a:cxn>
            <a:cxn ang="T9">
              <a:pos x="0" y="0"/>
            </a:cxn>
          </a:cxnLst>
          <a:rect l="0" t="0" r="0" b="0"/>
          <a:pathLst>
            <a:path>
              <a:moveTo>
                <a:pt x="0" y="0"/>
              </a:moveTo>
              <a:lnTo>
                <a:pt x="1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7333" name="Line 131">
          <a:extLst>
            <a:ext uri="{FF2B5EF4-FFF2-40B4-BE49-F238E27FC236}">
              <a16:creationId xmlns:a16="http://schemas.microsoft.com/office/drawing/2014/main" id="{F68BDF73-7A4D-422D-884F-1EC290DF3E9D}"/>
            </a:ext>
          </a:extLst>
        </xdr:cNvPr>
        <xdr:cNvSpPr>
          <a:spLocks/>
        </xdr:cNvSpPr>
      </xdr:nvSpPr>
      <xdr:spPr bwMode="auto">
        <a:xfrm>
          <a:off x="29710380" y="0"/>
          <a:ext cx="0" cy="0"/>
        </a:xfrm>
        <a:custGeom>
          <a:avLst/>
          <a:gdLst>
            <a:gd name="T0" fmla="*/ 17694720 60000 65536"/>
            <a:gd name="T1" fmla="*/ 0 60000 65536"/>
            <a:gd name="T2" fmla="*/ 5898240 60000 65536"/>
            <a:gd name="T3" fmla="*/ 11796480 60000 65536"/>
            <a:gd name="T4" fmla="*/ 17694720 60000 65536"/>
            <a:gd name="T5" fmla="*/ 0 60000 65536"/>
            <a:gd name="T6" fmla="*/ 5898240 60000 65536"/>
            <a:gd name="T7" fmla="*/ 11796480 60000 65536"/>
            <a:gd name="T8" fmla="*/ 5898240 60000 65536"/>
            <a:gd name="T9" fmla="*/ 17694720 60000 65536"/>
          </a:gdLst>
          <a:ahLst/>
          <a:cxnLst>
            <a:cxn ang="T0">
              <a:pos x="0" y="0"/>
            </a:cxn>
            <a:cxn ang="T1">
              <a:pos x="0" y="0"/>
            </a:cxn>
            <a:cxn ang="T2">
              <a:pos x="0" y="0"/>
            </a:cxn>
            <a:cxn ang="T3">
              <a:pos x="0" y="0"/>
            </a:cxn>
            <a:cxn ang="T4">
              <a:pos x="0" y="0"/>
            </a:cxn>
            <a:cxn ang="T5">
              <a:pos x="0" y="0"/>
            </a:cxn>
            <a:cxn ang="T6">
              <a:pos x="0" y="0"/>
            </a:cxn>
            <a:cxn ang="T7">
              <a:pos x="0" y="0"/>
            </a:cxn>
            <a:cxn ang="T8">
              <a:pos x="0" y="0"/>
            </a:cxn>
            <a:cxn ang="T9">
              <a:pos x="0" y="0"/>
            </a:cxn>
          </a:cxnLst>
          <a:rect l="0" t="0" r="0" b="0"/>
          <a:pathLst>
            <a:path>
              <a:moveTo>
                <a:pt x="0" y="0"/>
              </a:moveTo>
              <a:lnTo>
                <a:pt x="1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7334" name="Line 132">
          <a:extLst>
            <a:ext uri="{FF2B5EF4-FFF2-40B4-BE49-F238E27FC236}">
              <a16:creationId xmlns:a16="http://schemas.microsoft.com/office/drawing/2014/main" id="{81DA98A7-266B-41BC-8B74-939DEBA99F1B}"/>
            </a:ext>
          </a:extLst>
        </xdr:cNvPr>
        <xdr:cNvSpPr>
          <a:spLocks/>
        </xdr:cNvSpPr>
      </xdr:nvSpPr>
      <xdr:spPr bwMode="auto">
        <a:xfrm>
          <a:off x="29710380" y="0"/>
          <a:ext cx="0" cy="0"/>
        </a:xfrm>
        <a:custGeom>
          <a:avLst/>
          <a:gdLst>
            <a:gd name="T0" fmla="*/ 17694720 60000 65536"/>
            <a:gd name="T1" fmla="*/ 0 60000 65536"/>
            <a:gd name="T2" fmla="*/ 5898240 60000 65536"/>
            <a:gd name="T3" fmla="*/ 11796480 60000 65536"/>
            <a:gd name="T4" fmla="*/ 17694720 60000 65536"/>
            <a:gd name="T5" fmla="*/ 0 60000 65536"/>
            <a:gd name="T6" fmla="*/ 5898240 60000 65536"/>
            <a:gd name="T7" fmla="*/ 11796480 60000 65536"/>
            <a:gd name="T8" fmla="*/ 5898240 60000 65536"/>
            <a:gd name="T9" fmla="*/ 17694720 60000 65536"/>
          </a:gdLst>
          <a:ahLst/>
          <a:cxnLst>
            <a:cxn ang="T0">
              <a:pos x="0" y="0"/>
            </a:cxn>
            <a:cxn ang="T1">
              <a:pos x="0" y="0"/>
            </a:cxn>
            <a:cxn ang="T2">
              <a:pos x="0" y="0"/>
            </a:cxn>
            <a:cxn ang="T3">
              <a:pos x="0" y="0"/>
            </a:cxn>
            <a:cxn ang="T4">
              <a:pos x="0" y="0"/>
            </a:cxn>
            <a:cxn ang="T5">
              <a:pos x="0" y="0"/>
            </a:cxn>
            <a:cxn ang="T6">
              <a:pos x="0" y="0"/>
            </a:cxn>
            <a:cxn ang="T7">
              <a:pos x="0" y="0"/>
            </a:cxn>
            <a:cxn ang="T8">
              <a:pos x="0" y="0"/>
            </a:cxn>
            <a:cxn ang="T9">
              <a:pos x="0" y="0"/>
            </a:cxn>
          </a:cxnLst>
          <a:rect l="0" t="0" r="0" b="0"/>
          <a:pathLst>
            <a:path>
              <a:moveTo>
                <a:pt x="0" y="0"/>
              </a:moveTo>
              <a:lnTo>
                <a:pt x="1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7335" name="Line 133">
          <a:extLst>
            <a:ext uri="{FF2B5EF4-FFF2-40B4-BE49-F238E27FC236}">
              <a16:creationId xmlns:a16="http://schemas.microsoft.com/office/drawing/2014/main" id="{9C59B002-8984-49D0-A759-78B8E1652788}"/>
            </a:ext>
          </a:extLst>
        </xdr:cNvPr>
        <xdr:cNvSpPr>
          <a:spLocks/>
        </xdr:cNvSpPr>
      </xdr:nvSpPr>
      <xdr:spPr bwMode="auto">
        <a:xfrm>
          <a:off x="29710380" y="0"/>
          <a:ext cx="0" cy="0"/>
        </a:xfrm>
        <a:custGeom>
          <a:avLst/>
          <a:gdLst>
            <a:gd name="T0" fmla="*/ 17694720 60000 65536"/>
            <a:gd name="T1" fmla="*/ 0 60000 65536"/>
            <a:gd name="T2" fmla="*/ 5898240 60000 65536"/>
            <a:gd name="T3" fmla="*/ 11796480 60000 65536"/>
            <a:gd name="T4" fmla="*/ 17694720 60000 65536"/>
            <a:gd name="T5" fmla="*/ 0 60000 65536"/>
            <a:gd name="T6" fmla="*/ 5898240 60000 65536"/>
            <a:gd name="T7" fmla="*/ 11796480 60000 65536"/>
            <a:gd name="T8" fmla="*/ 5898240 60000 65536"/>
            <a:gd name="T9" fmla="*/ 17694720 60000 65536"/>
          </a:gdLst>
          <a:ahLst/>
          <a:cxnLst>
            <a:cxn ang="T0">
              <a:pos x="0" y="0"/>
            </a:cxn>
            <a:cxn ang="T1">
              <a:pos x="0" y="0"/>
            </a:cxn>
            <a:cxn ang="T2">
              <a:pos x="0" y="0"/>
            </a:cxn>
            <a:cxn ang="T3">
              <a:pos x="0" y="0"/>
            </a:cxn>
            <a:cxn ang="T4">
              <a:pos x="0" y="0"/>
            </a:cxn>
            <a:cxn ang="T5">
              <a:pos x="0" y="0"/>
            </a:cxn>
            <a:cxn ang="T6">
              <a:pos x="0" y="0"/>
            </a:cxn>
            <a:cxn ang="T7">
              <a:pos x="0" y="0"/>
            </a:cxn>
            <a:cxn ang="T8">
              <a:pos x="0" y="0"/>
            </a:cxn>
            <a:cxn ang="T9">
              <a:pos x="0" y="0"/>
            </a:cxn>
          </a:cxnLst>
          <a:rect l="0" t="0" r="0" b="0"/>
          <a:pathLst>
            <a:path>
              <a:moveTo>
                <a:pt x="0" y="0"/>
              </a:moveTo>
              <a:lnTo>
                <a:pt x="1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7336" name="Line 134">
          <a:extLst>
            <a:ext uri="{FF2B5EF4-FFF2-40B4-BE49-F238E27FC236}">
              <a16:creationId xmlns:a16="http://schemas.microsoft.com/office/drawing/2014/main" id="{23DD6D91-C1E2-48C8-B2B0-11A842F2E999}"/>
            </a:ext>
          </a:extLst>
        </xdr:cNvPr>
        <xdr:cNvSpPr>
          <a:spLocks/>
        </xdr:cNvSpPr>
      </xdr:nvSpPr>
      <xdr:spPr bwMode="auto">
        <a:xfrm>
          <a:off x="29710380" y="0"/>
          <a:ext cx="0" cy="0"/>
        </a:xfrm>
        <a:custGeom>
          <a:avLst/>
          <a:gdLst>
            <a:gd name="T0" fmla="*/ 17694720 60000 65536"/>
            <a:gd name="T1" fmla="*/ 0 60000 65536"/>
            <a:gd name="T2" fmla="*/ 5898240 60000 65536"/>
            <a:gd name="T3" fmla="*/ 11796480 60000 65536"/>
            <a:gd name="T4" fmla="*/ 17694720 60000 65536"/>
            <a:gd name="T5" fmla="*/ 0 60000 65536"/>
            <a:gd name="T6" fmla="*/ 5898240 60000 65536"/>
            <a:gd name="T7" fmla="*/ 11796480 60000 65536"/>
            <a:gd name="T8" fmla="*/ 5898240 60000 65536"/>
            <a:gd name="T9" fmla="*/ 17694720 60000 65536"/>
          </a:gdLst>
          <a:ahLst/>
          <a:cxnLst>
            <a:cxn ang="T0">
              <a:pos x="0" y="0"/>
            </a:cxn>
            <a:cxn ang="T1">
              <a:pos x="0" y="0"/>
            </a:cxn>
            <a:cxn ang="T2">
              <a:pos x="0" y="0"/>
            </a:cxn>
            <a:cxn ang="T3">
              <a:pos x="0" y="0"/>
            </a:cxn>
            <a:cxn ang="T4">
              <a:pos x="0" y="0"/>
            </a:cxn>
            <a:cxn ang="T5">
              <a:pos x="0" y="0"/>
            </a:cxn>
            <a:cxn ang="T6">
              <a:pos x="0" y="0"/>
            </a:cxn>
            <a:cxn ang="T7">
              <a:pos x="0" y="0"/>
            </a:cxn>
            <a:cxn ang="T8">
              <a:pos x="0" y="0"/>
            </a:cxn>
            <a:cxn ang="T9">
              <a:pos x="0" y="0"/>
            </a:cxn>
          </a:cxnLst>
          <a:rect l="0" t="0" r="0" b="0"/>
          <a:pathLst>
            <a:path>
              <a:moveTo>
                <a:pt x="0" y="0"/>
              </a:moveTo>
              <a:lnTo>
                <a:pt x="1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7337" name="Line 135">
          <a:extLst>
            <a:ext uri="{FF2B5EF4-FFF2-40B4-BE49-F238E27FC236}">
              <a16:creationId xmlns:a16="http://schemas.microsoft.com/office/drawing/2014/main" id="{12D62FF6-8B0F-4097-88EB-942B28EA7EE4}"/>
            </a:ext>
          </a:extLst>
        </xdr:cNvPr>
        <xdr:cNvSpPr>
          <a:spLocks/>
        </xdr:cNvSpPr>
      </xdr:nvSpPr>
      <xdr:spPr bwMode="auto">
        <a:xfrm>
          <a:off x="29710380" y="0"/>
          <a:ext cx="0" cy="0"/>
        </a:xfrm>
        <a:custGeom>
          <a:avLst/>
          <a:gdLst>
            <a:gd name="T0" fmla="*/ 17694720 60000 65536"/>
            <a:gd name="T1" fmla="*/ 0 60000 65536"/>
            <a:gd name="T2" fmla="*/ 5898240 60000 65536"/>
            <a:gd name="T3" fmla="*/ 11796480 60000 65536"/>
            <a:gd name="T4" fmla="*/ 17694720 60000 65536"/>
            <a:gd name="T5" fmla="*/ 0 60000 65536"/>
            <a:gd name="T6" fmla="*/ 5898240 60000 65536"/>
            <a:gd name="T7" fmla="*/ 11796480 60000 65536"/>
            <a:gd name="T8" fmla="*/ 5898240 60000 65536"/>
            <a:gd name="T9" fmla="*/ 17694720 60000 65536"/>
          </a:gdLst>
          <a:ahLst/>
          <a:cxnLst>
            <a:cxn ang="T0">
              <a:pos x="0" y="0"/>
            </a:cxn>
            <a:cxn ang="T1">
              <a:pos x="0" y="0"/>
            </a:cxn>
            <a:cxn ang="T2">
              <a:pos x="0" y="0"/>
            </a:cxn>
            <a:cxn ang="T3">
              <a:pos x="0" y="0"/>
            </a:cxn>
            <a:cxn ang="T4">
              <a:pos x="0" y="0"/>
            </a:cxn>
            <a:cxn ang="T5">
              <a:pos x="0" y="0"/>
            </a:cxn>
            <a:cxn ang="T6">
              <a:pos x="0" y="0"/>
            </a:cxn>
            <a:cxn ang="T7">
              <a:pos x="0" y="0"/>
            </a:cxn>
            <a:cxn ang="T8">
              <a:pos x="0" y="0"/>
            </a:cxn>
            <a:cxn ang="T9">
              <a:pos x="0" y="0"/>
            </a:cxn>
          </a:cxnLst>
          <a:rect l="0" t="0" r="0" b="0"/>
          <a:pathLst>
            <a:path>
              <a:moveTo>
                <a:pt x="0" y="0"/>
              </a:moveTo>
              <a:lnTo>
                <a:pt x="1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7338" name="Line 136">
          <a:extLst>
            <a:ext uri="{FF2B5EF4-FFF2-40B4-BE49-F238E27FC236}">
              <a16:creationId xmlns:a16="http://schemas.microsoft.com/office/drawing/2014/main" id="{B5A995DA-BF43-4AF9-AB19-09B22D64B662}"/>
            </a:ext>
          </a:extLst>
        </xdr:cNvPr>
        <xdr:cNvSpPr>
          <a:spLocks/>
        </xdr:cNvSpPr>
      </xdr:nvSpPr>
      <xdr:spPr bwMode="auto">
        <a:xfrm>
          <a:off x="29710380" y="0"/>
          <a:ext cx="0" cy="0"/>
        </a:xfrm>
        <a:custGeom>
          <a:avLst/>
          <a:gdLst>
            <a:gd name="T0" fmla="*/ 17694720 60000 65536"/>
            <a:gd name="T1" fmla="*/ 0 60000 65536"/>
            <a:gd name="T2" fmla="*/ 5898240 60000 65536"/>
            <a:gd name="T3" fmla="*/ 11796480 60000 65536"/>
            <a:gd name="T4" fmla="*/ 17694720 60000 65536"/>
            <a:gd name="T5" fmla="*/ 0 60000 65536"/>
            <a:gd name="T6" fmla="*/ 5898240 60000 65536"/>
            <a:gd name="T7" fmla="*/ 11796480 60000 65536"/>
            <a:gd name="T8" fmla="*/ 5898240 60000 65536"/>
            <a:gd name="T9" fmla="*/ 17694720 60000 65536"/>
          </a:gdLst>
          <a:ahLst/>
          <a:cxnLst>
            <a:cxn ang="T0">
              <a:pos x="0" y="0"/>
            </a:cxn>
            <a:cxn ang="T1">
              <a:pos x="0" y="0"/>
            </a:cxn>
            <a:cxn ang="T2">
              <a:pos x="0" y="0"/>
            </a:cxn>
            <a:cxn ang="T3">
              <a:pos x="0" y="0"/>
            </a:cxn>
            <a:cxn ang="T4">
              <a:pos x="0" y="0"/>
            </a:cxn>
            <a:cxn ang="T5">
              <a:pos x="0" y="0"/>
            </a:cxn>
            <a:cxn ang="T6">
              <a:pos x="0" y="0"/>
            </a:cxn>
            <a:cxn ang="T7">
              <a:pos x="0" y="0"/>
            </a:cxn>
            <a:cxn ang="T8">
              <a:pos x="0" y="0"/>
            </a:cxn>
            <a:cxn ang="T9">
              <a:pos x="0" y="0"/>
            </a:cxn>
          </a:cxnLst>
          <a:rect l="0" t="0" r="0" b="0"/>
          <a:pathLst>
            <a:path>
              <a:moveTo>
                <a:pt x="0" y="0"/>
              </a:moveTo>
              <a:lnTo>
                <a:pt x="1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7339" name="Line 137">
          <a:extLst>
            <a:ext uri="{FF2B5EF4-FFF2-40B4-BE49-F238E27FC236}">
              <a16:creationId xmlns:a16="http://schemas.microsoft.com/office/drawing/2014/main" id="{56427648-FB74-4D8A-B8AF-1E924014B01F}"/>
            </a:ext>
          </a:extLst>
        </xdr:cNvPr>
        <xdr:cNvSpPr>
          <a:spLocks/>
        </xdr:cNvSpPr>
      </xdr:nvSpPr>
      <xdr:spPr bwMode="auto">
        <a:xfrm>
          <a:off x="29710380" y="0"/>
          <a:ext cx="0" cy="0"/>
        </a:xfrm>
        <a:custGeom>
          <a:avLst/>
          <a:gdLst>
            <a:gd name="T0" fmla="*/ 17694720 60000 65536"/>
            <a:gd name="T1" fmla="*/ 0 60000 65536"/>
            <a:gd name="T2" fmla="*/ 5898240 60000 65536"/>
            <a:gd name="T3" fmla="*/ 11796480 60000 65536"/>
            <a:gd name="T4" fmla="*/ 17694720 60000 65536"/>
            <a:gd name="T5" fmla="*/ 0 60000 65536"/>
            <a:gd name="T6" fmla="*/ 5898240 60000 65536"/>
            <a:gd name="T7" fmla="*/ 11796480 60000 65536"/>
            <a:gd name="T8" fmla="*/ 5898240 60000 65536"/>
            <a:gd name="T9" fmla="*/ 17694720 60000 65536"/>
          </a:gdLst>
          <a:ahLst/>
          <a:cxnLst>
            <a:cxn ang="T0">
              <a:pos x="0" y="0"/>
            </a:cxn>
            <a:cxn ang="T1">
              <a:pos x="0" y="0"/>
            </a:cxn>
            <a:cxn ang="T2">
              <a:pos x="0" y="0"/>
            </a:cxn>
            <a:cxn ang="T3">
              <a:pos x="0" y="0"/>
            </a:cxn>
            <a:cxn ang="T4">
              <a:pos x="0" y="0"/>
            </a:cxn>
            <a:cxn ang="T5">
              <a:pos x="0" y="0"/>
            </a:cxn>
            <a:cxn ang="T6">
              <a:pos x="0" y="0"/>
            </a:cxn>
            <a:cxn ang="T7">
              <a:pos x="0" y="0"/>
            </a:cxn>
            <a:cxn ang="T8">
              <a:pos x="0" y="0"/>
            </a:cxn>
            <a:cxn ang="T9">
              <a:pos x="0" y="0"/>
            </a:cxn>
          </a:cxnLst>
          <a:rect l="0" t="0" r="0" b="0"/>
          <a:pathLst>
            <a:path>
              <a:moveTo>
                <a:pt x="0" y="0"/>
              </a:moveTo>
              <a:lnTo>
                <a:pt x="1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7340" name="Line 138">
          <a:extLst>
            <a:ext uri="{FF2B5EF4-FFF2-40B4-BE49-F238E27FC236}">
              <a16:creationId xmlns:a16="http://schemas.microsoft.com/office/drawing/2014/main" id="{4ABAE1AE-3028-4411-9860-7B00FA2CDD5A}"/>
            </a:ext>
          </a:extLst>
        </xdr:cNvPr>
        <xdr:cNvSpPr>
          <a:spLocks/>
        </xdr:cNvSpPr>
      </xdr:nvSpPr>
      <xdr:spPr bwMode="auto">
        <a:xfrm>
          <a:off x="29710380" y="0"/>
          <a:ext cx="0" cy="0"/>
        </a:xfrm>
        <a:custGeom>
          <a:avLst/>
          <a:gdLst>
            <a:gd name="T0" fmla="*/ 17694720 60000 65536"/>
            <a:gd name="T1" fmla="*/ 0 60000 65536"/>
            <a:gd name="T2" fmla="*/ 5898240 60000 65536"/>
            <a:gd name="T3" fmla="*/ 11796480 60000 65536"/>
            <a:gd name="T4" fmla="*/ 17694720 60000 65536"/>
            <a:gd name="T5" fmla="*/ 0 60000 65536"/>
            <a:gd name="T6" fmla="*/ 5898240 60000 65536"/>
            <a:gd name="T7" fmla="*/ 11796480 60000 65536"/>
            <a:gd name="T8" fmla="*/ 5898240 60000 65536"/>
            <a:gd name="T9" fmla="*/ 17694720 60000 65536"/>
          </a:gdLst>
          <a:ahLst/>
          <a:cxnLst>
            <a:cxn ang="T0">
              <a:pos x="0" y="0"/>
            </a:cxn>
            <a:cxn ang="T1">
              <a:pos x="0" y="0"/>
            </a:cxn>
            <a:cxn ang="T2">
              <a:pos x="0" y="0"/>
            </a:cxn>
            <a:cxn ang="T3">
              <a:pos x="0" y="0"/>
            </a:cxn>
            <a:cxn ang="T4">
              <a:pos x="0" y="0"/>
            </a:cxn>
            <a:cxn ang="T5">
              <a:pos x="0" y="0"/>
            </a:cxn>
            <a:cxn ang="T6">
              <a:pos x="0" y="0"/>
            </a:cxn>
            <a:cxn ang="T7">
              <a:pos x="0" y="0"/>
            </a:cxn>
            <a:cxn ang="T8">
              <a:pos x="0" y="0"/>
            </a:cxn>
            <a:cxn ang="T9">
              <a:pos x="0" y="0"/>
            </a:cxn>
          </a:cxnLst>
          <a:rect l="0" t="0" r="0" b="0"/>
          <a:pathLst>
            <a:path>
              <a:moveTo>
                <a:pt x="0" y="0"/>
              </a:moveTo>
              <a:lnTo>
                <a:pt x="1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7341" name="Line 139">
          <a:extLst>
            <a:ext uri="{FF2B5EF4-FFF2-40B4-BE49-F238E27FC236}">
              <a16:creationId xmlns:a16="http://schemas.microsoft.com/office/drawing/2014/main" id="{A583573F-1C23-4229-939E-33BE7E8C69BB}"/>
            </a:ext>
          </a:extLst>
        </xdr:cNvPr>
        <xdr:cNvSpPr>
          <a:spLocks/>
        </xdr:cNvSpPr>
      </xdr:nvSpPr>
      <xdr:spPr bwMode="auto">
        <a:xfrm>
          <a:off x="29710380" y="0"/>
          <a:ext cx="0" cy="0"/>
        </a:xfrm>
        <a:custGeom>
          <a:avLst/>
          <a:gdLst>
            <a:gd name="T0" fmla="*/ 17694720 60000 65536"/>
            <a:gd name="T1" fmla="*/ 0 60000 65536"/>
            <a:gd name="T2" fmla="*/ 5898240 60000 65536"/>
            <a:gd name="T3" fmla="*/ 11796480 60000 65536"/>
            <a:gd name="T4" fmla="*/ 17694720 60000 65536"/>
            <a:gd name="T5" fmla="*/ 0 60000 65536"/>
            <a:gd name="T6" fmla="*/ 5898240 60000 65536"/>
            <a:gd name="T7" fmla="*/ 11796480 60000 65536"/>
            <a:gd name="T8" fmla="*/ 5898240 60000 65536"/>
            <a:gd name="T9" fmla="*/ 17694720 60000 65536"/>
          </a:gdLst>
          <a:ahLst/>
          <a:cxnLst>
            <a:cxn ang="T0">
              <a:pos x="0" y="0"/>
            </a:cxn>
            <a:cxn ang="T1">
              <a:pos x="0" y="0"/>
            </a:cxn>
            <a:cxn ang="T2">
              <a:pos x="0" y="0"/>
            </a:cxn>
            <a:cxn ang="T3">
              <a:pos x="0" y="0"/>
            </a:cxn>
            <a:cxn ang="T4">
              <a:pos x="0" y="0"/>
            </a:cxn>
            <a:cxn ang="T5">
              <a:pos x="0" y="0"/>
            </a:cxn>
            <a:cxn ang="T6">
              <a:pos x="0" y="0"/>
            </a:cxn>
            <a:cxn ang="T7">
              <a:pos x="0" y="0"/>
            </a:cxn>
            <a:cxn ang="T8">
              <a:pos x="0" y="0"/>
            </a:cxn>
            <a:cxn ang="T9">
              <a:pos x="0" y="0"/>
            </a:cxn>
          </a:cxnLst>
          <a:rect l="0" t="0" r="0" b="0"/>
          <a:pathLst>
            <a:path>
              <a:moveTo>
                <a:pt x="0" y="0"/>
              </a:moveTo>
              <a:lnTo>
                <a:pt x="1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7342" name="Line 140">
          <a:extLst>
            <a:ext uri="{FF2B5EF4-FFF2-40B4-BE49-F238E27FC236}">
              <a16:creationId xmlns:a16="http://schemas.microsoft.com/office/drawing/2014/main" id="{BD777109-28DF-4DA7-9E6B-1FE80B40E0C3}"/>
            </a:ext>
          </a:extLst>
        </xdr:cNvPr>
        <xdr:cNvSpPr>
          <a:spLocks/>
        </xdr:cNvSpPr>
      </xdr:nvSpPr>
      <xdr:spPr bwMode="auto">
        <a:xfrm>
          <a:off x="29710380" y="0"/>
          <a:ext cx="0" cy="0"/>
        </a:xfrm>
        <a:custGeom>
          <a:avLst/>
          <a:gdLst>
            <a:gd name="T0" fmla="*/ 17694720 60000 65536"/>
            <a:gd name="T1" fmla="*/ 0 60000 65536"/>
            <a:gd name="T2" fmla="*/ 5898240 60000 65536"/>
            <a:gd name="T3" fmla="*/ 11796480 60000 65536"/>
            <a:gd name="T4" fmla="*/ 17694720 60000 65536"/>
            <a:gd name="T5" fmla="*/ 0 60000 65536"/>
            <a:gd name="T6" fmla="*/ 5898240 60000 65536"/>
            <a:gd name="T7" fmla="*/ 11796480 60000 65536"/>
            <a:gd name="T8" fmla="*/ 5898240 60000 65536"/>
            <a:gd name="T9" fmla="*/ 17694720 60000 65536"/>
          </a:gdLst>
          <a:ahLst/>
          <a:cxnLst>
            <a:cxn ang="T0">
              <a:pos x="0" y="0"/>
            </a:cxn>
            <a:cxn ang="T1">
              <a:pos x="0" y="0"/>
            </a:cxn>
            <a:cxn ang="T2">
              <a:pos x="0" y="0"/>
            </a:cxn>
            <a:cxn ang="T3">
              <a:pos x="0" y="0"/>
            </a:cxn>
            <a:cxn ang="T4">
              <a:pos x="0" y="0"/>
            </a:cxn>
            <a:cxn ang="T5">
              <a:pos x="0" y="0"/>
            </a:cxn>
            <a:cxn ang="T6">
              <a:pos x="0" y="0"/>
            </a:cxn>
            <a:cxn ang="T7">
              <a:pos x="0" y="0"/>
            </a:cxn>
            <a:cxn ang="T8">
              <a:pos x="0" y="0"/>
            </a:cxn>
            <a:cxn ang="T9">
              <a:pos x="0" y="0"/>
            </a:cxn>
          </a:cxnLst>
          <a:rect l="0" t="0" r="0" b="0"/>
          <a:pathLst>
            <a:path>
              <a:moveTo>
                <a:pt x="0" y="0"/>
              </a:moveTo>
              <a:lnTo>
                <a:pt x="1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7343" name="Line 141">
          <a:extLst>
            <a:ext uri="{FF2B5EF4-FFF2-40B4-BE49-F238E27FC236}">
              <a16:creationId xmlns:a16="http://schemas.microsoft.com/office/drawing/2014/main" id="{786C6B8B-DC83-46D7-9166-EE3ED7C2BDE6}"/>
            </a:ext>
          </a:extLst>
        </xdr:cNvPr>
        <xdr:cNvSpPr>
          <a:spLocks/>
        </xdr:cNvSpPr>
      </xdr:nvSpPr>
      <xdr:spPr bwMode="auto">
        <a:xfrm>
          <a:off x="29710380" y="0"/>
          <a:ext cx="0" cy="0"/>
        </a:xfrm>
        <a:custGeom>
          <a:avLst/>
          <a:gdLst>
            <a:gd name="T0" fmla="*/ 17694720 60000 65536"/>
            <a:gd name="T1" fmla="*/ 0 60000 65536"/>
            <a:gd name="T2" fmla="*/ 5898240 60000 65536"/>
            <a:gd name="T3" fmla="*/ 11796480 60000 65536"/>
            <a:gd name="T4" fmla="*/ 17694720 60000 65536"/>
            <a:gd name="T5" fmla="*/ 0 60000 65536"/>
            <a:gd name="T6" fmla="*/ 5898240 60000 65536"/>
            <a:gd name="T7" fmla="*/ 11796480 60000 65536"/>
            <a:gd name="T8" fmla="*/ 5898240 60000 65536"/>
            <a:gd name="T9" fmla="*/ 17694720 60000 65536"/>
          </a:gdLst>
          <a:ahLst/>
          <a:cxnLst>
            <a:cxn ang="T0">
              <a:pos x="0" y="0"/>
            </a:cxn>
            <a:cxn ang="T1">
              <a:pos x="0" y="0"/>
            </a:cxn>
            <a:cxn ang="T2">
              <a:pos x="0" y="0"/>
            </a:cxn>
            <a:cxn ang="T3">
              <a:pos x="0" y="0"/>
            </a:cxn>
            <a:cxn ang="T4">
              <a:pos x="0" y="0"/>
            </a:cxn>
            <a:cxn ang="T5">
              <a:pos x="0" y="0"/>
            </a:cxn>
            <a:cxn ang="T6">
              <a:pos x="0" y="0"/>
            </a:cxn>
            <a:cxn ang="T7">
              <a:pos x="0" y="0"/>
            </a:cxn>
            <a:cxn ang="T8">
              <a:pos x="0" y="0"/>
            </a:cxn>
            <a:cxn ang="T9">
              <a:pos x="0" y="0"/>
            </a:cxn>
          </a:cxnLst>
          <a:rect l="0" t="0" r="0" b="0"/>
          <a:pathLst>
            <a:path>
              <a:moveTo>
                <a:pt x="0" y="0"/>
              </a:moveTo>
              <a:lnTo>
                <a:pt x="1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7344" name="Line 142">
          <a:extLst>
            <a:ext uri="{FF2B5EF4-FFF2-40B4-BE49-F238E27FC236}">
              <a16:creationId xmlns:a16="http://schemas.microsoft.com/office/drawing/2014/main" id="{A80CF020-AF1A-401A-AD96-032AABCD503C}"/>
            </a:ext>
          </a:extLst>
        </xdr:cNvPr>
        <xdr:cNvSpPr>
          <a:spLocks/>
        </xdr:cNvSpPr>
      </xdr:nvSpPr>
      <xdr:spPr bwMode="auto">
        <a:xfrm>
          <a:off x="29710380" y="0"/>
          <a:ext cx="0" cy="0"/>
        </a:xfrm>
        <a:custGeom>
          <a:avLst/>
          <a:gdLst>
            <a:gd name="T0" fmla="*/ 17694720 60000 65536"/>
            <a:gd name="T1" fmla="*/ 0 60000 65536"/>
            <a:gd name="T2" fmla="*/ 5898240 60000 65536"/>
            <a:gd name="T3" fmla="*/ 11796480 60000 65536"/>
            <a:gd name="T4" fmla="*/ 17694720 60000 65536"/>
            <a:gd name="T5" fmla="*/ 0 60000 65536"/>
            <a:gd name="T6" fmla="*/ 5898240 60000 65536"/>
            <a:gd name="T7" fmla="*/ 11796480 60000 65536"/>
            <a:gd name="T8" fmla="*/ 5898240 60000 65536"/>
            <a:gd name="T9" fmla="*/ 17694720 60000 65536"/>
          </a:gdLst>
          <a:ahLst/>
          <a:cxnLst>
            <a:cxn ang="T0">
              <a:pos x="0" y="0"/>
            </a:cxn>
            <a:cxn ang="T1">
              <a:pos x="0" y="0"/>
            </a:cxn>
            <a:cxn ang="T2">
              <a:pos x="0" y="0"/>
            </a:cxn>
            <a:cxn ang="T3">
              <a:pos x="0" y="0"/>
            </a:cxn>
            <a:cxn ang="T4">
              <a:pos x="0" y="0"/>
            </a:cxn>
            <a:cxn ang="T5">
              <a:pos x="0" y="0"/>
            </a:cxn>
            <a:cxn ang="T6">
              <a:pos x="0" y="0"/>
            </a:cxn>
            <a:cxn ang="T7">
              <a:pos x="0" y="0"/>
            </a:cxn>
            <a:cxn ang="T8">
              <a:pos x="0" y="0"/>
            </a:cxn>
            <a:cxn ang="T9">
              <a:pos x="0" y="0"/>
            </a:cxn>
          </a:cxnLst>
          <a:rect l="0" t="0" r="0" b="0"/>
          <a:pathLst>
            <a:path>
              <a:moveTo>
                <a:pt x="0" y="0"/>
              </a:moveTo>
              <a:lnTo>
                <a:pt x="1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7345" name="Line 143">
          <a:extLst>
            <a:ext uri="{FF2B5EF4-FFF2-40B4-BE49-F238E27FC236}">
              <a16:creationId xmlns:a16="http://schemas.microsoft.com/office/drawing/2014/main" id="{4DA31899-F52A-44B8-BD98-40DF7AA64D88}"/>
            </a:ext>
          </a:extLst>
        </xdr:cNvPr>
        <xdr:cNvSpPr>
          <a:spLocks/>
        </xdr:cNvSpPr>
      </xdr:nvSpPr>
      <xdr:spPr bwMode="auto">
        <a:xfrm>
          <a:off x="29710380" y="0"/>
          <a:ext cx="0" cy="0"/>
        </a:xfrm>
        <a:custGeom>
          <a:avLst/>
          <a:gdLst>
            <a:gd name="T0" fmla="*/ 17694720 60000 65536"/>
            <a:gd name="T1" fmla="*/ 0 60000 65536"/>
            <a:gd name="T2" fmla="*/ 5898240 60000 65536"/>
            <a:gd name="T3" fmla="*/ 11796480 60000 65536"/>
            <a:gd name="T4" fmla="*/ 17694720 60000 65536"/>
            <a:gd name="T5" fmla="*/ 0 60000 65536"/>
            <a:gd name="T6" fmla="*/ 5898240 60000 65536"/>
            <a:gd name="T7" fmla="*/ 11796480 60000 65536"/>
            <a:gd name="T8" fmla="*/ 5898240 60000 65536"/>
            <a:gd name="T9" fmla="*/ 17694720 60000 65536"/>
          </a:gdLst>
          <a:ahLst/>
          <a:cxnLst>
            <a:cxn ang="T0">
              <a:pos x="0" y="0"/>
            </a:cxn>
            <a:cxn ang="T1">
              <a:pos x="0" y="0"/>
            </a:cxn>
            <a:cxn ang="T2">
              <a:pos x="0" y="0"/>
            </a:cxn>
            <a:cxn ang="T3">
              <a:pos x="0" y="0"/>
            </a:cxn>
            <a:cxn ang="T4">
              <a:pos x="0" y="0"/>
            </a:cxn>
            <a:cxn ang="T5">
              <a:pos x="0" y="0"/>
            </a:cxn>
            <a:cxn ang="T6">
              <a:pos x="0" y="0"/>
            </a:cxn>
            <a:cxn ang="T7">
              <a:pos x="0" y="0"/>
            </a:cxn>
            <a:cxn ang="T8">
              <a:pos x="0" y="0"/>
            </a:cxn>
            <a:cxn ang="T9">
              <a:pos x="0" y="0"/>
            </a:cxn>
          </a:cxnLst>
          <a:rect l="0" t="0" r="0" b="0"/>
          <a:pathLst>
            <a:path>
              <a:moveTo>
                <a:pt x="0" y="0"/>
              </a:moveTo>
              <a:lnTo>
                <a:pt x="1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7346" name="Line 144">
          <a:extLst>
            <a:ext uri="{FF2B5EF4-FFF2-40B4-BE49-F238E27FC236}">
              <a16:creationId xmlns:a16="http://schemas.microsoft.com/office/drawing/2014/main" id="{E10FDB2F-E794-4367-8858-222106B8C6CA}"/>
            </a:ext>
          </a:extLst>
        </xdr:cNvPr>
        <xdr:cNvSpPr>
          <a:spLocks/>
        </xdr:cNvSpPr>
      </xdr:nvSpPr>
      <xdr:spPr bwMode="auto">
        <a:xfrm>
          <a:off x="29710380" y="0"/>
          <a:ext cx="0" cy="0"/>
        </a:xfrm>
        <a:custGeom>
          <a:avLst/>
          <a:gdLst>
            <a:gd name="T0" fmla="*/ 17694720 60000 65536"/>
            <a:gd name="T1" fmla="*/ 0 60000 65536"/>
            <a:gd name="T2" fmla="*/ 5898240 60000 65536"/>
            <a:gd name="T3" fmla="*/ 11796480 60000 65536"/>
            <a:gd name="T4" fmla="*/ 17694720 60000 65536"/>
            <a:gd name="T5" fmla="*/ 0 60000 65536"/>
            <a:gd name="T6" fmla="*/ 5898240 60000 65536"/>
            <a:gd name="T7" fmla="*/ 11796480 60000 65536"/>
            <a:gd name="T8" fmla="*/ 5898240 60000 65536"/>
            <a:gd name="T9" fmla="*/ 17694720 60000 65536"/>
          </a:gdLst>
          <a:ahLst/>
          <a:cxnLst>
            <a:cxn ang="T0">
              <a:pos x="0" y="0"/>
            </a:cxn>
            <a:cxn ang="T1">
              <a:pos x="0" y="0"/>
            </a:cxn>
            <a:cxn ang="T2">
              <a:pos x="0" y="0"/>
            </a:cxn>
            <a:cxn ang="T3">
              <a:pos x="0" y="0"/>
            </a:cxn>
            <a:cxn ang="T4">
              <a:pos x="0" y="0"/>
            </a:cxn>
            <a:cxn ang="T5">
              <a:pos x="0" y="0"/>
            </a:cxn>
            <a:cxn ang="T6">
              <a:pos x="0" y="0"/>
            </a:cxn>
            <a:cxn ang="T7">
              <a:pos x="0" y="0"/>
            </a:cxn>
            <a:cxn ang="T8">
              <a:pos x="0" y="0"/>
            </a:cxn>
            <a:cxn ang="T9">
              <a:pos x="0" y="0"/>
            </a:cxn>
          </a:cxnLst>
          <a:rect l="0" t="0" r="0" b="0"/>
          <a:pathLst>
            <a:path>
              <a:moveTo>
                <a:pt x="0" y="0"/>
              </a:moveTo>
              <a:lnTo>
                <a:pt x="1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7347" name="Line 145">
          <a:extLst>
            <a:ext uri="{FF2B5EF4-FFF2-40B4-BE49-F238E27FC236}">
              <a16:creationId xmlns:a16="http://schemas.microsoft.com/office/drawing/2014/main" id="{FACFC5DD-2512-43FA-B0E6-32A4E7A5AE28}"/>
            </a:ext>
          </a:extLst>
        </xdr:cNvPr>
        <xdr:cNvSpPr>
          <a:spLocks/>
        </xdr:cNvSpPr>
      </xdr:nvSpPr>
      <xdr:spPr bwMode="auto">
        <a:xfrm>
          <a:off x="29710380" y="0"/>
          <a:ext cx="0" cy="0"/>
        </a:xfrm>
        <a:custGeom>
          <a:avLst/>
          <a:gdLst>
            <a:gd name="T0" fmla="*/ 17694720 60000 65536"/>
            <a:gd name="T1" fmla="*/ 0 60000 65536"/>
            <a:gd name="T2" fmla="*/ 5898240 60000 65536"/>
            <a:gd name="T3" fmla="*/ 11796480 60000 65536"/>
            <a:gd name="T4" fmla="*/ 17694720 60000 65536"/>
            <a:gd name="T5" fmla="*/ 0 60000 65536"/>
            <a:gd name="T6" fmla="*/ 5898240 60000 65536"/>
            <a:gd name="T7" fmla="*/ 11796480 60000 65536"/>
            <a:gd name="T8" fmla="*/ 5898240 60000 65536"/>
            <a:gd name="T9" fmla="*/ 17694720 60000 65536"/>
          </a:gdLst>
          <a:ahLst/>
          <a:cxnLst>
            <a:cxn ang="T0">
              <a:pos x="0" y="0"/>
            </a:cxn>
            <a:cxn ang="T1">
              <a:pos x="0" y="0"/>
            </a:cxn>
            <a:cxn ang="T2">
              <a:pos x="0" y="0"/>
            </a:cxn>
            <a:cxn ang="T3">
              <a:pos x="0" y="0"/>
            </a:cxn>
            <a:cxn ang="T4">
              <a:pos x="0" y="0"/>
            </a:cxn>
            <a:cxn ang="T5">
              <a:pos x="0" y="0"/>
            </a:cxn>
            <a:cxn ang="T6">
              <a:pos x="0" y="0"/>
            </a:cxn>
            <a:cxn ang="T7">
              <a:pos x="0" y="0"/>
            </a:cxn>
            <a:cxn ang="T8">
              <a:pos x="0" y="0"/>
            </a:cxn>
            <a:cxn ang="T9">
              <a:pos x="0" y="0"/>
            </a:cxn>
          </a:cxnLst>
          <a:rect l="0" t="0" r="0" b="0"/>
          <a:pathLst>
            <a:path>
              <a:moveTo>
                <a:pt x="0" y="0"/>
              </a:moveTo>
              <a:lnTo>
                <a:pt x="1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7348" name="Line 146">
          <a:extLst>
            <a:ext uri="{FF2B5EF4-FFF2-40B4-BE49-F238E27FC236}">
              <a16:creationId xmlns:a16="http://schemas.microsoft.com/office/drawing/2014/main" id="{1F626A81-129D-4FBD-98E2-6DC3E12F9047}"/>
            </a:ext>
          </a:extLst>
        </xdr:cNvPr>
        <xdr:cNvSpPr>
          <a:spLocks/>
        </xdr:cNvSpPr>
      </xdr:nvSpPr>
      <xdr:spPr bwMode="auto">
        <a:xfrm>
          <a:off x="29710380" y="0"/>
          <a:ext cx="0" cy="0"/>
        </a:xfrm>
        <a:custGeom>
          <a:avLst/>
          <a:gdLst>
            <a:gd name="T0" fmla="*/ 17694720 60000 65536"/>
            <a:gd name="T1" fmla="*/ 0 60000 65536"/>
            <a:gd name="T2" fmla="*/ 5898240 60000 65536"/>
            <a:gd name="T3" fmla="*/ 11796480 60000 65536"/>
            <a:gd name="T4" fmla="*/ 17694720 60000 65536"/>
            <a:gd name="T5" fmla="*/ 0 60000 65536"/>
            <a:gd name="T6" fmla="*/ 5898240 60000 65536"/>
            <a:gd name="T7" fmla="*/ 11796480 60000 65536"/>
            <a:gd name="T8" fmla="*/ 5898240 60000 65536"/>
            <a:gd name="T9" fmla="*/ 17694720 60000 65536"/>
          </a:gdLst>
          <a:ahLst/>
          <a:cxnLst>
            <a:cxn ang="T0">
              <a:pos x="0" y="0"/>
            </a:cxn>
            <a:cxn ang="T1">
              <a:pos x="0" y="0"/>
            </a:cxn>
            <a:cxn ang="T2">
              <a:pos x="0" y="0"/>
            </a:cxn>
            <a:cxn ang="T3">
              <a:pos x="0" y="0"/>
            </a:cxn>
            <a:cxn ang="T4">
              <a:pos x="0" y="0"/>
            </a:cxn>
            <a:cxn ang="T5">
              <a:pos x="0" y="0"/>
            </a:cxn>
            <a:cxn ang="T6">
              <a:pos x="0" y="0"/>
            </a:cxn>
            <a:cxn ang="T7">
              <a:pos x="0" y="0"/>
            </a:cxn>
            <a:cxn ang="T8">
              <a:pos x="0" y="0"/>
            </a:cxn>
            <a:cxn ang="T9">
              <a:pos x="0" y="0"/>
            </a:cxn>
          </a:cxnLst>
          <a:rect l="0" t="0" r="0" b="0"/>
          <a:pathLst>
            <a:path>
              <a:moveTo>
                <a:pt x="0" y="0"/>
              </a:moveTo>
              <a:lnTo>
                <a:pt x="1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7349" name="Line 147">
          <a:extLst>
            <a:ext uri="{FF2B5EF4-FFF2-40B4-BE49-F238E27FC236}">
              <a16:creationId xmlns:a16="http://schemas.microsoft.com/office/drawing/2014/main" id="{E3BCAC92-CBF5-430E-BD7D-34813EEE9670}"/>
            </a:ext>
          </a:extLst>
        </xdr:cNvPr>
        <xdr:cNvSpPr>
          <a:spLocks/>
        </xdr:cNvSpPr>
      </xdr:nvSpPr>
      <xdr:spPr bwMode="auto">
        <a:xfrm>
          <a:off x="29710380" y="0"/>
          <a:ext cx="0" cy="0"/>
        </a:xfrm>
        <a:custGeom>
          <a:avLst/>
          <a:gdLst>
            <a:gd name="T0" fmla="*/ 17694720 60000 65536"/>
            <a:gd name="T1" fmla="*/ 0 60000 65536"/>
            <a:gd name="T2" fmla="*/ 5898240 60000 65536"/>
            <a:gd name="T3" fmla="*/ 11796480 60000 65536"/>
            <a:gd name="T4" fmla="*/ 17694720 60000 65536"/>
            <a:gd name="T5" fmla="*/ 0 60000 65536"/>
            <a:gd name="T6" fmla="*/ 5898240 60000 65536"/>
            <a:gd name="T7" fmla="*/ 11796480 60000 65536"/>
            <a:gd name="T8" fmla="*/ 5898240 60000 65536"/>
            <a:gd name="T9" fmla="*/ 17694720 60000 65536"/>
          </a:gdLst>
          <a:ahLst/>
          <a:cxnLst>
            <a:cxn ang="T0">
              <a:pos x="0" y="0"/>
            </a:cxn>
            <a:cxn ang="T1">
              <a:pos x="0" y="0"/>
            </a:cxn>
            <a:cxn ang="T2">
              <a:pos x="0" y="0"/>
            </a:cxn>
            <a:cxn ang="T3">
              <a:pos x="0" y="0"/>
            </a:cxn>
            <a:cxn ang="T4">
              <a:pos x="0" y="0"/>
            </a:cxn>
            <a:cxn ang="T5">
              <a:pos x="0" y="0"/>
            </a:cxn>
            <a:cxn ang="T6">
              <a:pos x="0" y="0"/>
            </a:cxn>
            <a:cxn ang="T7">
              <a:pos x="0" y="0"/>
            </a:cxn>
            <a:cxn ang="T8">
              <a:pos x="0" y="0"/>
            </a:cxn>
            <a:cxn ang="T9">
              <a:pos x="0" y="0"/>
            </a:cxn>
          </a:cxnLst>
          <a:rect l="0" t="0" r="0" b="0"/>
          <a:pathLst>
            <a:path>
              <a:moveTo>
                <a:pt x="0" y="0"/>
              </a:moveTo>
              <a:lnTo>
                <a:pt x="1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7350" name="Line 148">
          <a:extLst>
            <a:ext uri="{FF2B5EF4-FFF2-40B4-BE49-F238E27FC236}">
              <a16:creationId xmlns:a16="http://schemas.microsoft.com/office/drawing/2014/main" id="{8523F585-E30B-4DB1-B2F0-F37B7B7246E4}"/>
            </a:ext>
          </a:extLst>
        </xdr:cNvPr>
        <xdr:cNvSpPr>
          <a:spLocks/>
        </xdr:cNvSpPr>
      </xdr:nvSpPr>
      <xdr:spPr bwMode="auto">
        <a:xfrm>
          <a:off x="29710380" y="0"/>
          <a:ext cx="0" cy="0"/>
        </a:xfrm>
        <a:custGeom>
          <a:avLst/>
          <a:gdLst>
            <a:gd name="T0" fmla="*/ 17694720 60000 65536"/>
            <a:gd name="T1" fmla="*/ 0 60000 65536"/>
            <a:gd name="T2" fmla="*/ 5898240 60000 65536"/>
            <a:gd name="T3" fmla="*/ 11796480 60000 65536"/>
            <a:gd name="T4" fmla="*/ 17694720 60000 65536"/>
            <a:gd name="T5" fmla="*/ 0 60000 65536"/>
            <a:gd name="T6" fmla="*/ 5898240 60000 65536"/>
            <a:gd name="T7" fmla="*/ 11796480 60000 65536"/>
            <a:gd name="T8" fmla="*/ 5898240 60000 65536"/>
            <a:gd name="T9" fmla="*/ 17694720 60000 65536"/>
          </a:gdLst>
          <a:ahLst/>
          <a:cxnLst>
            <a:cxn ang="T0">
              <a:pos x="0" y="0"/>
            </a:cxn>
            <a:cxn ang="T1">
              <a:pos x="0" y="0"/>
            </a:cxn>
            <a:cxn ang="T2">
              <a:pos x="0" y="0"/>
            </a:cxn>
            <a:cxn ang="T3">
              <a:pos x="0" y="0"/>
            </a:cxn>
            <a:cxn ang="T4">
              <a:pos x="0" y="0"/>
            </a:cxn>
            <a:cxn ang="T5">
              <a:pos x="0" y="0"/>
            </a:cxn>
            <a:cxn ang="T6">
              <a:pos x="0" y="0"/>
            </a:cxn>
            <a:cxn ang="T7">
              <a:pos x="0" y="0"/>
            </a:cxn>
            <a:cxn ang="T8">
              <a:pos x="0" y="0"/>
            </a:cxn>
            <a:cxn ang="T9">
              <a:pos x="0" y="0"/>
            </a:cxn>
          </a:cxnLst>
          <a:rect l="0" t="0" r="0" b="0"/>
          <a:pathLst>
            <a:path>
              <a:moveTo>
                <a:pt x="0" y="0"/>
              </a:moveTo>
              <a:lnTo>
                <a:pt x="1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7351" name="Line 149">
          <a:extLst>
            <a:ext uri="{FF2B5EF4-FFF2-40B4-BE49-F238E27FC236}">
              <a16:creationId xmlns:a16="http://schemas.microsoft.com/office/drawing/2014/main" id="{E59E28AD-1BE0-4F81-B35E-399A0EAF0B44}"/>
            </a:ext>
          </a:extLst>
        </xdr:cNvPr>
        <xdr:cNvSpPr>
          <a:spLocks/>
        </xdr:cNvSpPr>
      </xdr:nvSpPr>
      <xdr:spPr bwMode="auto">
        <a:xfrm>
          <a:off x="29710380" y="0"/>
          <a:ext cx="0" cy="0"/>
        </a:xfrm>
        <a:custGeom>
          <a:avLst/>
          <a:gdLst>
            <a:gd name="T0" fmla="*/ 17694720 60000 65536"/>
            <a:gd name="T1" fmla="*/ 0 60000 65536"/>
            <a:gd name="T2" fmla="*/ 5898240 60000 65536"/>
            <a:gd name="T3" fmla="*/ 11796480 60000 65536"/>
            <a:gd name="T4" fmla="*/ 17694720 60000 65536"/>
            <a:gd name="T5" fmla="*/ 0 60000 65536"/>
            <a:gd name="T6" fmla="*/ 5898240 60000 65536"/>
            <a:gd name="T7" fmla="*/ 11796480 60000 65536"/>
            <a:gd name="T8" fmla="*/ 5898240 60000 65536"/>
            <a:gd name="T9" fmla="*/ 17694720 60000 65536"/>
          </a:gdLst>
          <a:ahLst/>
          <a:cxnLst>
            <a:cxn ang="T0">
              <a:pos x="0" y="0"/>
            </a:cxn>
            <a:cxn ang="T1">
              <a:pos x="0" y="0"/>
            </a:cxn>
            <a:cxn ang="T2">
              <a:pos x="0" y="0"/>
            </a:cxn>
            <a:cxn ang="T3">
              <a:pos x="0" y="0"/>
            </a:cxn>
            <a:cxn ang="T4">
              <a:pos x="0" y="0"/>
            </a:cxn>
            <a:cxn ang="T5">
              <a:pos x="0" y="0"/>
            </a:cxn>
            <a:cxn ang="T6">
              <a:pos x="0" y="0"/>
            </a:cxn>
            <a:cxn ang="T7">
              <a:pos x="0" y="0"/>
            </a:cxn>
            <a:cxn ang="T8">
              <a:pos x="0" y="0"/>
            </a:cxn>
            <a:cxn ang="T9">
              <a:pos x="0" y="0"/>
            </a:cxn>
          </a:cxnLst>
          <a:rect l="0" t="0" r="0" b="0"/>
          <a:pathLst>
            <a:path>
              <a:moveTo>
                <a:pt x="0" y="0"/>
              </a:moveTo>
              <a:lnTo>
                <a:pt x="1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7352" name="Line 150">
          <a:extLst>
            <a:ext uri="{FF2B5EF4-FFF2-40B4-BE49-F238E27FC236}">
              <a16:creationId xmlns:a16="http://schemas.microsoft.com/office/drawing/2014/main" id="{566EB6ED-51EA-4E4F-ADA5-029539C0B57B}"/>
            </a:ext>
          </a:extLst>
        </xdr:cNvPr>
        <xdr:cNvSpPr>
          <a:spLocks/>
        </xdr:cNvSpPr>
      </xdr:nvSpPr>
      <xdr:spPr bwMode="auto">
        <a:xfrm>
          <a:off x="29710380" y="0"/>
          <a:ext cx="0" cy="0"/>
        </a:xfrm>
        <a:custGeom>
          <a:avLst/>
          <a:gdLst>
            <a:gd name="T0" fmla="*/ 17694720 60000 65536"/>
            <a:gd name="T1" fmla="*/ 0 60000 65536"/>
            <a:gd name="T2" fmla="*/ 5898240 60000 65536"/>
            <a:gd name="T3" fmla="*/ 11796480 60000 65536"/>
            <a:gd name="T4" fmla="*/ 17694720 60000 65536"/>
            <a:gd name="T5" fmla="*/ 0 60000 65536"/>
            <a:gd name="T6" fmla="*/ 5898240 60000 65536"/>
            <a:gd name="T7" fmla="*/ 11796480 60000 65536"/>
            <a:gd name="T8" fmla="*/ 5898240 60000 65536"/>
            <a:gd name="T9" fmla="*/ 17694720 60000 65536"/>
          </a:gdLst>
          <a:ahLst/>
          <a:cxnLst>
            <a:cxn ang="T0">
              <a:pos x="0" y="0"/>
            </a:cxn>
            <a:cxn ang="T1">
              <a:pos x="0" y="0"/>
            </a:cxn>
            <a:cxn ang="T2">
              <a:pos x="0" y="0"/>
            </a:cxn>
            <a:cxn ang="T3">
              <a:pos x="0" y="0"/>
            </a:cxn>
            <a:cxn ang="T4">
              <a:pos x="0" y="0"/>
            </a:cxn>
            <a:cxn ang="T5">
              <a:pos x="0" y="0"/>
            </a:cxn>
            <a:cxn ang="T6">
              <a:pos x="0" y="0"/>
            </a:cxn>
            <a:cxn ang="T7">
              <a:pos x="0" y="0"/>
            </a:cxn>
            <a:cxn ang="T8">
              <a:pos x="0" y="0"/>
            </a:cxn>
            <a:cxn ang="T9">
              <a:pos x="0" y="0"/>
            </a:cxn>
          </a:cxnLst>
          <a:rect l="0" t="0" r="0" b="0"/>
          <a:pathLst>
            <a:path>
              <a:moveTo>
                <a:pt x="0" y="0"/>
              </a:moveTo>
              <a:lnTo>
                <a:pt x="1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7353" name="Line 151">
          <a:extLst>
            <a:ext uri="{FF2B5EF4-FFF2-40B4-BE49-F238E27FC236}">
              <a16:creationId xmlns:a16="http://schemas.microsoft.com/office/drawing/2014/main" id="{834886E6-24D9-46F6-9ED0-27FA9C07D230}"/>
            </a:ext>
          </a:extLst>
        </xdr:cNvPr>
        <xdr:cNvSpPr>
          <a:spLocks/>
        </xdr:cNvSpPr>
      </xdr:nvSpPr>
      <xdr:spPr bwMode="auto">
        <a:xfrm>
          <a:off x="29710380" y="0"/>
          <a:ext cx="0" cy="0"/>
        </a:xfrm>
        <a:custGeom>
          <a:avLst/>
          <a:gdLst>
            <a:gd name="T0" fmla="*/ 17694720 60000 65536"/>
            <a:gd name="T1" fmla="*/ 0 60000 65536"/>
            <a:gd name="T2" fmla="*/ 5898240 60000 65536"/>
            <a:gd name="T3" fmla="*/ 11796480 60000 65536"/>
            <a:gd name="T4" fmla="*/ 17694720 60000 65536"/>
            <a:gd name="T5" fmla="*/ 0 60000 65536"/>
            <a:gd name="T6" fmla="*/ 5898240 60000 65536"/>
            <a:gd name="T7" fmla="*/ 11796480 60000 65536"/>
            <a:gd name="T8" fmla="*/ 5898240 60000 65536"/>
            <a:gd name="T9" fmla="*/ 17694720 60000 65536"/>
          </a:gdLst>
          <a:ahLst/>
          <a:cxnLst>
            <a:cxn ang="T0">
              <a:pos x="0" y="0"/>
            </a:cxn>
            <a:cxn ang="T1">
              <a:pos x="0" y="0"/>
            </a:cxn>
            <a:cxn ang="T2">
              <a:pos x="0" y="0"/>
            </a:cxn>
            <a:cxn ang="T3">
              <a:pos x="0" y="0"/>
            </a:cxn>
            <a:cxn ang="T4">
              <a:pos x="0" y="0"/>
            </a:cxn>
            <a:cxn ang="T5">
              <a:pos x="0" y="0"/>
            </a:cxn>
            <a:cxn ang="T6">
              <a:pos x="0" y="0"/>
            </a:cxn>
            <a:cxn ang="T7">
              <a:pos x="0" y="0"/>
            </a:cxn>
            <a:cxn ang="T8">
              <a:pos x="0" y="0"/>
            </a:cxn>
            <a:cxn ang="T9">
              <a:pos x="0" y="0"/>
            </a:cxn>
          </a:cxnLst>
          <a:rect l="0" t="0" r="0" b="0"/>
          <a:pathLst>
            <a:path>
              <a:moveTo>
                <a:pt x="0" y="0"/>
              </a:moveTo>
              <a:lnTo>
                <a:pt x="1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7354" name="Line 152">
          <a:extLst>
            <a:ext uri="{FF2B5EF4-FFF2-40B4-BE49-F238E27FC236}">
              <a16:creationId xmlns:a16="http://schemas.microsoft.com/office/drawing/2014/main" id="{C7E02FAF-E67F-4AA0-A720-855E06129430}"/>
            </a:ext>
          </a:extLst>
        </xdr:cNvPr>
        <xdr:cNvSpPr>
          <a:spLocks/>
        </xdr:cNvSpPr>
      </xdr:nvSpPr>
      <xdr:spPr bwMode="auto">
        <a:xfrm>
          <a:off x="29710380" y="0"/>
          <a:ext cx="0" cy="0"/>
        </a:xfrm>
        <a:custGeom>
          <a:avLst/>
          <a:gdLst>
            <a:gd name="T0" fmla="*/ 17694720 60000 65536"/>
            <a:gd name="T1" fmla="*/ 0 60000 65536"/>
            <a:gd name="T2" fmla="*/ 5898240 60000 65536"/>
            <a:gd name="T3" fmla="*/ 11796480 60000 65536"/>
            <a:gd name="T4" fmla="*/ 17694720 60000 65536"/>
            <a:gd name="T5" fmla="*/ 0 60000 65536"/>
            <a:gd name="T6" fmla="*/ 5898240 60000 65536"/>
            <a:gd name="T7" fmla="*/ 11796480 60000 65536"/>
            <a:gd name="T8" fmla="*/ 5898240 60000 65536"/>
            <a:gd name="T9" fmla="*/ 17694720 60000 65536"/>
          </a:gdLst>
          <a:ahLst/>
          <a:cxnLst>
            <a:cxn ang="T0">
              <a:pos x="0" y="0"/>
            </a:cxn>
            <a:cxn ang="T1">
              <a:pos x="0" y="0"/>
            </a:cxn>
            <a:cxn ang="T2">
              <a:pos x="0" y="0"/>
            </a:cxn>
            <a:cxn ang="T3">
              <a:pos x="0" y="0"/>
            </a:cxn>
            <a:cxn ang="T4">
              <a:pos x="0" y="0"/>
            </a:cxn>
            <a:cxn ang="T5">
              <a:pos x="0" y="0"/>
            </a:cxn>
            <a:cxn ang="T6">
              <a:pos x="0" y="0"/>
            </a:cxn>
            <a:cxn ang="T7">
              <a:pos x="0" y="0"/>
            </a:cxn>
            <a:cxn ang="T8">
              <a:pos x="0" y="0"/>
            </a:cxn>
            <a:cxn ang="T9">
              <a:pos x="0" y="0"/>
            </a:cxn>
          </a:cxnLst>
          <a:rect l="0" t="0" r="0" b="0"/>
          <a:pathLst>
            <a:path>
              <a:moveTo>
                <a:pt x="0" y="0"/>
              </a:moveTo>
              <a:lnTo>
                <a:pt x="1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7355" name="Line 153">
          <a:extLst>
            <a:ext uri="{FF2B5EF4-FFF2-40B4-BE49-F238E27FC236}">
              <a16:creationId xmlns:a16="http://schemas.microsoft.com/office/drawing/2014/main" id="{50137A77-53BC-47BB-82C2-7D7C517BCC15}"/>
            </a:ext>
          </a:extLst>
        </xdr:cNvPr>
        <xdr:cNvSpPr>
          <a:spLocks/>
        </xdr:cNvSpPr>
      </xdr:nvSpPr>
      <xdr:spPr bwMode="auto">
        <a:xfrm>
          <a:off x="29710380" y="0"/>
          <a:ext cx="0" cy="0"/>
        </a:xfrm>
        <a:custGeom>
          <a:avLst/>
          <a:gdLst>
            <a:gd name="T0" fmla="*/ 17694720 60000 65536"/>
            <a:gd name="T1" fmla="*/ 0 60000 65536"/>
            <a:gd name="T2" fmla="*/ 5898240 60000 65536"/>
            <a:gd name="T3" fmla="*/ 11796480 60000 65536"/>
            <a:gd name="T4" fmla="*/ 17694720 60000 65536"/>
            <a:gd name="T5" fmla="*/ 0 60000 65536"/>
            <a:gd name="T6" fmla="*/ 5898240 60000 65536"/>
            <a:gd name="T7" fmla="*/ 11796480 60000 65536"/>
            <a:gd name="T8" fmla="*/ 5898240 60000 65536"/>
            <a:gd name="T9" fmla="*/ 17694720 60000 65536"/>
          </a:gdLst>
          <a:ahLst/>
          <a:cxnLst>
            <a:cxn ang="T0">
              <a:pos x="0" y="0"/>
            </a:cxn>
            <a:cxn ang="T1">
              <a:pos x="0" y="0"/>
            </a:cxn>
            <a:cxn ang="T2">
              <a:pos x="0" y="0"/>
            </a:cxn>
            <a:cxn ang="T3">
              <a:pos x="0" y="0"/>
            </a:cxn>
            <a:cxn ang="T4">
              <a:pos x="0" y="0"/>
            </a:cxn>
            <a:cxn ang="T5">
              <a:pos x="0" y="0"/>
            </a:cxn>
            <a:cxn ang="T6">
              <a:pos x="0" y="0"/>
            </a:cxn>
            <a:cxn ang="T7">
              <a:pos x="0" y="0"/>
            </a:cxn>
            <a:cxn ang="T8">
              <a:pos x="0" y="0"/>
            </a:cxn>
            <a:cxn ang="T9">
              <a:pos x="0" y="0"/>
            </a:cxn>
          </a:cxnLst>
          <a:rect l="0" t="0" r="0" b="0"/>
          <a:pathLst>
            <a:path>
              <a:moveTo>
                <a:pt x="0" y="0"/>
              </a:moveTo>
              <a:lnTo>
                <a:pt x="1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7356" name="Line 154">
          <a:extLst>
            <a:ext uri="{FF2B5EF4-FFF2-40B4-BE49-F238E27FC236}">
              <a16:creationId xmlns:a16="http://schemas.microsoft.com/office/drawing/2014/main" id="{821B13A5-964D-4570-96AC-6C30AD9261D1}"/>
            </a:ext>
          </a:extLst>
        </xdr:cNvPr>
        <xdr:cNvSpPr>
          <a:spLocks/>
        </xdr:cNvSpPr>
      </xdr:nvSpPr>
      <xdr:spPr bwMode="auto">
        <a:xfrm>
          <a:off x="29710380" y="0"/>
          <a:ext cx="0" cy="0"/>
        </a:xfrm>
        <a:custGeom>
          <a:avLst/>
          <a:gdLst>
            <a:gd name="T0" fmla="*/ 17694720 60000 65536"/>
            <a:gd name="T1" fmla="*/ 0 60000 65536"/>
            <a:gd name="T2" fmla="*/ 5898240 60000 65536"/>
            <a:gd name="T3" fmla="*/ 11796480 60000 65536"/>
            <a:gd name="T4" fmla="*/ 17694720 60000 65536"/>
            <a:gd name="T5" fmla="*/ 0 60000 65536"/>
            <a:gd name="T6" fmla="*/ 5898240 60000 65536"/>
            <a:gd name="T7" fmla="*/ 11796480 60000 65536"/>
            <a:gd name="T8" fmla="*/ 5898240 60000 65536"/>
            <a:gd name="T9" fmla="*/ 17694720 60000 65536"/>
          </a:gdLst>
          <a:ahLst/>
          <a:cxnLst>
            <a:cxn ang="T0">
              <a:pos x="0" y="0"/>
            </a:cxn>
            <a:cxn ang="T1">
              <a:pos x="0" y="0"/>
            </a:cxn>
            <a:cxn ang="T2">
              <a:pos x="0" y="0"/>
            </a:cxn>
            <a:cxn ang="T3">
              <a:pos x="0" y="0"/>
            </a:cxn>
            <a:cxn ang="T4">
              <a:pos x="0" y="0"/>
            </a:cxn>
            <a:cxn ang="T5">
              <a:pos x="0" y="0"/>
            </a:cxn>
            <a:cxn ang="T6">
              <a:pos x="0" y="0"/>
            </a:cxn>
            <a:cxn ang="T7">
              <a:pos x="0" y="0"/>
            </a:cxn>
            <a:cxn ang="T8">
              <a:pos x="0" y="0"/>
            </a:cxn>
            <a:cxn ang="T9">
              <a:pos x="0" y="0"/>
            </a:cxn>
          </a:cxnLst>
          <a:rect l="0" t="0" r="0" b="0"/>
          <a:pathLst>
            <a:path>
              <a:moveTo>
                <a:pt x="0" y="0"/>
              </a:moveTo>
              <a:lnTo>
                <a:pt x="1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7357" name="Line 155">
          <a:extLst>
            <a:ext uri="{FF2B5EF4-FFF2-40B4-BE49-F238E27FC236}">
              <a16:creationId xmlns:a16="http://schemas.microsoft.com/office/drawing/2014/main" id="{1FC03F59-FCE0-4CC5-8DF7-414E5ABFF52D}"/>
            </a:ext>
          </a:extLst>
        </xdr:cNvPr>
        <xdr:cNvSpPr>
          <a:spLocks/>
        </xdr:cNvSpPr>
      </xdr:nvSpPr>
      <xdr:spPr bwMode="auto">
        <a:xfrm>
          <a:off x="29710380" y="0"/>
          <a:ext cx="0" cy="0"/>
        </a:xfrm>
        <a:custGeom>
          <a:avLst/>
          <a:gdLst>
            <a:gd name="T0" fmla="*/ 17694720 60000 65536"/>
            <a:gd name="T1" fmla="*/ 0 60000 65536"/>
            <a:gd name="T2" fmla="*/ 5898240 60000 65536"/>
            <a:gd name="T3" fmla="*/ 11796480 60000 65536"/>
            <a:gd name="T4" fmla="*/ 17694720 60000 65536"/>
            <a:gd name="T5" fmla="*/ 0 60000 65536"/>
            <a:gd name="T6" fmla="*/ 5898240 60000 65536"/>
            <a:gd name="T7" fmla="*/ 11796480 60000 65536"/>
            <a:gd name="T8" fmla="*/ 5898240 60000 65536"/>
            <a:gd name="T9" fmla="*/ 17694720 60000 65536"/>
          </a:gdLst>
          <a:ahLst/>
          <a:cxnLst>
            <a:cxn ang="T0">
              <a:pos x="0" y="0"/>
            </a:cxn>
            <a:cxn ang="T1">
              <a:pos x="0" y="0"/>
            </a:cxn>
            <a:cxn ang="T2">
              <a:pos x="0" y="0"/>
            </a:cxn>
            <a:cxn ang="T3">
              <a:pos x="0" y="0"/>
            </a:cxn>
            <a:cxn ang="T4">
              <a:pos x="0" y="0"/>
            </a:cxn>
            <a:cxn ang="T5">
              <a:pos x="0" y="0"/>
            </a:cxn>
            <a:cxn ang="T6">
              <a:pos x="0" y="0"/>
            </a:cxn>
            <a:cxn ang="T7">
              <a:pos x="0" y="0"/>
            </a:cxn>
            <a:cxn ang="T8">
              <a:pos x="0" y="0"/>
            </a:cxn>
            <a:cxn ang="T9">
              <a:pos x="0" y="0"/>
            </a:cxn>
          </a:cxnLst>
          <a:rect l="0" t="0" r="0" b="0"/>
          <a:pathLst>
            <a:path>
              <a:moveTo>
                <a:pt x="0" y="0"/>
              </a:moveTo>
              <a:lnTo>
                <a:pt x="1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0</xdr:row>
      <xdr:rowOff>0</xdr:rowOff>
    </xdr:from>
    <xdr:to>
      <xdr:col>45</xdr:col>
      <xdr:colOff>0</xdr:colOff>
      <xdr:row>0</xdr:row>
      <xdr:rowOff>0</xdr:rowOff>
    </xdr:to>
    <xdr:sp macro="" textlink="">
      <xdr:nvSpPr>
        <xdr:cNvPr id="17358" name="Line 156">
          <a:extLst>
            <a:ext uri="{FF2B5EF4-FFF2-40B4-BE49-F238E27FC236}">
              <a16:creationId xmlns:a16="http://schemas.microsoft.com/office/drawing/2014/main" id="{3730AF92-BA2A-44B9-B782-BD614FBB3757}"/>
            </a:ext>
          </a:extLst>
        </xdr:cNvPr>
        <xdr:cNvSpPr>
          <a:spLocks/>
        </xdr:cNvSpPr>
      </xdr:nvSpPr>
      <xdr:spPr bwMode="auto">
        <a:xfrm>
          <a:off x="29710380" y="0"/>
          <a:ext cx="0" cy="0"/>
        </a:xfrm>
        <a:custGeom>
          <a:avLst/>
          <a:gdLst>
            <a:gd name="T0" fmla="*/ 17694720 60000 65536"/>
            <a:gd name="T1" fmla="*/ 0 60000 65536"/>
            <a:gd name="T2" fmla="*/ 5898240 60000 65536"/>
            <a:gd name="T3" fmla="*/ 11796480 60000 65536"/>
            <a:gd name="T4" fmla="*/ 17694720 60000 65536"/>
            <a:gd name="T5" fmla="*/ 0 60000 65536"/>
            <a:gd name="T6" fmla="*/ 5898240 60000 65536"/>
            <a:gd name="T7" fmla="*/ 11796480 60000 65536"/>
            <a:gd name="T8" fmla="*/ 5898240 60000 65536"/>
            <a:gd name="T9" fmla="*/ 17694720 60000 65536"/>
          </a:gdLst>
          <a:ahLst/>
          <a:cxnLst>
            <a:cxn ang="T0">
              <a:pos x="0" y="0"/>
            </a:cxn>
            <a:cxn ang="T1">
              <a:pos x="0" y="0"/>
            </a:cxn>
            <a:cxn ang="T2">
              <a:pos x="0" y="0"/>
            </a:cxn>
            <a:cxn ang="T3">
              <a:pos x="0" y="0"/>
            </a:cxn>
            <a:cxn ang="T4">
              <a:pos x="0" y="0"/>
            </a:cxn>
            <a:cxn ang="T5">
              <a:pos x="0" y="0"/>
            </a:cxn>
            <a:cxn ang="T6">
              <a:pos x="0" y="0"/>
            </a:cxn>
            <a:cxn ang="T7">
              <a:pos x="0" y="0"/>
            </a:cxn>
            <a:cxn ang="T8">
              <a:pos x="0" y="0"/>
            </a:cxn>
            <a:cxn ang="T9">
              <a:pos x="0" y="0"/>
            </a:cxn>
          </a:cxnLst>
          <a:rect l="0" t="0" r="0" b="0"/>
          <a:pathLst>
            <a:path>
              <a:moveTo>
                <a:pt x="0" y="0"/>
              </a:moveTo>
              <a:lnTo>
                <a:pt x="1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5</xdr:row>
      <xdr:rowOff>45720</xdr:rowOff>
    </xdr:from>
    <xdr:to>
      <xdr:col>45</xdr:col>
      <xdr:colOff>0</xdr:colOff>
      <xdr:row>7</xdr:row>
      <xdr:rowOff>1005840</xdr:rowOff>
    </xdr:to>
    <xdr:sp macro="" textlink="">
      <xdr:nvSpPr>
        <xdr:cNvPr id="17359" name="Line 157">
          <a:extLst>
            <a:ext uri="{FF2B5EF4-FFF2-40B4-BE49-F238E27FC236}">
              <a16:creationId xmlns:a16="http://schemas.microsoft.com/office/drawing/2014/main" id="{7178ECA2-A016-43B9-A517-DA75943AEC78}"/>
            </a:ext>
          </a:extLst>
        </xdr:cNvPr>
        <xdr:cNvSpPr>
          <a:spLocks/>
        </xdr:cNvSpPr>
      </xdr:nvSpPr>
      <xdr:spPr bwMode="auto">
        <a:xfrm>
          <a:off x="29710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5</xdr:row>
      <xdr:rowOff>45720</xdr:rowOff>
    </xdr:from>
    <xdr:to>
      <xdr:col>45</xdr:col>
      <xdr:colOff>0</xdr:colOff>
      <xdr:row>7</xdr:row>
      <xdr:rowOff>1005840</xdr:rowOff>
    </xdr:to>
    <xdr:sp macro="" textlink="">
      <xdr:nvSpPr>
        <xdr:cNvPr id="17360" name="Line 158">
          <a:extLst>
            <a:ext uri="{FF2B5EF4-FFF2-40B4-BE49-F238E27FC236}">
              <a16:creationId xmlns:a16="http://schemas.microsoft.com/office/drawing/2014/main" id="{0F0E0AB2-95A3-4E08-BC57-FF135772068E}"/>
            </a:ext>
          </a:extLst>
        </xdr:cNvPr>
        <xdr:cNvSpPr>
          <a:spLocks/>
        </xdr:cNvSpPr>
      </xdr:nvSpPr>
      <xdr:spPr bwMode="auto">
        <a:xfrm>
          <a:off x="29710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5</xdr:row>
      <xdr:rowOff>45720</xdr:rowOff>
    </xdr:from>
    <xdr:to>
      <xdr:col>45</xdr:col>
      <xdr:colOff>0</xdr:colOff>
      <xdr:row>7</xdr:row>
      <xdr:rowOff>1005840</xdr:rowOff>
    </xdr:to>
    <xdr:sp macro="" textlink="">
      <xdr:nvSpPr>
        <xdr:cNvPr id="17361" name="Line 159">
          <a:extLst>
            <a:ext uri="{FF2B5EF4-FFF2-40B4-BE49-F238E27FC236}">
              <a16:creationId xmlns:a16="http://schemas.microsoft.com/office/drawing/2014/main" id="{5DECE00A-5AC0-4264-9887-617C835390E5}"/>
            </a:ext>
          </a:extLst>
        </xdr:cNvPr>
        <xdr:cNvSpPr>
          <a:spLocks/>
        </xdr:cNvSpPr>
      </xdr:nvSpPr>
      <xdr:spPr bwMode="auto">
        <a:xfrm>
          <a:off x="29710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45</xdr:col>
      <xdr:colOff>0</xdr:colOff>
      <xdr:row>5</xdr:row>
      <xdr:rowOff>45720</xdr:rowOff>
    </xdr:from>
    <xdr:to>
      <xdr:col>45</xdr:col>
      <xdr:colOff>0</xdr:colOff>
      <xdr:row>7</xdr:row>
      <xdr:rowOff>1005840</xdr:rowOff>
    </xdr:to>
    <xdr:sp macro="" textlink="">
      <xdr:nvSpPr>
        <xdr:cNvPr id="17362" name="Line 160">
          <a:extLst>
            <a:ext uri="{FF2B5EF4-FFF2-40B4-BE49-F238E27FC236}">
              <a16:creationId xmlns:a16="http://schemas.microsoft.com/office/drawing/2014/main" id="{B4721EA3-6DBB-4D48-847F-E8B4E4103284}"/>
            </a:ext>
          </a:extLst>
        </xdr:cNvPr>
        <xdr:cNvSpPr>
          <a:spLocks/>
        </xdr:cNvSpPr>
      </xdr:nvSpPr>
      <xdr:spPr bwMode="auto">
        <a:xfrm>
          <a:off x="29710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0</xdr:colOff>
      <xdr:row>5</xdr:row>
      <xdr:rowOff>45720</xdr:rowOff>
    </xdr:from>
    <xdr:to>
      <xdr:col>44</xdr:col>
      <xdr:colOff>0</xdr:colOff>
      <xdr:row>7</xdr:row>
      <xdr:rowOff>1005840</xdr:rowOff>
    </xdr:to>
    <xdr:sp macro="" textlink="">
      <xdr:nvSpPr>
        <xdr:cNvPr id="17363" name="Line 163">
          <a:extLst>
            <a:ext uri="{FF2B5EF4-FFF2-40B4-BE49-F238E27FC236}">
              <a16:creationId xmlns:a16="http://schemas.microsoft.com/office/drawing/2014/main" id="{80C195B4-C037-4A28-A6DF-63EF4A67E714}"/>
            </a:ext>
          </a:extLst>
        </xdr:cNvPr>
        <xdr:cNvSpPr>
          <a:spLocks/>
        </xdr:cNvSpPr>
      </xdr:nvSpPr>
      <xdr:spPr bwMode="auto">
        <a:xfrm>
          <a:off x="2903982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0</xdr:colOff>
      <xdr:row>5</xdr:row>
      <xdr:rowOff>45720</xdr:rowOff>
    </xdr:from>
    <xdr:to>
      <xdr:col>44</xdr:col>
      <xdr:colOff>0</xdr:colOff>
      <xdr:row>7</xdr:row>
      <xdr:rowOff>1005840</xdr:rowOff>
    </xdr:to>
    <xdr:sp macro="" textlink="">
      <xdr:nvSpPr>
        <xdr:cNvPr id="17364" name="Line 166">
          <a:extLst>
            <a:ext uri="{FF2B5EF4-FFF2-40B4-BE49-F238E27FC236}">
              <a16:creationId xmlns:a16="http://schemas.microsoft.com/office/drawing/2014/main" id="{6B487EF3-E008-4B52-BB23-2DFD76FB7BC6}"/>
            </a:ext>
          </a:extLst>
        </xdr:cNvPr>
        <xdr:cNvSpPr>
          <a:spLocks/>
        </xdr:cNvSpPr>
      </xdr:nvSpPr>
      <xdr:spPr bwMode="auto">
        <a:xfrm>
          <a:off x="2903982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7365" name="Line 2">
          <a:extLst>
            <a:ext uri="{FF2B5EF4-FFF2-40B4-BE49-F238E27FC236}">
              <a16:creationId xmlns:a16="http://schemas.microsoft.com/office/drawing/2014/main" id="{05CD7F5C-EC58-4338-B597-D28DA8F37FFD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0</xdr:colOff>
      <xdr:row>5</xdr:row>
      <xdr:rowOff>45720</xdr:rowOff>
    </xdr:from>
    <xdr:to>
      <xdr:col>44</xdr:col>
      <xdr:colOff>0</xdr:colOff>
      <xdr:row>7</xdr:row>
      <xdr:rowOff>1005840</xdr:rowOff>
    </xdr:to>
    <xdr:sp macro="" textlink="">
      <xdr:nvSpPr>
        <xdr:cNvPr id="17366" name="Line 3">
          <a:extLst>
            <a:ext uri="{FF2B5EF4-FFF2-40B4-BE49-F238E27FC236}">
              <a16:creationId xmlns:a16="http://schemas.microsoft.com/office/drawing/2014/main" id="{3B05EF92-F510-4A3D-8857-307739A76B34}"/>
            </a:ext>
          </a:extLst>
        </xdr:cNvPr>
        <xdr:cNvSpPr>
          <a:spLocks/>
        </xdr:cNvSpPr>
      </xdr:nvSpPr>
      <xdr:spPr bwMode="auto">
        <a:xfrm>
          <a:off x="2903982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7367" name="Line 5">
          <a:extLst>
            <a:ext uri="{FF2B5EF4-FFF2-40B4-BE49-F238E27FC236}">
              <a16:creationId xmlns:a16="http://schemas.microsoft.com/office/drawing/2014/main" id="{D906DBC3-741A-48E8-9EBE-93F5E6F2CE4B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0</xdr:colOff>
      <xdr:row>5</xdr:row>
      <xdr:rowOff>45720</xdr:rowOff>
    </xdr:from>
    <xdr:to>
      <xdr:col>44</xdr:col>
      <xdr:colOff>0</xdr:colOff>
      <xdr:row>7</xdr:row>
      <xdr:rowOff>1005840</xdr:rowOff>
    </xdr:to>
    <xdr:sp macro="" textlink="">
      <xdr:nvSpPr>
        <xdr:cNvPr id="17368" name="Line 6">
          <a:extLst>
            <a:ext uri="{FF2B5EF4-FFF2-40B4-BE49-F238E27FC236}">
              <a16:creationId xmlns:a16="http://schemas.microsoft.com/office/drawing/2014/main" id="{0D2EAF8B-F416-4EEC-9B2D-27039AFCD283}"/>
            </a:ext>
          </a:extLst>
        </xdr:cNvPr>
        <xdr:cNvSpPr>
          <a:spLocks/>
        </xdr:cNvSpPr>
      </xdr:nvSpPr>
      <xdr:spPr bwMode="auto">
        <a:xfrm>
          <a:off x="2903982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7369" name="Line 10">
          <a:extLst>
            <a:ext uri="{FF2B5EF4-FFF2-40B4-BE49-F238E27FC236}">
              <a16:creationId xmlns:a16="http://schemas.microsoft.com/office/drawing/2014/main" id="{47625B8F-E0C1-4649-8008-CF33B0DA73C1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7370" name="Line 11">
          <a:extLst>
            <a:ext uri="{FF2B5EF4-FFF2-40B4-BE49-F238E27FC236}">
              <a16:creationId xmlns:a16="http://schemas.microsoft.com/office/drawing/2014/main" id="{1FF6CE68-60B5-46F2-AC74-3A802F04BFBA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7371" name="Line 13">
          <a:extLst>
            <a:ext uri="{FF2B5EF4-FFF2-40B4-BE49-F238E27FC236}">
              <a16:creationId xmlns:a16="http://schemas.microsoft.com/office/drawing/2014/main" id="{E0341705-A367-4909-BEAF-6BB6D50AA265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7372" name="Line 14">
          <a:extLst>
            <a:ext uri="{FF2B5EF4-FFF2-40B4-BE49-F238E27FC236}">
              <a16:creationId xmlns:a16="http://schemas.microsoft.com/office/drawing/2014/main" id="{F3EB39F6-18FC-4247-AE42-F7D0CDB94693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7373" name="Line 15">
          <a:extLst>
            <a:ext uri="{FF2B5EF4-FFF2-40B4-BE49-F238E27FC236}">
              <a16:creationId xmlns:a16="http://schemas.microsoft.com/office/drawing/2014/main" id="{955BB98B-1A01-4210-A4B0-394841078256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7374" name="Line 16">
          <a:extLst>
            <a:ext uri="{FF2B5EF4-FFF2-40B4-BE49-F238E27FC236}">
              <a16:creationId xmlns:a16="http://schemas.microsoft.com/office/drawing/2014/main" id="{91105645-157E-4742-B718-FFCD464CF212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7375" name="Line 18">
          <a:extLst>
            <a:ext uri="{FF2B5EF4-FFF2-40B4-BE49-F238E27FC236}">
              <a16:creationId xmlns:a16="http://schemas.microsoft.com/office/drawing/2014/main" id="{AD96C70B-9393-4449-94CA-5429DA26CD22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0</xdr:colOff>
      <xdr:row>5</xdr:row>
      <xdr:rowOff>45720</xdr:rowOff>
    </xdr:from>
    <xdr:to>
      <xdr:col>44</xdr:col>
      <xdr:colOff>0</xdr:colOff>
      <xdr:row>7</xdr:row>
      <xdr:rowOff>1005840</xdr:rowOff>
    </xdr:to>
    <xdr:sp macro="" textlink="">
      <xdr:nvSpPr>
        <xdr:cNvPr id="17376" name="Line 19">
          <a:extLst>
            <a:ext uri="{FF2B5EF4-FFF2-40B4-BE49-F238E27FC236}">
              <a16:creationId xmlns:a16="http://schemas.microsoft.com/office/drawing/2014/main" id="{A9217B69-90BB-437A-9EF4-172E79D146B4}"/>
            </a:ext>
          </a:extLst>
        </xdr:cNvPr>
        <xdr:cNvSpPr>
          <a:spLocks/>
        </xdr:cNvSpPr>
      </xdr:nvSpPr>
      <xdr:spPr bwMode="auto">
        <a:xfrm>
          <a:off x="2903982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5</xdr:row>
      <xdr:rowOff>45720</xdr:rowOff>
    </xdr:from>
    <xdr:to>
      <xdr:col>34</xdr:col>
      <xdr:colOff>0</xdr:colOff>
      <xdr:row>7</xdr:row>
      <xdr:rowOff>1005840</xdr:rowOff>
    </xdr:to>
    <xdr:sp macro="" textlink="">
      <xdr:nvSpPr>
        <xdr:cNvPr id="17377" name="Line 21">
          <a:extLst>
            <a:ext uri="{FF2B5EF4-FFF2-40B4-BE49-F238E27FC236}">
              <a16:creationId xmlns:a16="http://schemas.microsoft.com/office/drawing/2014/main" id="{BAF53D65-FAB0-4D08-B5CB-38E525AEA58A}"/>
            </a:ext>
          </a:extLst>
        </xdr:cNvPr>
        <xdr:cNvSpPr>
          <a:spLocks/>
        </xdr:cNvSpPr>
      </xdr:nvSpPr>
      <xdr:spPr bwMode="auto">
        <a:xfrm>
          <a:off x="2247138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44</xdr:col>
      <xdr:colOff>0</xdr:colOff>
      <xdr:row>5</xdr:row>
      <xdr:rowOff>45720</xdr:rowOff>
    </xdr:from>
    <xdr:to>
      <xdr:col>44</xdr:col>
      <xdr:colOff>0</xdr:colOff>
      <xdr:row>7</xdr:row>
      <xdr:rowOff>1005840</xdr:rowOff>
    </xdr:to>
    <xdr:sp macro="" textlink="">
      <xdr:nvSpPr>
        <xdr:cNvPr id="17378" name="Line 22">
          <a:extLst>
            <a:ext uri="{FF2B5EF4-FFF2-40B4-BE49-F238E27FC236}">
              <a16:creationId xmlns:a16="http://schemas.microsoft.com/office/drawing/2014/main" id="{B752B94F-7AFD-4C06-AC67-BEDD6A3901E1}"/>
            </a:ext>
          </a:extLst>
        </xdr:cNvPr>
        <xdr:cNvSpPr>
          <a:spLocks/>
        </xdr:cNvSpPr>
      </xdr:nvSpPr>
      <xdr:spPr bwMode="auto">
        <a:xfrm>
          <a:off x="29039820" y="1554480"/>
          <a:ext cx="0" cy="1584960"/>
        </a:xfrm>
        <a:custGeom>
          <a:avLst/>
          <a:gdLst>
            <a:gd name="T0" fmla="*/ 0 h 1588770"/>
            <a:gd name="T1" fmla="*/ 795329 h 1588770"/>
            <a:gd name="T2" fmla="*/ 1590656 h 1588770"/>
            <a:gd name="T3" fmla="*/ 795329 h 1588770"/>
            <a:gd name="T4" fmla="*/ 0 h 1588770"/>
            <a:gd name="T5" fmla="*/ 783969 h 1588770"/>
            <a:gd name="T6" fmla="*/ 1567940 h 1588770"/>
            <a:gd name="T7" fmla="*/ 783969 h 1588770"/>
            <a:gd name="T8" fmla="*/ 0 h 1588770"/>
            <a:gd name="T9" fmla="*/ 1567940 h 1588770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88770"/>
            <a:gd name="T21" fmla="*/ 1588770 h 1588770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88770">
              <a:moveTo>
                <a:pt x="0" y="0"/>
              </a:moveTo>
              <a:lnTo>
                <a:pt x="1" y="1588770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</xdr:row>
      <xdr:rowOff>0</xdr:rowOff>
    </xdr:from>
    <xdr:to>
      <xdr:col>2</xdr:col>
      <xdr:colOff>7620</xdr:colOff>
      <xdr:row>8</xdr:row>
      <xdr:rowOff>7620</xdr:rowOff>
    </xdr:to>
    <xdr:cxnSp macro="">
      <xdr:nvCxnSpPr>
        <xdr:cNvPr id="17379" name="直線接點 4">
          <a:extLst>
            <a:ext uri="{FF2B5EF4-FFF2-40B4-BE49-F238E27FC236}">
              <a16:creationId xmlns:a16="http://schemas.microsoft.com/office/drawing/2014/main" id="{A2F56053-3D33-441E-A392-548C576EF7CB}"/>
            </a:ext>
          </a:extLst>
        </xdr:cNvPr>
        <xdr:cNvCxnSpPr>
          <a:cxnSpLocks noChangeShapeType="1"/>
        </xdr:cNvCxnSpPr>
      </xdr:nvCxnSpPr>
      <xdr:spPr bwMode="auto">
        <a:xfrm>
          <a:off x="0" y="1508760"/>
          <a:ext cx="1539240" cy="1645920"/>
        </a:xfrm>
        <a:prstGeom prst="straightConnector1">
          <a:avLst/>
        </a:prstGeom>
        <a:noFill/>
        <a:ln w="9528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32</xdr:col>
      <xdr:colOff>0</xdr:colOff>
      <xdr:row>5</xdr:row>
      <xdr:rowOff>0</xdr:rowOff>
    </xdr:from>
    <xdr:to>
      <xdr:col>34</xdr:col>
      <xdr:colOff>7620</xdr:colOff>
      <xdr:row>8</xdr:row>
      <xdr:rowOff>7620</xdr:rowOff>
    </xdr:to>
    <xdr:cxnSp macro="">
      <xdr:nvCxnSpPr>
        <xdr:cNvPr id="17380" name="直線接點 4">
          <a:extLst>
            <a:ext uri="{FF2B5EF4-FFF2-40B4-BE49-F238E27FC236}">
              <a16:creationId xmlns:a16="http://schemas.microsoft.com/office/drawing/2014/main" id="{77CB7ED0-3242-4464-9FCC-49F3C6F41651}"/>
            </a:ext>
          </a:extLst>
        </xdr:cNvPr>
        <xdr:cNvCxnSpPr>
          <a:cxnSpLocks noChangeShapeType="1"/>
        </xdr:cNvCxnSpPr>
      </xdr:nvCxnSpPr>
      <xdr:spPr bwMode="auto">
        <a:xfrm>
          <a:off x="20939760" y="1508760"/>
          <a:ext cx="1539240" cy="1645920"/>
        </a:xfrm>
        <a:prstGeom prst="straightConnector1">
          <a:avLst/>
        </a:prstGeom>
        <a:noFill/>
        <a:ln w="9528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45720</xdr:colOff>
      <xdr:row>0</xdr:row>
      <xdr:rowOff>0</xdr:rowOff>
    </xdr:from>
    <xdr:to>
      <xdr:col>1</xdr:col>
      <xdr:colOff>91440</xdr:colOff>
      <xdr:row>0</xdr:row>
      <xdr:rowOff>0</xdr:rowOff>
    </xdr:to>
    <xdr:sp macro="" textlink="">
      <xdr:nvSpPr>
        <xdr:cNvPr id="17814" name="Line 3">
          <a:extLst>
            <a:ext uri="{FF2B5EF4-FFF2-40B4-BE49-F238E27FC236}">
              <a16:creationId xmlns:a16="http://schemas.microsoft.com/office/drawing/2014/main" id="{732DAA7B-683D-4E46-897C-21BE5604A2ED}"/>
            </a:ext>
          </a:extLst>
        </xdr:cNvPr>
        <xdr:cNvSpPr>
          <a:spLocks/>
        </xdr:cNvSpPr>
      </xdr:nvSpPr>
      <xdr:spPr bwMode="auto">
        <a:xfrm>
          <a:off x="45720" y="0"/>
          <a:ext cx="914400" cy="0"/>
        </a:xfrm>
        <a:custGeom>
          <a:avLst/>
          <a:gdLst>
            <a:gd name="T0" fmla="*/ 513858 w 912495"/>
            <a:gd name="T1" fmla="*/ 1027716 w 912495"/>
            <a:gd name="T2" fmla="*/ 513858 w 912495"/>
            <a:gd name="T3" fmla="*/ 0 w 912495"/>
            <a:gd name="T4" fmla="*/ 332966 w 912495"/>
            <a:gd name="T5" fmla="*/ 665933 w 912495"/>
            <a:gd name="T6" fmla="*/ 332966 w 912495"/>
            <a:gd name="T7" fmla="*/ 0 w 912495"/>
            <a:gd name="T8" fmla="*/ 0 w 912495"/>
            <a:gd name="T9" fmla="*/ 665933 w 91249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12495"/>
            <a:gd name="T21" fmla="*/ 912495 w 91249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12495">
              <a:moveTo>
                <a:pt x="0" y="0"/>
              </a:moveTo>
              <a:lnTo>
                <a:pt x="91249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</xdr:col>
      <xdr:colOff>45720</xdr:colOff>
      <xdr:row>0</xdr:row>
      <xdr:rowOff>0</xdr:rowOff>
    </xdr:from>
    <xdr:to>
      <xdr:col>33</xdr:col>
      <xdr:colOff>152400</xdr:colOff>
      <xdr:row>0</xdr:row>
      <xdr:rowOff>0</xdr:rowOff>
    </xdr:to>
    <xdr:sp macro="" textlink="">
      <xdr:nvSpPr>
        <xdr:cNvPr id="17815" name="Line 4">
          <a:extLst>
            <a:ext uri="{FF2B5EF4-FFF2-40B4-BE49-F238E27FC236}">
              <a16:creationId xmlns:a16="http://schemas.microsoft.com/office/drawing/2014/main" id="{FA749750-FB8F-416C-BC39-550959D9E4AE}"/>
            </a:ext>
          </a:extLst>
        </xdr:cNvPr>
        <xdr:cNvSpPr>
          <a:spLocks/>
        </xdr:cNvSpPr>
      </xdr:nvSpPr>
      <xdr:spPr bwMode="auto">
        <a:xfrm>
          <a:off x="2098548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91440</xdr:colOff>
      <xdr:row>0</xdr:row>
      <xdr:rowOff>0</xdr:rowOff>
    </xdr:to>
    <xdr:sp macro="" textlink="">
      <xdr:nvSpPr>
        <xdr:cNvPr id="17816" name="Line 5">
          <a:extLst>
            <a:ext uri="{FF2B5EF4-FFF2-40B4-BE49-F238E27FC236}">
              <a16:creationId xmlns:a16="http://schemas.microsoft.com/office/drawing/2014/main" id="{94CED73D-8DC8-4C35-9BC1-780529114578}"/>
            </a:ext>
          </a:extLst>
        </xdr:cNvPr>
        <xdr:cNvSpPr>
          <a:spLocks/>
        </xdr:cNvSpPr>
      </xdr:nvSpPr>
      <xdr:spPr bwMode="auto">
        <a:xfrm>
          <a:off x="45720" y="0"/>
          <a:ext cx="914400" cy="0"/>
        </a:xfrm>
        <a:custGeom>
          <a:avLst/>
          <a:gdLst>
            <a:gd name="T0" fmla="*/ 513858 w 912495"/>
            <a:gd name="T1" fmla="*/ 1027716 w 912495"/>
            <a:gd name="T2" fmla="*/ 513858 w 912495"/>
            <a:gd name="T3" fmla="*/ 0 w 912495"/>
            <a:gd name="T4" fmla="*/ 332966 w 912495"/>
            <a:gd name="T5" fmla="*/ 665933 w 912495"/>
            <a:gd name="T6" fmla="*/ 332966 w 912495"/>
            <a:gd name="T7" fmla="*/ 0 w 912495"/>
            <a:gd name="T8" fmla="*/ 0 w 912495"/>
            <a:gd name="T9" fmla="*/ 665933 w 91249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12495"/>
            <a:gd name="T21" fmla="*/ 912495 w 91249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12495">
              <a:moveTo>
                <a:pt x="0" y="0"/>
              </a:moveTo>
              <a:lnTo>
                <a:pt x="91249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</xdr:col>
      <xdr:colOff>45720</xdr:colOff>
      <xdr:row>0</xdr:row>
      <xdr:rowOff>0</xdr:rowOff>
    </xdr:from>
    <xdr:to>
      <xdr:col>33</xdr:col>
      <xdr:colOff>152400</xdr:colOff>
      <xdr:row>0</xdr:row>
      <xdr:rowOff>0</xdr:rowOff>
    </xdr:to>
    <xdr:sp macro="" textlink="">
      <xdr:nvSpPr>
        <xdr:cNvPr id="17817" name="Line 6">
          <a:extLst>
            <a:ext uri="{FF2B5EF4-FFF2-40B4-BE49-F238E27FC236}">
              <a16:creationId xmlns:a16="http://schemas.microsoft.com/office/drawing/2014/main" id="{5614C99D-B2E2-4C17-A20A-B9D46F0693F4}"/>
            </a:ext>
          </a:extLst>
        </xdr:cNvPr>
        <xdr:cNvSpPr>
          <a:spLocks/>
        </xdr:cNvSpPr>
      </xdr:nvSpPr>
      <xdr:spPr bwMode="auto">
        <a:xfrm>
          <a:off x="2098548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91440</xdr:colOff>
      <xdr:row>0</xdr:row>
      <xdr:rowOff>0</xdr:rowOff>
    </xdr:to>
    <xdr:sp macro="" textlink="">
      <xdr:nvSpPr>
        <xdr:cNvPr id="17818" name="Line 7">
          <a:extLst>
            <a:ext uri="{FF2B5EF4-FFF2-40B4-BE49-F238E27FC236}">
              <a16:creationId xmlns:a16="http://schemas.microsoft.com/office/drawing/2014/main" id="{F83B854B-94A1-4C30-B835-89AAD92BB197}"/>
            </a:ext>
          </a:extLst>
        </xdr:cNvPr>
        <xdr:cNvSpPr>
          <a:spLocks/>
        </xdr:cNvSpPr>
      </xdr:nvSpPr>
      <xdr:spPr bwMode="auto">
        <a:xfrm>
          <a:off x="45720" y="0"/>
          <a:ext cx="914400" cy="0"/>
        </a:xfrm>
        <a:custGeom>
          <a:avLst/>
          <a:gdLst>
            <a:gd name="T0" fmla="*/ 513858 w 912495"/>
            <a:gd name="T1" fmla="*/ 1027716 w 912495"/>
            <a:gd name="T2" fmla="*/ 513858 w 912495"/>
            <a:gd name="T3" fmla="*/ 0 w 912495"/>
            <a:gd name="T4" fmla="*/ 332966 w 912495"/>
            <a:gd name="T5" fmla="*/ 665933 w 912495"/>
            <a:gd name="T6" fmla="*/ 332966 w 912495"/>
            <a:gd name="T7" fmla="*/ 0 w 912495"/>
            <a:gd name="T8" fmla="*/ 0 w 912495"/>
            <a:gd name="T9" fmla="*/ 665933 w 91249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12495"/>
            <a:gd name="T21" fmla="*/ 912495 w 91249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12495">
              <a:moveTo>
                <a:pt x="0" y="0"/>
              </a:moveTo>
              <a:lnTo>
                <a:pt x="91249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</xdr:col>
      <xdr:colOff>45720</xdr:colOff>
      <xdr:row>0</xdr:row>
      <xdr:rowOff>0</xdr:rowOff>
    </xdr:from>
    <xdr:to>
      <xdr:col>33</xdr:col>
      <xdr:colOff>152400</xdr:colOff>
      <xdr:row>0</xdr:row>
      <xdr:rowOff>0</xdr:rowOff>
    </xdr:to>
    <xdr:sp macro="" textlink="">
      <xdr:nvSpPr>
        <xdr:cNvPr id="17819" name="Line 8">
          <a:extLst>
            <a:ext uri="{FF2B5EF4-FFF2-40B4-BE49-F238E27FC236}">
              <a16:creationId xmlns:a16="http://schemas.microsoft.com/office/drawing/2014/main" id="{A90C9F5D-854E-46F6-B8C3-0C64D7ED61E4}"/>
            </a:ext>
          </a:extLst>
        </xdr:cNvPr>
        <xdr:cNvSpPr>
          <a:spLocks/>
        </xdr:cNvSpPr>
      </xdr:nvSpPr>
      <xdr:spPr bwMode="auto">
        <a:xfrm>
          <a:off x="2098548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91440</xdr:colOff>
      <xdr:row>0</xdr:row>
      <xdr:rowOff>0</xdr:rowOff>
    </xdr:to>
    <xdr:sp macro="" textlink="">
      <xdr:nvSpPr>
        <xdr:cNvPr id="17820" name="Line 9">
          <a:extLst>
            <a:ext uri="{FF2B5EF4-FFF2-40B4-BE49-F238E27FC236}">
              <a16:creationId xmlns:a16="http://schemas.microsoft.com/office/drawing/2014/main" id="{2E1C0AEF-87BF-4483-AB43-37BD98CAA87D}"/>
            </a:ext>
          </a:extLst>
        </xdr:cNvPr>
        <xdr:cNvSpPr>
          <a:spLocks/>
        </xdr:cNvSpPr>
      </xdr:nvSpPr>
      <xdr:spPr bwMode="auto">
        <a:xfrm>
          <a:off x="45720" y="0"/>
          <a:ext cx="914400" cy="0"/>
        </a:xfrm>
        <a:custGeom>
          <a:avLst/>
          <a:gdLst>
            <a:gd name="T0" fmla="*/ 513858 w 912495"/>
            <a:gd name="T1" fmla="*/ 1027716 w 912495"/>
            <a:gd name="T2" fmla="*/ 513858 w 912495"/>
            <a:gd name="T3" fmla="*/ 0 w 912495"/>
            <a:gd name="T4" fmla="*/ 332966 w 912495"/>
            <a:gd name="T5" fmla="*/ 665933 w 912495"/>
            <a:gd name="T6" fmla="*/ 332966 w 912495"/>
            <a:gd name="T7" fmla="*/ 0 w 912495"/>
            <a:gd name="T8" fmla="*/ 0 w 912495"/>
            <a:gd name="T9" fmla="*/ 665933 w 91249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12495"/>
            <a:gd name="T21" fmla="*/ 912495 w 91249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12495">
              <a:moveTo>
                <a:pt x="0" y="0"/>
              </a:moveTo>
              <a:lnTo>
                <a:pt x="91249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</xdr:col>
      <xdr:colOff>45720</xdr:colOff>
      <xdr:row>0</xdr:row>
      <xdr:rowOff>0</xdr:rowOff>
    </xdr:from>
    <xdr:to>
      <xdr:col>33</xdr:col>
      <xdr:colOff>152400</xdr:colOff>
      <xdr:row>0</xdr:row>
      <xdr:rowOff>0</xdr:rowOff>
    </xdr:to>
    <xdr:sp macro="" textlink="">
      <xdr:nvSpPr>
        <xdr:cNvPr id="17821" name="Line 10">
          <a:extLst>
            <a:ext uri="{FF2B5EF4-FFF2-40B4-BE49-F238E27FC236}">
              <a16:creationId xmlns:a16="http://schemas.microsoft.com/office/drawing/2014/main" id="{125F7D0E-A920-4CBC-A8DD-A89351B0C048}"/>
            </a:ext>
          </a:extLst>
        </xdr:cNvPr>
        <xdr:cNvSpPr>
          <a:spLocks/>
        </xdr:cNvSpPr>
      </xdr:nvSpPr>
      <xdr:spPr bwMode="auto">
        <a:xfrm>
          <a:off x="2098548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91440</xdr:colOff>
      <xdr:row>0</xdr:row>
      <xdr:rowOff>0</xdr:rowOff>
    </xdr:to>
    <xdr:sp macro="" textlink="">
      <xdr:nvSpPr>
        <xdr:cNvPr id="17822" name="Line 11">
          <a:extLst>
            <a:ext uri="{FF2B5EF4-FFF2-40B4-BE49-F238E27FC236}">
              <a16:creationId xmlns:a16="http://schemas.microsoft.com/office/drawing/2014/main" id="{FEC38C23-8BCE-4E85-B4A2-C91D98714CDC}"/>
            </a:ext>
          </a:extLst>
        </xdr:cNvPr>
        <xdr:cNvSpPr>
          <a:spLocks/>
        </xdr:cNvSpPr>
      </xdr:nvSpPr>
      <xdr:spPr bwMode="auto">
        <a:xfrm>
          <a:off x="45720" y="0"/>
          <a:ext cx="914400" cy="0"/>
        </a:xfrm>
        <a:custGeom>
          <a:avLst/>
          <a:gdLst>
            <a:gd name="T0" fmla="*/ 513858 w 912495"/>
            <a:gd name="T1" fmla="*/ 1027716 w 912495"/>
            <a:gd name="T2" fmla="*/ 513858 w 912495"/>
            <a:gd name="T3" fmla="*/ 0 w 912495"/>
            <a:gd name="T4" fmla="*/ 332966 w 912495"/>
            <a:gd name="T5" fmla="*/ 665933 w 912495"/>
            <a:gd name="T6" fmla="*/ 332966 w 912495"/>
            <a:gd name="T7" fmla="*/ 0 w 912495"/>
            <a:gd name="T8" fmla="*/ 0 w 912495"/>
            <a:gd name="T9" fmla="*/ 665933 w 91249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12495"/>
            <a:gd name="T21" fmla="*/ 912495 w 91249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12495">
              <a:moveTo>
                <a:pt x="0" y="0"/>
              </a:moveTo>
              <a:lnTo>
                <a:pt x="91249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</xdr:col>
      <xdr:colOff>45720</xdr:colOff>
      <xdr:row>0</xdr:row>
      <xdr:rowOff>0</xdr:rowOff>
    </xdr:from>
    <xdr:to>
      <xdr:col>33</xdr:col>
      <xdr:colOff>152400</xdr:colOff>
      <xdr:row>0</xdr:row>
      <xdr:rowOff>0</xdr:rowOff>
    </xdr:to>
    <xdr:sp macro="" textlink="">
      <xdr:nvSpPr>
        <xdr:cNvPr id="17823" name="Line 12">
          <a:extLst>
            <a:ext uri="{FF2B5EF4-FFF2-40B4-BE49-F238E27FC236}">
              <a16:creationId xmlns:a16="http://schemas.microsoft.com/office/drawing/2014/main" id="{A61030F8-F726-4454-81A9-06EB3028F4C0}"/>
            </a:ext>
          </a:extLst>
        </xdr:cNvPr>
        <xdr:cNvSpPr>
          <a:spLocks/>
        </xdr:cNvSpPr>
      </xdr:nvSpPr>
      <xdr:spPr bwMode="auto">
        <a:xfrm>
          <a:off x="2098548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91440</xdr:colOff>
      <xdr:row>0</xdr:row>
      <xdr:rowOff>0</xdr:rowOff>
    </xdr:to>
    <xdr:sp macro="" textlink="">
      <xdr:nvSpPr>
        <xdr:cNvPr id="17824" name="Line 13">
          <a:extLst>
            <a:ext uri="{FF2B5EF4-FFF2-40B4-BE49-F238E27FC236}">
              <a16:creationId xmlns:a16="http://schemas.microsoft.com/office/drawing/2014/main" id="{43911794-2D7A-48C3-BC50-57E01DEE277C}"/>
            </a:ext>
          </a:extLst>
        </xdr:cNvPr>
        <xdr:cNvSpPr>
          <a:spLocks/>
        </xdr:cNvSpPr>
      </xdr:nvSpPr>
      <xdr:spPr bwMode="auto">
        <a:xfrm>
          <a:off x="45720" y="0"/>
          <a:ext cx="914400" cy="0"/>
        </a:xfrm>
        <a:custGeom>
          <a:avLst/>
          <a:gdLst>
            <a:gd name="T0" fmla="*/ 513858 w 912495"/>
            <a:gd name="T1" fmla="*/ 1027716 w 912495"/>
            <a:gd name="T2" fmla="*/ 513858 w 912495"/>
            <a:gd name="T3" fmla="*/ 0 w 912495"/>
            <a:gd name="T4" fmla="*/ 332966 w 912495"/>
            <a:gd name="T5" fmla="*/ 665933 w 912495"/>
            <a:gd name="T6" fmla="*/ 332966 w 912495"/>
            <a:gd name="T7" fmla="*/ 0 w 912495"/>
            <a:gd name="T8" fmla="*/ 0 w 912495"/>
            <a:gd name="T9" fmla="*/ 665933 w 91249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12495"/>
            <a:gd name="T21" fmla="*/ 912495 w 91249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12495">
              <a:moveTo>
                <a:pt x="0" y="0"/>
              </a:moveTo>
              <a:lnTo>
                <a:pt x="91249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</xdr:col>
      <xdr:colOff>45720</xdr:colOff>
      <xdr:row>0</xdr:row>
      <xdr:rowOff>0</xdr:rowOff>
    </xdr:from>
    <xdr:to>
      <xdr:col>33</xdr:col>
      <xdr:colOff>152400</xdr:colOff>
      <xdr:row>0</xdr:row>
      <xdr:rowOff>0</xdr:rowOff>
    </xdr:to>
    <xdr:sp macro="" textlink="">
      <xdr:nvSpPr>
        <xdr:cNvPr id="17825" name="Line 14">
          <a:extLst>
            <a:ext uri="{FF2B5EF4-FFF2-40B4-BE49-F238E27FC236}">
              <a16:creationId xmlns:a16="http://schemas.microsoft.com/office/drawing/2014/main" id="{EA8F0451-FB47-4AAA-91F1-9F56D7F595FB}"/>
            </a:ext>
          </a:extLst>
        </xdr:cNvPr>
        <xdr:cNvSpPr>
          <a:spLocks/>
        </xdr:cNvSpPr>
      </xdr:nvSpPr>
      <xdr:spPr bwMode="auto">
        <a:xfrm>
          <a:off x="2098548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91440</xdr:colOff>
      <xdr:row>0</xdr:row>
      <xdr:rowOff>0</xdr:rowOff>
    </xdr:to>
    <xdr:sp macro="" textlink="">
      <xdr:nvSpPr>
        <xdr:cNvPr id="17826" name="Line 15">
          <a:extLst>
            <a:ext uri="{FF2B5EF4-FFF2-40B4-BE49-F238E27FC236}">
              <a16:creationId xmlns:a16="http://schemas.microsoft.com/office/drawing/2014/main" id="{1143E1F0-23EF-4B0E-8575-07DF4D4735E1}"/>
            </a:ext>
          </a:extLst>
        </xdr:cNvPr>
        <xdr:cNvSpPr>
          <a:spLocks/>
        </xdr:cNvSpPr>
      </xdr:nvSpPr>
      <xdr:spPr bwMode="auto">
        <a:xfrm>
          <a:off x="45720" y="0"/>
          <a:ext cx="914400" cy="0"/>
        </a:xfrm>
        <a:custGeom>
          <a:avLst/>
          <a:gdLst>
            <a:gd name="T0" fmla="*/ 513858 w 912495"/>
            <a:gd name="T1" fmla="*/ 1027716 w 912495"/>
            <a:gd name="T2" fmla="*/ 513858 w 912495"/>
            <a:gd name="T3" fmla="*/ 0 w 912495"/>
            <a:gd name="T4" fmla="*/ 332966 w 912495"/>
            <a:gd name="T5" fmla="*/ 665933 w 912495"/>
            <a:gd name="T6" fmla="*/ 332966 w 912495"/>
            <a:gd name="T7" fmla="*/ 0 w 912495"/>
            <a:gd name="T8" fmla="*/ 0 w 912495"/>
            <a:gd name="T9" fmla="*/ 665933 w 91249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12495"/>
            <a:gd name="T21" fmla="*/ 912495 w 91249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12495">
              <a:moveTo>
                <a:pt x="0" y="0"/>
              </a:moveTo>
              <a:lnTo>
                <a:pt x="91249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</xdr:col>
      <xdr:colOff>45720</xdr:colOff>
      <xdr:row>0</xdr:row>
      <xdr:rowOff>0</xdr:rowOff>
    </xdr:from>
    <xdr:to>
      <xdr:col>33</xdr:col>
      <xdr:colOff>152400</xdr:colOff>
      <xdr:row>0</xdr:row>
      <xdr:rowOff>0</xdr:rowOff>
    </xdr:to>
    <xdr:sp macro="" textlink="">
      <xdr:nvSpPr>
        <xdr:cNvPr id="17827" name="Line 16">
          <a:extLst>
            <a:ext uri="{FF2B5EF4-FFF2-40B4-BE49-F238E27FC236}">
              <a16:creationId xmlns:a16="http://schemas.microsoft.com/office/drawing/2014/main" id="{1DF81E4F-8A75-4F14-BA45-19DB666004B7}"/>
            </a:ext>
          </a:extLst>
        </xdr:cNvPr>
        <xdr:cNvSpPr>
          <a:spLocks/>
        </xdr:cNvSpPr>
      </xdr:nvSpPr>
      <xdr:spPr bwMode="auto">
        <a:xfrm>
          <a:off x="2098548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91440</xdr:colOff>
      <xdr:row>0</xdr:row>
      <xdr:rowOff>0</xdr:rowOff>
    </xdr:to>
    <xdr:sp macro="" textlink="">
      <xdr:nvSpPr>
        <xdr:cNvPr id="17828" name="Line 17">
          <a:extLst>
            <a:ext uri="{FF2B5EF4-FFF2-40B4-BE49-F238E27FC236}">
              <a16:creationId xmlns:a16="http://schemas.microsoft.com/office/drawing/2014/main" id="{E3F65745-637B-4AF5-98D5-2F11B9A64A8F}"/>
            </a:ext>
          </a:extLst>
        </xdr:cNvPr>
        <xdr:cNvSpPr>
          <a:spLocks/>
        </xdr:cNvSpPr>
      </xdr:nvSpPr>
      <xdr:spPr bwMode="auto">
        <a:xfrm>
          <a:off x="45720" y="0"/>
          <a:ext cx="914400" cy="0"/>
        </a:xfrm>
        <a:custGeom>
          <a:avLst/>
          <a:gdLst>
            <a:gd name="T0" fmla="*/ 513858 w 912495"/>
            <a:gd name="T1" fmla="*/ 1027716 w 912495"/>
            <a:gd name="T2" fmla="*/ 513858 w 912495"/>
            <a:gd name="T3" fmla="*/ 0 w 912495"/>
            <a:gd name="T4" fmla="*/ 332966 w 912495"/>
            <a:gd name="T5" fmla="*/ 665933 w 912495"/>
            <a:gd name="T6" fmla="*/ 332966 w 912495"/>
            <a:gd name="T7" fmla="*/ 0 w 912495"/>
            <a:gd name="T8" fmla="*/ 0 w 912495"/>
            <a:gd name="T9" fmla="*/ 665933 w 91249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12495"/>
            <a:gd name="T21" fmla="*/ 912495 w 91249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12495">
              <a:moveTo>
                <a:pt x="0" y="0"/>
              </a:moveTo>
              <a:lnTo>
                <a:pt x="91249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</xdr:col>
      <xdr:colOff>45720</xdr:colOff>
      <xdr:row>0</xdr:row>
      <xdr:rowOff>0</xdr:rowOff>
    </xdr:from>
    <xdr:to>
      <xdr:col>33</xdr:col>
      <xdr:colOff>152400</xdr:colOff>
      <xdr:row>0</xdr:row>
      <xdr:rowOff>0</xdr:rowOff>
    </xdr:to>
    <xdr:sp macro="" textlink="">
      <xdr:nvSpPr>
        <xdr:cNvPr id="17829" name="Line 18">
          <a:extLst>
            <a:ext uri="{FF2B5EF4-FFF2-40B4-BE49-F238E27FC236}">
              <a16:creationId xmlns:a16="http://schemas.microsoft.com/office/drawing/2014/main" id="{2B695D64-87E1-46B3-9C45-61D0175ABB87}"/>
            </a:ext>
          </a:extLst>
        </xdr:cNvPr>
        <xdr:cNvSpPr>
          <a:spLocks/>
        </xdr:cNvSpPr>
      </xdr:nvSpPr>
      <xdr:spPr bwMode="auto">
        <a:xfrm>
          <a:off x="2098548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91440</xdr:colOff>
      <xdr:row>0</xdr:row>
      <xdr:rowOff>0</xdr:rowOff>
    </xdr:to>
    <xdr:sp macro="" textlink="">
      <xdr:nvSpPr>
        <xdr:cNvPr id="17830" name="Line 19">
          <a:extLst>
            <a:ext uri="{FF2B5EF4-FFF2-40B4-BE49-F238E27FC236}">
              <a16:creationId xmlns:a16="http://schemas.microsoft.com/office/drawing/2014/main" id="{783E1FAB-F73A-4BC6-879C-98DC09F482D1}"/>
            </a:ext>
          </a:extLst>
        </xdr:cNvPr>
        <xdr:cNvSpPr>
          <a:spLocks/>
        </xdr:cNvSpPr>
      </xdr:nvSpPr>
      <xdr:spPr bwMode="auto">
        <a:xfrm>
          <a:off x="45720" y="0"/>
          <a:ext cx="914400" cy="0"/>
        </a:xfrm>
        <a:custGeom>
          <a:avLst/>
          <a:gdLst>
            <a:gd name="T0" fmla="*/ 513858 w 912495"/>
            <a:gd name="T1" fmla="*/ 1027716 w 912495"/>
            <a:gd name="T2" fmla="*/ 513858 w 912495"/>
            <a:gd name="T3" fmla="*/ 0 w 912495"/>
            <a:gd name="T4" fmla="*/ 332966 w 912495"/>
            <a:gd name="T5" fmla="*/ 665933 w 912495"/>
            <a:gd name="T6" fmla="*/ 332966 w 912495"/>
            <a:gd name="T7" fmla="*/ 0 w 912495"/>
            <a:gd name="T8" fmla="*/ 0 w 912495"/>
            <a:gd name="T9" fmla="*/ 665933 w 91249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12495"/>
            <a:gd name="T21" fmla="*/ 912495 w 91249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12495">
              <a:moveTo>
                <a:pt x="0" y="0"/>
              </a:moveTo>
              <a:lnTo>
                <a:pt x="91249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</xdr:col>
      <xdr:colOff>45720</xdr:colOff>
      <xdr:row>0</xdr:row>
      <xdr:rowOff>0</xdr:rowOff>
    </xdr:from>
    <xdr:to>
      <xdr:col>33</xdr:col>
      <xdr:colOff>152400</xdr:colOff>
      <xdr:row>0</xdr:row>
      <xdr:rowOff>0</xdr:rowOff>
    </xdr:to>
    <xdr:sp macro="" textlink="">
      <xdr:nvSpPr>
        <xdr:cNvPr id="17831" name="Line 20">
          <a:extLst>
            <a:ext uri="{FF2B5EF4-FFF2-40B4-BE49-F238E27FC236}">
              <a16:creationId xmlns:a16="http://schemas.microsoft.com/office/drawing/2014/main" id="{DBACE60C-0BA3-4C00-989E-2A6A56167532}"/>
            </a:ext>
          </a:extLst>
        </xdr:cNvPr>
        <xdr:cNvSpPr>
          <a:spLocks/>
        </xdr:cNvSpPr>
      </xdr:nvSpPr>
      <xdr:spPr bwMode="auto">
        <a:xfrm>
          <a:off x="2098548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91440</xdr:colOff>
      <xdr:row>0</xdr:row>
      <xdr:rowOff>0</xdr:rowOff>
    </xdr:to>
    <xdr:sp macro="" textlink="">
      <xdr:nvSpPr>
        <xdr:cNvPr id="17832" name="Line 21">
          <a:extLst>
            <a:ext uri="{FF2B5EF4-FFF2-40B4-BE49-F238E27FC236}">
              <a16:creationId xmlns:a16="http://schemas.microsoft.com/office/drawing/2014/main" id="{30F30366-DE1A-4E87-8E20-5AC72F165B03}"/>
            </a:ext>
          </a:extLst>
        </xdr:cNvPr>
        <xdr:cNvSpPr>
          <a:spLocks/>
        </xdr:cNvSpPr>
      </xdr:nvSpPr>
      <xdr:spPr bwMode="auto">
        <a:xfrm>
          <a:off x="45720" y="0"/>
          <a:ext cx="914400" cy="0"/>
        </a:xfrm>
        <a:custGeom>
          <a:avLst/>
          <a:gdLst>
            <a:gd name="T0" fmla="*/ 513858 w 912495"/>
            <a:gd name="T1" fmla="*/ 1027716 w 912495"/>
            <a:gd name="T2" fmla="*/ 513858 w 912495"/>
            <a:gd name="T3" fmla="*/ 0 w 912495"/>
            <a:gd name="T4" fmla="*/ 332966 w 912495"/>
            <a:gd name="T5" fmla="*/ 665933 w 912495"/>
            <a:gd name="T6" fmla="*/ 332966 w 912495"/>
            <a:gd name="T7" fmla="*/ 0 w 912495"/>
            <a:gd name="T8" fmla="*/ 0 w 912495"/>
            <a:gd name="T9" fmla="*/ 665933 w 91249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12495"/>
            <a:gd name="T21" fmla="*/ 912495 w 91249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12495">
              <a:moveTo>
                <a:pt x="0" y="0"/>
              </a:moveTo>
              <a:lnTo>
                <a:pt x="91249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</xdr:col>
      <xdr:colOff>45720</xdr:colOff>
      <xdr:row>0</xdr:row>
      <xdr:rowOff>0</xdr:rowOff>
    </xdr:from>
    <xdr:to>
      <xdr:col>33</xdr:col>
      <xdr:colOff>152400</xdr:colOff>
      <xdr:row>0</xdr:row>
      <xdr:rowOff>0</xdr:rowOff>
    </xdr:to>
    <xdr:sp macro="" textlink="">
      <xdr:nvSpPr>
        <xdr:cNvPr id="17833" name="Line 22">
          <a:extLst>
            <a:ext uri="{FF2B5EF4-FFF2-40B4-BE49-F238E27FC236}">
              <a16:creationId xmlns:a16="http://schemas.microsoft.com/office/drawing/2014/main" id="{E736394C-7EC3-44B2-93AC-777B454E49E2}"/>
            </a:ext>
          </a:extLst>
        </xdr:cNvPr>
        <xdr:cNvSpPr>
          <a:spLocks/>
        </xdr:cNvSpPr>
      </xdr:nvSpPr>
      <xdr:spPr bwMode="auto">
        <a:xfrm>
          <a:off x="2098548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64</xdr:col>
      <xdr:colOff>45720</xdr:colOff>
      <xdr:row>0</xdr:row>
      <xdr:rowOff>0</xdr:rowOff>
    </xdr:from>
    <xdr:to>
      <xdr:col>65</xdr:col>
      <xdr:colOff>144780</xdr:colOff>
      <xdr:row>0</xdr:row>
      <xdr:rowOff>0</xdr:rowOff>
    </xdr:to>
    <xdr:sp macro="" textlink="">
      <xdr:nvSpPr>
        <xdr:cNvPr id="17834" name="Line 23">
          <a:extLst>
            <a:ext uri="{FF2B5EF4-FFF2-40B4-BE49-F238E27FC236}">
              <a16:creationId xmlns:a16="http://schemas.microsoft.com/office/drawing/2014/main" id="{1597AEC7-E031-4B6C-A008-ACF57D71263B}"/>
            </a:ext>
          </a:extLst>
        </xdr:cNvPr>
        <xdr:cNvSpPr>
          <a:spLocks/>
        </xdr:cNvSpPr>
      </xdr:nvSpPr>
      <xdr:spPr bwMode="auto">
        <a:xfrm>
          <a:off x="42001440" y="0"/>
          <a:ext cx="967740" cy="0"/>
        </a:xfrm>
        <a:custGeom>
          <a:avLst/>
          <a:gdLst>
            <a:gd name="T0" fmla="*/ 542422 w 965835"/>
            <a:gd name="T1" fmla="*/ 1084842 w 965835"/>
            <a:gd name="T2" fmla="*/ 542422 w 965835"/>
            <a:gd name="T3" fmla="*/ 0 w 965835"/>
            <a:gd name="T4" fmla="*/ 354491 w 965835"/>
            <a:gd name="T5" fmla="*/ 708982 w 965835"/>
            <a:gd name="T6" fmla="*/ 354491 w 965835"/>
            <a:gd name="T7" fmla="*/ 0 w 965835"/>
            <a:gd name="T8" fmla="*/ 0 w 965835"/>
            <a:gd name="T9" fmla="*/ 708982 w 96583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65835"/>
            <a:gd name="T21" fmla="*/ 965835 w 96583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65835">
              <a:moveTo>
                <a:pt x="0" y="0"/>
              </a:moveTo>
              <a:lnTo>
                <a:pt x="96583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91440</xdr:colOff>
      <xdr:row>0</xdr:row>
      <xdr:rowOff>0</xdr:rowOff>
    </xdr:to>
    <xdr:sp macro="" textlink="">
      <xdr:nvSpPr>
        <xdr:cNvPr id="17835" name="Line 24">
          <a:extLst>
            <a:ext uri="{FF2B5EF4-FFF2-40B4-BE49-F238E27FC236}">
              <a16:creationId xmlns:a16="http://schemas.microsoft.com/office/drawing/2014/main" id="{4803443E-C519-45DC-A9CA-4DF4499BA962}"/>
            </a:ext>
          </a:extLst>
        </xdr:cNvPr>
        <xdr:cNvSpPr>
          <a:spLocks/>
        </xdr:cNvSpPr>
      </xdr:nvSpPr>
      <xdr:spPr bwMode="auto">
        <a:xfrm>
          <a:off x="45720" y="0"/>
          <a:ext cx="914400" cy="0"/>
        </a:xfrm>
        <a:custGeom>
          <a:avLst/>
          <a:gdLst>
            <a:gd name="T0" fmla="*/ 513858 w 912495"/>
            <a:gd name="T1" fmla="*/ 1027716 w 912495"/>
            <a:gd name="T2" fmla="*/ 513858 w 912495"/>
            <a:gd name="T3" fmla="*/ 0 w 912495"/>
            <a:gd name="T4" fmla="*/ 332966 w 912495"/>
            <a:gd name="T5" fmla="*/ 665933 w 912495"/>
            <a:gd name="T6" fmla="*/ 332966 w 912495"/>
            <a:gd name="T7" fmla="*/ 0 w 912495"/>
            <a:gd name="T8" fmla="*/ 0 w 912495"/>
            <a:gd name="T9" fmla="*/ 665933 w 91249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12495"/>
            <a:gd name="T21" fmla="*/ 912495 w 91249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12495">
              <a:moveTo>
                <a:pt x="0" y="0"/>
              </a:moveTo>
              <a:lnTo>
                <a:pt x="91249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</xdr:col>
      <xdr:colOff>45720</xdr:colOff>
      <xdr:row>0</xdr:row>
      <xdr:rowOff>0</xdr:rowOff>
    </xdr:from>
    <xdr:to>
      <xdr:col>33</xdr:col>
      <xdr:colOff>152400</xdr:colOff>
      <xdr:row>0</xdr:row>
      <xdr:rowOff>0</xdr:rowOff>
    </xdr:to>
    <xdr:sp macro="" textlink="">
      <xdr:nvSpPr>
        <xdr:cNvPr id="17836" name="Line 25">
          <a:extLst>
            <a:ext uri="{FF2B5EF4-FFF2-40B4-BE49-F238E27FC236}">
              <a16:creationId xmlns:a16="http://schemas.microsoft.com/office/drawing/2014/main" id="{5B9068D6-AB3B-42B1-9626-9449C49C4A66}"/>
            </a:ext>
          </a:extLst>
        </xdr:cNvPr>
        <xdr:cNvSpPr>
          <a:spLocks/>
        </xdr:cNvSpPr>
      </xdr:nvSpPr>
      <xdr:spPr bwMode="auto">
        <a:xfrm>
          <a:off x="2098548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64</xdr:col>
      <xdr:colOff>45720</xdr:colOff>
      <xdr:row>0</xdr:row>
      <xdr:rowOff>0</xdr:rowOff>
    </xdr:from>
    <xdr:to>
      <xdr:col>65</xdr:col>
      <xdr:colOff>144780</xdr:colOff>
      <xdr:row>0</xdr:row>
      <xdr:rowOff>0</xdr:rowOff>
    </xdr:to>
    <xdr:sp macro="" textlink="">
      <xdr:nvSpPr>
        <xdr:cNvPr id="17837" name="Line 26">
          <a:extLst>
            <a:ext uri="{FF2B5EF4-FFF2-40B4-BE49-F238E27FC236}">
              <a16:creationId xmlns:a16="http://schemas.microsoft.com/office/drawing/2014/main" id="{6E747F12-316E-45C5-B8F2-4235F8598796}"/>
            </a:ext>
          </a:extLst>
        </xdr:cNvPr>
        <xdr:cNvSpPr>
          <a:spLocks/>
        </xdr:cNvSpPr>
      </xdr:nvSpPr>
      <xdr:spPr bwMode="auto">
        <a:xfrm>
          <a:off x="42001440" y="0"/>
          <a:ext cx="967740" cy="0"/>
        </a:xfrm>
        <a:custGeom>
          <a:avLst/>
          <a:gdLst>
            <a:gd name="T0" fmla="*/ 542422 w 965835"/>
            <a:gd name="T1" fmla="*/ 1084842 w 965835"/>
            <a:gd name="T2" fmla="*/ 542422 w 965835"/>
            <a:gd name="T3" fmla="*/ 0 w 965835"/>
            <a:gd name="T4" fmla="*/ 354491 w 965835"/>
            <a:gd name="T5" fmla="*/ 708982 w 965835"/>
            <a:gd name="T6" fmla="*/ 354491 w 965835"/>
            <a:gd name="T7" fmla="*/ 0 w 965835"/>
            <a:gd name="T8" fmla="*/ 0 w 965835"/>
            <a:gd name="T9" fmla="*/ 708982 w 96583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65835"/>
            <a:gd name="T21" fmla="*/ 965835 w 96583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65835">
              <a:moveTo>
                <a:pt x="0" y="0"/>
              </a:moveTo>
              <a:lnTo>
                <a:pt x="96583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91440</xdr:colOff>
      <xdr:row>0</xdr:row>
      <xdr:rowOff>0</xdr:rowOff>
    </xdr:to>
    <xdr:sp macro="" textlink="">
      <xdr:nvSpPr>
        <xdr:cNvPr id="17838" name="Line 27">
          <a:extLst>
            <a:ext uri="{FF2B5EF4-FFF2-40B4-BE49-F238E27FC236}">
              <a16:creationId xmlns:a16="http://schemas.microsoft.com/office/drawing/2014/main" id="{EB477545-3341-49C7-8712-887B6452A549}"/>
            </a:ext>
          </a:extLst>
        </xdr:cNvPr>
        <xdr:cNvSpPr>
          <a:spLocks/>
        </xdr:cNvSpPr>
      </xdr:nvSpPr>
      <xdr:spPr bwMode="auto">
        <a:xfrm>
          <a:off x="45720" y="0"/>
          <a:ext cx="914400" cy="0"/>
        </a:xfrm>
        <a:custGeom>
          <a:avLst/>
          <a:gdLst>
            <a:gd name="T0" fmla="*/ 513858 w 912495"/>
            <a:gd name="T1" fmla="*/ 1027716 w 912495"/>
            <a:gd name="T2" fmla="*/ 513858 w 912495"/>
            <a:gd name="T3" fmla="*/ 0 w 912495"/>
            <a:gd name="T4" fmla="*/ 332966 w 912495"/>
            <a:gd name="T5" fmla="*/ 665933 w 912495"/>
            <a:gd name="T6" fmla="*/ 332966 w 912495"/>
            <a:gd name="T7" fmla="*/ 0 w 912495"/>
            <a:gd name="T8" fmla="*/ 0 w 912495"/>
            <a:gd name="T9" fmla="*/ 665933 w 91249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12495"/>
            <a:gd name="T21" fmla="*/ 912495 w 91249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12495">
              <a:moveTo>
                <a:pt x="0" y="0"/>
              </a:moveTo>
              <a:lnTo>
                <a:pt x="91249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</xdr:col>
      <xdr:colOff>45720</xdr:colOff>
      <xdr:row>0</xdr:row>
      <xdr:rowOff>0</xdr:rowOff>
    </xdr:from>
    <xdr:to>
      <xdr:col>33</xdr:col>
      <xdr:colOff>152400</xdr:colOff>
      <xdr:row>0</xdr:row>
      <xdr:rowOff>0</xdr:rowOff>
    </xdr:to>
    <xdr:sp macro="" textlink="">
      <xdr:nvSpPr>
        <xdr:cNvPr id="17839" name="Line 28">
          <a:extLst>
            <a:ext uri="{FF2B5EF4-FFF2-40B4-BE49-F238E27FC236}">
              <a16:creationId xmlns:a16="http://schemas.microsoft.com/office/drawing/2014/main" id="{D03134C9-4144-4EA0-B8D6-B80D8CCDE2C0}"/>
            </a:ext>
          </a:extLst>
        </xdr:cNvPr>
        <xdr:cNvSpPr>
          <a:spLocks/>
        </xdr:cNvSpPr>
      </xdr:nvSpPr>
      <xdr:spPr bwMode="auto">
        <a:xfrm>
          <a:off x="2098548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64</xdr:col>
      <xdr:colOff>45720</xdr:colOff>
      <xdr:row>0</xdr:row>
      <xdr:rowOff>0</xdr:rowOff>
    </xdr:from>
    <xdr:to>
      <xdr:col>65</xdr:col>
      <xdr:colOff>144780</xdr:colOff>
      <xdr:row>0</xdr:row>
      <xdr:rowOff>0</xdr:rowOff>
    </xdr:to>
    <xdr:sp macro="" textlink="">
      <xdr:nvSpPr>
        <xdr:cNvPr id="17840" name="Line 29">
          <a:extLst>
            <a:ext uri="{FF2B5EF4-FFF2-40B4-BE49-F238E27FC236}">
              <a16:creationId xmlns:a16="http://schemas.microsoft.com/office/drawing/2014/main" id="{767F0B6D-29ED-41C8-9F60-007674B1B26F}"/>
            </a:ext>
          </a:extLst>
        </xdr:cNvPr>
        <xdr:cNvSpPr>
          <a:spLocks/>
        </xdr:cNvSpPr>
      </xdr:nvSpPr>
      <xdr:spPr bwMode="auto">
        <a:xfrm>
          <a:off x="42001440" y="0"/>
          <a:ext cx="967740" cy="0"/>
        </a:xfrm>
        <a:custGeom>
          <a:avLst/>
          <a:gdLst>
            <a:gd name="T0" fmla="*/ 542422 w 965835"/>
            <a:gd name="T1" fmla="*/ 1084842 w 965835"/>
            <a:gd name="T2" fmla="*/ 542422 w 965835"/>
            <a:gd name="T3" fmla="*/ 0 w 965835"/>
            <a:gd name="T4" fmla="*/ 354491 w 965835"/>
            <a:gd name="T5" fmla="*/ 708982 w 965835"/>
            <a:gd name="T6" fmla="*/ 354491 w 965835"/>
            <a:gd name="T7" fmla="*/ 0 w 965835"/>
            <a:gd name="T8" fmla="*/ 0 w 965835"/>
            <a:gd name="T9" fmla="*/ 708982 w 96583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65835"/>
            <a:gd name="T21" fmla="*/ 965835 w 96583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65835">
              <a:moveTo>
                <a:pt x="0" y="0"/>
              </a:moveTo>
              <a:lnTo>
                <a:pt x="96583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91440</xdr:colOff>
      <xdr:row>0</xdr:row>
      <xdr:rowOff>0</xdr:rowOff>
    </xdr:to>
    <xdr:sp macro="" textlink="">
      <xdr:nvSpPr>
        <xdr:cNvPr id="17841" name="Line 30">
          <a:extLst>
            <a:ext uri="{FF2B5EF4-FFF2-40B4-BE49-F238E27FC236}">
              <a16:creationId xmlns:a16="http://schemas.microsoft.com/office/drawing/2014/main" id="{6963CEE3-8749-410C-9193-3B7D5F05F7EA}"/>
            </a:ext>
          </a:extLst>
        </xdr:cNvPr>
        <xdr:cNvSpPr>
          <a:spLocks/>
        </xdr:cNvSpPr>
      </xdr:nvSpPr>
      <xdr:spPr bwMode="auto">
        <a:xfrm>
          <a:off x="45720" y="0"/>
          <a:ext cx="914400" cy="0"/>
        </a:xfrm>
        <a:custGeom>
          <a:avLst/>
          <a:gdLst>
            <a:gd name="T0" fmla="*/ 513858 w 912495"/>
            <a:gd name="T1" fmla="*/ 1027716 w 912495"/>
            <a:gd name="T2" fmla="*/ 513858 w 912495"/>
            <a:gd name="T3" fmla="*/ 0 w 912495"/>
            <a:gd name="T4" fmla="*/ 332966 w 912495"/>
            <a:gd name="T5" fmla="*/ 665933 w 912495"/>
            <a:gd name="T6" fmla="*/ 332966 w 912495"/>
            <a:gd name="T7" fmla="*/ 0 w 912495"/>
            <a:gd name="T8" fmla="*/ 0 w 912495"/>
            <a:gd name="T9" fmla="*/ 665933 w 91249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12495"/>
            <a:gd name="T21" fmla="*/ 912495 w 91249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12495">
              <a:moveTo>
                <a:pt x="0" y="0"/>
              </a:moveTo>
              <a:lnTo>
                <a:pt x="91249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</xdr:col>
      <xdr:colOff>45720</xdr:colOff>
      <xdr:row>0</xdr:row>
      <xdr:rowOff>0</xdr:rowOff>
    </xdr:from>
    <xdr:to>
      <xdr:col>33</xdr:col>
      <xdr:colOff>152400</xdr:colOff>
      <xdr:row>0</xdr:row>
      <xdr:rowOff>0</xdr:rowOff>
    </xdr:to>
    <xdr:sp macro="" textlink="">
      <xdr:nvSpPr>
        <xdr:cNvPr id="17842" name="Line 31">
          <a:extLst>
            <a:ext uri="{FF2B5EF4-FFF2-40B4-BE49-F238E27FC236}">
              <a16:creationId xmlns:a16="http://schemas.microsoft.com/office/drawing/2014/main" id="{ADCB4326-6F26-40D2-B3A7-5B9D21E870AD}"/>
            </a:ext>
          </a:extLst>
        </xdr:cNvPr>
        <xdr:cNvSpPr>
          <a:spLocks/>
        </xdr:cNvSpPr>
      </xdr:nvSpPr>
      <xdr:spPr bwMode="auto">
        <a:xfrm>
          <a:off x="2098548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64</xdr:col>
      <xdr:colOff>45720</xdr:colOff>
      <xdr:row>0</xdr:row>
      <xdr:rowOff>0</xdr:rowOff>
    </xdr:from>
    <xdr:to>
      <xdr:col>65</xdr:col>
      <xdr:colOff>144780</xdr:colOff>
      <xdr:row>0</xdr:row>
      <xdr:rowOff>0</xdr:rowOff>
    </xdr:to>
    <xdr:sp macro="" textlink="">
      <xdr:nvSpPr>
        <xdr:cNvPr id="17843" name="Line 32">
          <a:extLst>
            <a:ext uri="{FF2B5EF4-FFF2-40B4-BE49-F238E27FC236}">
              <a16:creationId xmlns:a16="http://schemas.microsoft.com/office/drawing/2014/main" id="{B428DD37-E5EF-4E49-A48C-AC7852D5F9BE}"/>
            </a:ext>
          </a:extLst>
        </xdr:cNvPr>
        <xdr:cNvSpPr>
          <a:spLocks/>
        </xdr:cNvSpPr>
      </xdr:nvSpPr>
      <xdr:spPr bwMode="auto">
        <a:xfrm>
          <a:off x="42001440" y="0"/>
          <a:ext cx="967740" cy="0"/>
        </a:xfrm>
        <a:custGeom>
          <a:avLst/>
          <a:gdLst>
            <a:gd name="T0" fmla="*/ 542422 w 965835"/>
            <a:gd name="T1" fmla="*/ 1084842 w 965835"/>
            <a:gd name="T2" fmla="*/ 542422 w 965835"/>
            <a:gd name="T3" fmla="*/ 0 w 965835"/>
            <a:gd name="T4" fmla="*/ 354491 w 965835"/>
            <a:gd name="T5" fmla="*/ 708982 w 965835"/>
            <a:gd name="T6" fmla="*/ 354491 w 965835"/>
            <a:gd name="T7" fmla="*/ 0 w 965835"/>
            <a:gd name="T8" fmla="*/ 0 w 965835"/>
            <a:gd name="T9" fmla="*/ 708982 w 96583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65835"/>
            <a:gd name="T21" fmla="*/ 965835 w 96583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65835">
              <a:moveTo>
                <a:pt x="0" y="0"/>
              </a:moveTo>
              <a:lnTo>
                <a:pt x="96583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91440</xdr:colOff>
      <xdr:row>0</xdr:row>
      <xdr:rowOff>0</xdr:rowOff>
    </xdr:to>
    <xdr:sp macro="" textlink="">
      <xdr:nvSpPr>
        <xdr:cNvPr id="17844" name="Line 33">
          <a:extLst>
            <a:ext uri="{FF2B5EF4-FFF2-40B4-BE49-F238E27FC236}">
              <a16:creationId xmlns:a16="http://schemas.microsoft.com/office/drawing/2014/main" id="{8BA1E28A-424D-49F4-A965-76CD71AD160F}"/>
            </a:ext>
          </a:extLst>
        </xdr:cNvPr>
        <xdr:cNvSpPr>
          <a:spLocks/>
        </xdr:cNvSpPr>
      </xdr:nvSpPr>
      <xdr:spPr bwMode="auto">
        <a:xfrm>
          <a:off x="45720" y="0"/>
          <a:ext cx="914400" cy="0"/>
        </a:xfrm>
        <a:custGeom>
          <a:avLst/>
          <a:gdLst>
            <a:gd name="T0" fmla="*/ 513858 w 912495"/>
            <a:gd name="T1" fmla="*/ 1027716 w 912495"/>
            <a:gd name="T2" fmla="*/ 513858 w 912495"/>
            <a:gd name="T3" fmla="*/ 0 w 912495"/>
            <a:gd name="T4" fmla="*/ 332966 w 912495"/>
            <a:gd name="T5" fmla="*/ 665933 w 912495"/>
            <a:gd name="T6" fmla="*/ 332966 w 912495"/>
            <a:gd name="T7" fmla="*/ 0 w 912495"/>
            <a:gd name="T8" fmla="*/ 0 w 912495"/>
            <a:gd name="T9" fmla="*/ 665933 w 91249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12495"/>
            <a:gd name="T21" fmla="*/ 912495 w 91249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12495">
              <a:moveTo>
                <a:pt x="0" y="0"/>
              </a:moveTo>
              <a:lnTo>
                <a:pt x="91249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</xdr:col>
      <xdr:colOff>45720</xdr:colOff>
      <xdr:row>0</xdr:row>
      <xdr:rowOff>0</xdr:rowOff>
    </xdr:from>
    <xdr:to>
      <xdr:col>33</xdr:col>
      <xdr:colOff>152400</xdr:colOff>
      <xdr:row>0</xdr:row>
      <xdr:rowOff>0</xdr:rowOff>
    </xdr:to>
    <xdr:sp macro="" textlink="">
      <xdr:nvSpPr>
        <xdr:cNvPr id="17845" name="Line 34">
          <a:extLst>
            <a:ext uri="{FF2B5EF4-FFF2-40B4-BE49-F238E27FC236}">
              <a16:creationId xmlns:a16="http://schemas.microsoft.com/office/drawing/2014/main" id="{F48B5B56-CE89-426D-9B60-640CFFEA65C9}"/>
            </a:ext>
          </a:extLst>
        </xdr:cNvPr>
        <xdr:cNvSpPr>
          <a:spLocks/>
        </xdr:cNvSpPr>
      </xdr:nvSpPr>
      <xdr:spPr bwMode="auto">
        <a:xfrm>
          <a:off x="2098548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64</xdr:col>
      <xdr:colOff>45720</xdr:colOff>
      <xdr:row>0</xdr:row>
      <xdr:rowOff>0</xdr:rowOff>
    </xdr:from>
    <xdr:to>
      <xdr:col>65</xdr:col>
      <xdr:colOff>144780</xdr:colOff>
      <xdr:row>0</xdr:row>
      <xdr:rowOff>0</xdr:rowOff>
    </xdr:to>
    <xdr:sp macro="" textlink="">
      <xdr:nvSpPr>
        <xdr:cNvPr id="17846" name="Line 35">
          <a:extLst>
            <a:ext uri="{FF2B5EF4-FFF2-40B4-BE49-F238E27FC236}">
              <a16:creationId xmlns:a16="http://schemas.microsoft.com/office/drawing/2014/main" id="{A77AC491-1F99-4D92-90F2-518BD84FA434}"/>
            </a:ext>
          </a:extLst>
        </xdr:cNvPr>
        <xdr:cNvSpPr>
          <a:spLocks/>
        </xdr:cNvSpPr>
      </xdr:nvSpPr>
      <xdr:spPr bwMode="auto">
        <a:xfrm>
          <a:off x="42001440" y="0"/>
          <a:ext cx="967740" cy="0"/>
        </a:xfrm>
        <a:custGeom>
          <a:avLst/>
          <a:gdLst>
            <a:gd name="T0" fmla="*/ 542422 w 965835"/>
            <a:gd name="T1" fmla="*/ 1084842 w 965835"/>
            <a:gd name="T2" fmla="*/ 542422 w 965835"/>
            <a:gd name="T3" fmla="*/ 0 w 965835"/>
            <a:gd name="T4" fmla="*/ 354491 w 965835"/>
            <a:gd name="T5" fmla="*/ 708982 w 965835"/>
            <a:gd name="T6" fmla="*/ 354491 w 965835"/>
            <a:gd name="T7" fmla="*/ 0 w 965835"/>
            <a:gd name="T8" fmla="*/ 0 w 965835"/>
            <a:gd name="T9" fmla="*/ 708982 w 96583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65835"/>
            <a:gd name="T21" fmla="*/ 965835 w 96583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65835">
              <a:moveTo>
                <a:pt x="0" y="0"/>
              </a:moveTo>
              <a:lnTo>
                <a:pt x="96583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91440</xdr:colOff>
      <xdr:row>0</xdr:row>
      <xdr:rowOff>0</xdr:rowOff>
    </xdr:to>
    <xdr:sp macro="" textlink="">
      <xdr:nvSpPr>
        <xdr:cNvPr id="17847" name="Line 36">
          <a:extLst>
            <a:ext uri="{FF2B5EF4-FFF2-40B4-BE49-F238E27FC236}">
              <a16:creationId xmlns:a16="http://schemas.microsoft.com/office/drawing/2014/main" id="{836DA212-F308-4D08-B0B8-F2E427A3C40F}"/>
            </a:ext>
          </a:extLst>
        </xdr:cNvPr>
        <xdr:cNvSpPr>
          <a:spLocks/>
        </xdr:cNvSpPr>
      </xdr:nvSpPr>
      <xdr:spPr bwMode="auto">
        <a:xfrm>
          <a:off x="45720" y="0"/>
          <a:ext cx="914400" cy="0"/>
        </a:xfrm>
        <a:custGeom>
          <a:avLst/>
          <a:gdLst>
            <a:gd name="T0" fmla="*/ 513858 w 912495"/>
            <a:gd name="T1" fmla="*/ 1027716 w 912495"/>
            <a:gd name="T2" fmla="*/ 513858 w 912495"/>
            <a:gd name="T3" fmla="*/ 0 w 912495"/>
            <a:gd name="T4" fmla="*/ 332966 w 912495"/>
            <a:gd name="T5" fmla="*/ 665933 w 912495"/>
            <a:gd name="T6" fmla="*/ 332966 w 912495"/>
            <a:gd name="T7" fmla="*/ 0 w 912495"/>
            <a:gd name="T8" fmla="*/ 0 w 912495"/>
            <a:gd name="T9" fmla="*/ 665933 w 91249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12495"/>
            <a:gd name="T21" fmla="*/ 912495 w 91249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12495">
              <a:moveTo>
                <a:pt x="0" y="0"/>
              </a:moveTo>
              <a:lnTo>
                <a:pt x="91249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</xdr:col>
      <xdr:colOff>45720</xdr:colOff>
      <xdr:row>0</xdr:row>
      <xdr:rowOff>0</xdr:rowOff>
    </xdr:from>
    <xdr:to>
      <xdr:col>33</xdr:col>
      <xdr:colOff>152400</xdr:colOff>
      <xdr:row>0</xdr:row>
      <xdr:rowOff>0</xdr:rowOff>
    </xdr:to>
    <xdr:sp macro="" textlink="">
      <xdr:nvSpPr>
        <xdr:cNvPr id="17848" name="Line 37">
          <a:extLst>
            <a:ext uri="{FF2B5EF4-FFF2-40B4-BE49-F238E27FC236}">
              <a16:creationId xmlns:a16="http://schemas.microsoft.com/office/drawing/2014/main" id="{3FD318C4-37B6-40E5-BC53-B94729B7E935}"/>
            </a:ext>
          </a:extLst>
        </xdr:cNvPr>
        <xdr:cNvSpPr>
          <a:spLocks/>
        </xdr:cNvSpPr>
      </xdr:nvSpPr>
      <xdr:spPr bwMode="auto">
        <a:xfrm>
          <a:off x="2098548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64</xdr:col>
      <xdr:colOff>45720</xdr:colOff>
      <xdr:row>0</xdr:row>
      <xdr:rowOff>0</xdr:rowOff>
    </xdr:from>
    <xdr:to>
      <xdr:col>65</xdr:col>
      <xdr:colOff>144780</xdr:colOff>
      <xdr:row>0</xdr:row>
      <xdr:rowOff>0</xdr:rowOff>
    </xdr:to>
    <xdr:sp macro="" textlink="">
      <xdr:nvSpPr>
        <xdr:cNvPr id="17849" name="Line 38">
          <a:extLst>
            <a:ext uri="{FF2B5EF4-FFF2-40B4-BE49-F238E27FC236}">
              <a16:creationId xmlns:a16="http://schemas.microsoft.com/office/drawing/2014/main" id="{93B2EF12-DCC4-4E84-8992-A9759A91F14E}"/>
            </a:ext>
          </a:extLst>
        </xdr:cNvPr>
        <xdr:cNvSpPr>
          <a:spLocks/>
        </xdr:cNvSpPr>
      </xdr:nvSpPr>
      <xdr:spPr bwMode="auto">
        <a:xfrm>
          <a:off x="42001440" y="0"/>
          <a:ext cx="967740" cy="0"/>
        </a:xfrm>
        <a:custGeom>
          <a:avLst/>
          <a:gdLst>
            <a:gd name="T0" fmla="*/ 542422 w 965835"/>
            <a:gd name="T1" fmla="*/ 1084842 w 965835"/>
            <a:gd name="T2" fmla="*/ 542422 w 965835"/>
            <a:gd name="T3" fmla="*/ 0 w 965835"/>
            <a:gd name="T4" fmla="*/ 354491 w 965835"/>
            <a:gd name="T5" fmla="*/ 708982 w 965835"/>
            <a:gd name="T6" fmla="*/ 354491 w 965835"/>
            <a:gd name="T7" fmla="*/ 0 w 965835"/>
            <a:gd name="T8" fmla="*/ 0 w 965835"/>
            <a:gd name="T9" fmla="*/ 708982 w 96583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65835"/>
            <a:gd name="T21" fmla="*/ 965835 w 96583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65835">
              <a:moveTo>
                <a:pt x="0" y="0"/>
              </a:moveTo>
              <a:lnTo>
                <a:pt x="96583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91440</xdr:colOff>
      <xdr:row>0</xdr:row>
      <xdr:rowOff>0</xdr:rowOff>
    </xdr:to>
    <xdr:sp macro="" textlink="">
      <xdr:nvSpPr>
        <xdr:cNvPr id="17850" name="Line 39">
          <a:extLst>
            <a:ext uri="{FF2B5EF4-FFF2-40B4-BE49-F238E27FC236}">
              <a16:creationId xmlns:a16="http://schemas.microsoft.com/office/drawing/2014/main" id="{F96CF243-5879-4057-9D1E-798943BCC070}"/>
            </a:ext>
          </a:extLst>
        </xdr:cNvPr>
        <xdr:cNvSpPr>
          <a:spLocks/>
        </xdr:cNvSpPr>
      </xdr:nvSpPr>
      <xdr:spPr bwMode="auto">
        <a:xfrm>
          <a:off x="45720" y="0"/>
          <a:ext cx="914400" cy="0"/>
        </a:xfrm>
        <a:custGeom>
          <a:avLst/>
          <a:gdLst>
            <a:gd name="T0" fmla="*/ 513858 w 912495"/>
            <a:gd name="T1" fmla="*/ 1027716 w 912495"/>
            <a:gd name="T2" fmla="*/ 513858 w 912495"/>
            <a:gd name="T3" fmla="*/ 0 w 912495"/>
            <a:gd name="T4" fmla="*/ 332966 w 912495"/>
            <a:gd name="T5" fmla="*/ 665933 w 912495"/>
            <a:gd name="T6" fmla="*/ 332966 w 912495"/>
            <a:gd name="T7" fmla="*/ 0 w 912495"/>
            <a:gd name="T8" fmla="*/ 0 w 912495"/>
            <a:gd name="T9" fmla="*/ 665933 w 91249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12495"/>
            <a:gd name="T21" fmla="*/ 912495 w 91249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12495">
              <a:moveTo>
                <a:pt x="0" y="0"/>
              </a:moveTo>
              <a:lnTo>
                <a:pt x="91249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</xdr:col>
      <xdr:colOff>45720</xdr:colOff>
      <xdr:row>0</xdr:row>
      <xdr:rowOff>0</xdr:rowOff>
    </xdr:from>
    <xdr:to>
      <xdr:col>33</xdr:col>
      <xdr:colOff>152400</xdr:colOff>
      <xdr:row>0</xdr:row>
      <xdr:rowOff>0</xdr:rowOff>
    </xdr:to>
    <xdr:sp macro="" textlink="">
      <xdr:nvSpPr>
        <xdr:cNvPr id="17851" name="Line 40">
          <a:extLst>
            <a:ext uri="{FF2B5EF4-FFF2-40B4-BE49-F238E27FC236}">
              <a16:creationId xmlns:a16="http://schemas.microsoft.com/office/drawing/2014/main" id="{EF278C08-3DDA-429C-95B2-EBDDD3F0EE29}"/>
            </a:ext>
          </a:extLst>
        </xdr:cNvPr>
        <xdr:cNvSpPr>
          <a:spLocks/>
        </xdr:cNvSpPr>
      </xdr:nvSpPr>
      <xdr:spPr bwMode="auto">
        <a:xfrm>
          <a:off x="2098548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64</xdr:col>
      <xdr:colOff>45720</xdr:colOff>
      <xdr:row>0</xdr:row>
      <xdr:rowOff>0</xdr:rowOff>
    </xdr:from>
    <xdr:to>
      <xdr:col>65</xdr:col>
      <xdr:colOff>144780</xdr:colOff>
      <xdr:row>0</xdr:row>
      <xdr:rowOff>0</xdr:rowOff>
    </xdr:to>
    <xdr:sp macro="" textlink="">
      <xdr:nvSpPr>
        <xdr:cNvPr id="17852" name="Line 41">
          <a:extLst>
            <a:ext uri="{FF2B5EF4-FFF2-40B4-BE49-F238E27FC236}">
              <a16:creationId xmlns:a16="http://schemas.microsoft.com/office/drawing/2014/main" id="{11D2D270-C182-47FF-BB6C-74F61165093B}"/>
            </a:ext>
          </a:extLst>
        </xdr:cNvPr>
        <xdr:cNvSpPr>
          <a:spLocks/>
        </xdr:cNvSpPr>
      </xdr:nvSpPr>
      <xdr:spPr bwMode="auto">
        <a:xfrm>
          <a:off x="42001440" y="0"/>
          <a:ext cx="967740" cy="0"/>
        </a:xfrm>
        <a:custGeom>
          <a:avLst/>
          <a:gdLst>
            <a:gd name="T0" fmla="*/ 542422 w 965835"/>
            <a:gd name="T1" fmla="*/ 1084842 w 965835"/>
            <a:gd name="T2" fmla="*/ 542422 w 965835"/>
            <a:gd name="T3" fmla="*/ 0 w 965835"/>
            <a:gd name="T4" fmla="*/ 354491 w 965835"/>
            <a:gd name="T5" fmla="*/ 708982 w 965835"/>
            <a:gd name="T6" fmla="*/ 354491 w 965835"/>
            <a:gd name="T7" fmla="*/ 0 w 965835"/>
            <a:gd name="T8" fmla="*/ 0 w 965835"/>
            <a:gd name="T9" fmla="*/ 708982 w 96583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65835"/>
            <a:gd name="T21" fmla="*/ 965835 w 96583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65835">
              <a:moveTo>
                <a:pt x="0" y="0"/>
              </a:moveTo>
              <a:lnTo>
                <a:pt x="96583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91440</xdr:colOff>
      <xdr:row>0</xdr:row>
      <xdr:rowOff>0</xdr:rowOff>
    </xdr:to>
    <xdr:sp macro="" textlink="">
      <xdr:nvSpPr>
        <xdr:cNvPr id="17853" name="Line 42">
          <a:extLst>
            <a:ext uri="{FF2B5EF4-FFF2-40B4-BE49-F238E27FC236}">
              <a16:creationId xmlns:a16="http://schemas.microsoft.com/office/drawing/2014/main" id="{2DC185CD-634D-49BD-97EF-65CD6214F10D}"/>
            </a:ext>
          </a:extLst>
        </xdr:cNvPr>
        <xdr:cNvSpPr>
          <a:spLocks/>
        </xdr:cNvSpPr>
      </xdr:nvSpPr>
      <xdr:spPr bwMode="auto">
        <a:xfrm>
          <a:off x="45720" y="0"/>
          <a:ext cx="914400" cy="0"/>
        </a:xfrm>
        <a:custGeom>
          <a:avLst/>
          <a:gdLst>
            <a:gd name="T0" fmla="*/ 513858 w 912495"/>
            <a:gd name="T1" fmla="*/ 1027716 w 912495"/>
            <a:gd name="T2" fmla="*/ 513858 w 912495"/>
            <a:gd name="T3" fmla="*/ 0 w 912495"/>
            <a:gd name="T4" fmla="*/ 332966 w 912495"/>
            <a:gd name="T5" fmla="*/ 665933 w 912495"/>
            <a:gd name="T6" fmla="*/ 332966 w 912495"/>
            <a:gd name="T7" fmla="*/ 0 w 912495"/>
            <a:gd name="T8" fmla="*/ 0 w 912495"/>
            <a:gd name="T9" fmla="*/ 665933 w 91249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12495"/>
            <a:gd name="T21" fmla="*/ 912495 w 91249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12495">
              <a:moveTo>
                <a:pt x="0" y="0"/>
              </a:moveTo>
              <a:lnTo>
                <a:pt x="91249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</xdr:col>
      <xdr:colOff>45720</xdr:colOff>
      <xdr:row>0</xdr:row>
      <xdr:rowOff>0</xdr:rowOff>
    </xdr:from>
    <xdr:to>
      <xdr:col>33</xdr:col>
      <xdr:colOff>152400</xdr:colOff>
      <xdr:row>0</xdr:row>
      <xdr:rowOff>0</xdr:rowOff>
    </xdr:to>
    <xdr:sp macro="" textlink="">
      <xdr:nvSpPr>
        <xdr:cNvPr id="17854" name="Line 43">
          <a:extLst>
            <a:ext uri="{FF2B5EF4-FFF2-40B4-BE49-F238E27FC236}">
              <a16:creationId xmlns:a16="http://schemas.microsoft.com/office/drawing/2014/main" id="{ACCE62B1-6C1F-4282-BF5F-453CA3D922E5}"/>
            </a:ext>
          </a:extLst>
        </xdr:cNvPr>
        <xdr:cNvSpPr>
          <a:spLocks/>
        </xdr:cNvSpPr>
      </xdr:nvSpPr>
      <xdr:spPr bwMode="auto">
        <a:xfrm>
          <a:off x="2098548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64</xdr:col>
      <xdr:colOff>45720</xdr:colOff>
      <xdr:row>0</xdr:row>
      <xdr:rowOff>0</xdr:rowOff>
    </xdr:from>
    <xdr:to>
      <xdr:col>65</xdr:col>
      <xdr:colOff>144780</xdr:colOff>
      <xdr:row>0</xdr:row>
      <xdr:rowOff>0</xdr:rowOff>
    </xdr:to>
    <xdr:sp macro="" textlink="">
      <xdr:nvSpPr>
        <xdr:cNvPr id="17855" name="Line 44">
          <a:extLst>
            <a:ext uri="{FF2B5EF4-FFF2-40B4-BE49-F238E27FC236}">
              <a16:creationId xmlns:a16="http://schemas.microsoft.com/office/drawing/2014/main" id="{3D3DE329-0224-4ADF-AA79-B34384761176}"/>
            </a:ext>
          </a:extLst>
        </xdr:cNvPr>
        <xdr:cNvSpPr>
          <a:spLocks/>
        </xdr:cNvSpPr>
      </xdr:nvSpPr>
      <xdr:spPr bwMode="auto">
        <a:xfrm>
          <a:off x="42001440" y="0"/>
          <a:ext cx="967740" cy="0"/>
        </a:xfrm>
        <a:custGeom>
          <a:avLst/>
          <a:gdLst>
            <a:gd name="T0" fmla="*/ 542422 w 965835"/>
            <a:gd name="T1" fmla="*/ 1084842 w 965835"/>
            <a:gd name="T2" fmla="*/ 542422 w 965835"/>
            <a:gd name="T3" fmla="*/ 0 w 965835"/>
            <a:gd name="T4" fmla="*/ 354491 w 965835"/>
            <a:gd name="T5" fmla="*/ 708982 w 965835"/>
            <a:gd name="T6" fmla="*/ 354491 w 965835"/>
            <a:gd name="T7" fmla="*/ 0 w 965835"/>
            <a:gd name="T8" fmla="*/ 0 w 965835"/>
            <a:gd name="T9" fmla="*/ 708982 w 96583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65835"/>
            <a:gd name="T21" fmla="*/ 965835 w 96583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65835">
              <a:moveTo>
                <a:pt x="0" y="0"/>
              </a:moveTo>
              <a:lnTo>
                <a:pt x="96583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91440</xdr:colOff>
      <xdr:row>0</xdr:row>
      <xdr:rowOff>0</xdr:rowOff>
    </xdr:to>
    <xdr:sp macro="" textlink="">
      <xdr:nvSpPr>
        <xdr:cNvPr id="17856" name="Line 45">
          <a:extLst>
            <a:ext uri="{FF2B5EF4-FFF2-40B4-BE49-F238E27FC236}">
              <a16:creationId xmlns:a16="http://schemas.microsoft.com/office/drawing/2014/main" id="{8E37EBB8-D7F8-403C-865C-CABC3BF14D0D}"/>
            </a:ext>
          </a:extLst>
        </xdr:cNvPr>
        <xdr:cNvSpPr>
          <a:spLocks/>
        </xdr:cNvSpPr>
      </xdr:nvSpPr>
      <xdr:spPr bwMode="auto">
        <a:xfrm>
          <a:off x="45720" y="0"/>
          <a:ext cx="914400" cy="0"/>
        </a:xfrm>
        <a:custGeom>
          <a:avLst/>
          <a:gdLst>
            <a:gd name="T0" fmla="*/ 513858 w 912495"/>
            <a:gd name="T1" fmla="*/ 1027716 w 912495"/>
            <a:gd name="T2" fmla="*/ 513858 w 912495"/>
            <a:gd name="T3" fmla="*/ 0 w 912495"/>
            <a:gd name="T4" fmla="*/ 332966 w 912495"/>
            <a:gd name="T5" fmla="*/ 665933 w 912495"/>
            <a:gd name="T6" fmla="*/ 332966 w 912495"/>
            <a:gd name="T7" fmla="*/ 0 w 912495"/>
            <a:gd name="T8" fmla="*/ 0 w 912495"/>
            <a:gd name="T9" fmla="*/ 665933 w 91249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12495"/>
            <a:gd name="T21" fmla="*/ 912495 w 91249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12495">
              <a:moveTo>
                <a:pt x="0" y="0"/>
              </a:moveTo>
              <a:lnTo>
                <a:pt x="91249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</xdr:col>
      <xdr:colOff>45720</xdr:colOff>
      <xdr:row>0</xdr:row>
      <xdr:rowOff>0</xdr:rowOff>
    </xdr:from>
    <xdr:to>
      <xdr:col>33</xdr:col>
      <xdr:colOff>152400</xdr:colOff>
      <xdr:row>0</xdr:row>
      <xdr:rowOff>0</xdr:rowOff>
    </xdr:to>
    <xdr:sp macro="" textlink="">
      <xdr:nvSpPr>
        <xdr:cNvPr id="17857" name="Line 46">
          <a:extLst>
            <a:ext uri="{FF2B5EF4-FFF2-40B4-BE49-F238E27FC236}">
              <a16:creationId xmlns:a16="http://schemas.microsoft.com/office/drawing/2014/main" id="{A2CED3AB-6DAE-46EE-8D59-C68B9D59E4D4}"/>
            </a:ext>
          </a:extLst>
        </xdr:cNvPr>
        <xdr:cNvSpPr>
          <a:spLocks/>
        </xdr:cNvSpPr>
      </xdr:nvSpPr>
      <xdr:spPr bwMode="auto">
        <a:xfrm>
          <a:off x="2098548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64</xdr:col>
      <xdr:colOff>45720</xdr:colOff>
      <xdr:row>0</xdr:row>
      <xdr:rowOff>0</xdr:rowOff>
    </xdr:from>
    <xdr:to>
      <xdr:col>65</xdr:col>
      <xdr:colOff>144780</xdr:colOff>
      <xdr:row>0</xdr:row>
      <xdr:rowOff>0</xdr:rowOff>
    </xdr:to>
    <xdr:sp macro="" textlink="">
      <xdr:nvSpPr>
        <xdr:cNvPr id="17858" name="Line 47">
          <a:extLst>
            <a:ext uri="{FF2B5EF4-FFF2-40B4-BE49-F238E27FC236}">
              <a16:creationId xmlns:a16="http://schemas.microsoft.com/office/drawing/2014/main" id="{0CED996D-DD72-4BA0-9F09-921D0FBA6E9F}"/>
            </a:ext>
          </a:extLst>
        </xdr:cNvPr>
        <xdr:cNvSpPr>
          <a:spLocks/>
        </xdr:cNvSpPr>
      </xdr:nvSpPr>
      <xdr:spPr bwMode="auto">
        <a:xfrm>
          <a:off x="42001440" y="0"/>
          <a:ext cx="967740" cy="0"/>
        </a:xfrm>
        <a:custGeom>
          <a:avLst/>
          <a:gdLst>
            <a:gd name="T0" fmla="*/ 542422 w 965835"/>
            <a:gd name="T1" fmla="*/ 1084842 w 965835"/>
            <a:gd name="T2" fmla="*/ 542422 w 965835"/>
            <a:gd name="T3" fmla="*/ 0 w 965835"/>
            <a:gd name="T4" fmla="*/ 354491 w 965835"/>
            <a:gd name="T5" fmla="*/ 708982 w 965835"/>
            <a:gd name="T6" fmla="*/ 354491 w 965835"/>
            <a:gd name="T7" fmla="*/ 0 w 965835"/>
            <a:gd name="T8" fmla="*/ 0 w 965835"/>
            <a:gd name="T9" fmla="*/ 708982 w 96583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65835"/>
            <a:gd name="T21" fmla="*/ 965835 w 96583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65835">
              <a:moveTo>
                <a:pt x="0" y="0"/>
              </a:moveTo>
              <a:lnTo>
                <a:pt x="96583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91440</xdr:colOff>
      <xdr:row>0</xdr:row>
      <xdr:rowOff>0</xdr:rowOff>
    </xdr:to>
    <xdr:sp macro="" textlink="">
      <xdr:nvSpPr>
        <xdr:cNvPr id="17859" name="Line 48">
          <a:extLst>
            <a:ext uri="{FF2B5EF4-FFF2-40B4-BE49-F238E27FC236}">
              <a16:creationId xmlns:a16="http://schemas.microsoft.com/office/drawing/2014/main" id="{6DAED40B-5A4D-49F3-A431-8735CE48F2CF}"/>
            </a:ext>
          </a:extLst>
        </xdr:cNvPr>
        <xdr:cNvSpPr>
          <a:spLocks/>
        </xdr:cNvSpPr>
      </xdr:nvSpPr>
      <xdr:spPr bwMode="auto">
        <a:xfrm>
          <a:off x="45720" y="0"/>
          <a:ext cx="914400" cy="0"/>
        </a:xfrm>
        <a:custGeom>
          <a:avLst/>
          <a:gdLst>
            <a:gd name="T0" fmla="*/ 513858 w 912495"/>
            <a:gd name="T1" fmla="*/ 1027716 w 912495"/>
            <a:gd name="T2" fmla="*/ 513858 w 912495"/>
            <a:gd name="T3" fmla="*/ 0 w 912495"/>
            <a:gd name="T4" fmla="*/ 332966 w 912495"/>
            <a:gd name="T5" fmla="*/ 665933 w 912495"/>
            <a:gd name="T6" fmla="*/ 332966 w 912495"/>
            <a:gd name="T7" fmla="*/ 0 w 912495"/>
            <a:gd name="T8" fmla="*/ 0 w 912495"/>
            <a:gd name="T9" fmla="*/ 665933 w 91249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12495"/>
            <a:gd name="T21" fmla="*/ 912495 w 91249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12495">
              <a:moveTo>
                <a:pt x="0" y="0"/>
              </a:moveTo>
              <a:lnTo>
                <a:pt x="91249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</xdr:col>
      <xdr:colOff>45720</xdr:colOff>
      <xdr:row>0</xdr:row>
      <xdr:rowOff>0</xdr:rowOff>
    </xdr:from>
    <xdr:to>
      <xdr:col>33</xdr:col>
      <xdr:colOff>152400</xdr:colOff>
      <xdr:row>0</xdr:row>
      <xdr:rowOff>0</xdr:rowOff>
    </xdr:to>
    <xdr:sp macro="" textlink="">
      <xdr:nvSpPr>
        <xdr:cNvPr id="17860" name="Line 49">
          <a:extLst>
            <a:ext uri="{FF2B5EF4-FFF2-40B4-BE49-F238E27FC236}">
              <a16:creationId xmlns:a16="http://schemas.microsoft.com/office/drawing/2014/main" id="{5997C574-0AC3-4705-B4FB-82B6A1423E0E}"/>
            </a:ext>
          </a:extLst>
        </xdr:cNvPr>
        <xdr:cNvSpPr>
          <a:spLocks/>
        </xdr:cNvSpPr>
      </xdr:nvSpPr>
      <xdr:spPr bwMode="auto">
        <a:xfrm>
          <a:off x="2098548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64</xdr:col>
      <xdr:colOff>45720</xdr:colOff>
      <xdr:row>0</xdr:row>
      <xdr:rowOff>0</xdr:rowOff>
    </xdr:from>
    <xdr:to>
      <xdr:col>65</xdr:col>
      <xdr:colOff>144780</xdr:colOff>
      <xdr:row>0</xdr:row>
      <xdr:rowOff>0</xdr:rowOff>
    </xdr:to>
    <xdr:sp macro="" textlink="">
      <xdr:nvSpPr>
        <xdr:cNvPr id="17861" name="Line 50">
          <a:extLst>
            <a:ext uri="{FF2B5EF4-FFF2-40B4-BE49-F238E27FC236}">
              <a16:creationId xmlns:a16="http://schemas.microsoft.com/office/drawing/2014/main" id="{D7D748EA-D395-4ABF-94FD-412E6145F623}"/>
            </a:ext>
          </a:extLst>
        </xdr:cNvPr>
        <xdr:cNvSpPr>
          <a:spLocks/>
        </xdr:cNvSpPr>
      </xdr:nvSpPr>
      <xdr:spPr bwMode="auto">
        <a:xfrm>
          <a:off x="42001440" y="0"/>
          <a:ext cx="967740" cy="0"/>
        </a:xfrm>
        <a:custGeom>
          <a:avLst/>
          <a:gdLst>
            <a:gd name="T0" fmla="*/ 542422 w 965835"/>
            <a:gd name="T1" fmla="*/ 1084842 w 965835"/>
            <a:gd name="T2" fmla="*/ 542422 w 965835"/>
            <a:gd name="T3" fmla="*/ 0 w 965835"/>
            <a:gd name="T4" fmla="*/ 354491 w 965835"/>
            <a:gd name="T5" fmla="*/ 708982 w 965835"/>
            <a:gd name="T6" fmla="*/ 354491 w 965835"/>
            <a:gd name="T7" fmla="*/ 0 w 965835"/>
            <a:gd name="T8" fmla="*/ 0 w 965835"/>
            <a:gd name="T9" fmla="*/ 708982 w 96583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65835"/>
            <a:gd name="T21" fmla="*/ 965835 w 96583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65835">
              <a:moveTo>
                <a:pt x="0" y="0"/>
              </a:moveTo>
              <a:lnTo>
                <a:pt x="96583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91440</xdr:colOff>
      <xdr:row>0</xdr:row>
      <xdr:rowOff>0</xdr:rowOff>
    </xdr:to>
    <xdr:sp macro="" textlink="">
      <xdr:nvSpPr>
        <xdr:cNvPr id="17862" name="Line 51">
          <a:extLst>
            <a:ext uri="{FF2B5EF4-FFF2-40B4-BE49-F238E27FC236}">
              <a16:creationId xmlns:a16="http://schemas.microsoft.com/office/drawing/2014/main" id="{F1E74590-99E7-4A39-9A2C-9C6C298027A5}"/>
            </a:ext>
          </a:extLst>
        </xdr:cNvPr>
        <xdr:cNvSpPr>
          <a:spLocks/>
        </xdr:cNvSpPr>
      </xdr:nvSpPr>
      <xdr:spPr bwMode="auto">
        <a:xfrm>
          <a:off x="45720" y="0"/>
          <a:ext cx="914400" cy="0"/>
        </a:xfrm>
        <a:custGeom>
          <a:avLst/>
          <a:gdLst>
            <a:gd name="T0" fmla="*/ 513858 w 912495"/>
            <a:gd name="T1" fmla="*/ 1027716 w 912495"/>
            <a:gd name="T2" fmla="*/ 513858 w 912495"/>
            <a:gd name="T3" fmla="*/ 0 w 912495"/>
            <a:gd name="T4" fmla="*/ 332966 w 912495"/>
            <a:gd name="T5" fmla="*/ 665933 w 912495"/>
            <a:gd name="T6" fmla="*/ 332966 w 912495"/>
            <a:gd name="T7" fmla="*/ 0 w 912495"/>
            <a:gd name="T8" fmla="*/ 0 w 912495"/>
            <a:gd name="T9" fmla="*/ 665933 w 91249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12495"/>
            <a:gd name="T21" fmla="*/ 912495 w 91249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12495">
              <a:moveTo>
                <a:pt x="0" y="0"/>
              </a:moveTo>
              <a:lnTo>
                <a:pt x="91249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</xdr:col>
      <xdr:colOff>45720</xdr:colOff>
      <xdr:row>0</xdr:row>
      <xdr:rowOff>0</xdr:rowOff>
    </xdr:from>
    <xdr:to>
      <xdr:col>33</xdr:col>
      <xdr:colOff>152400</xdr:colOff>
      <xdr:row>0</xdr:row>
      <xdr:rowOff>0</xdr:rowOff>
    </xdr:to>
    <xdr:sp macro="" textlink="">
      <xdr:nvSpPr>
        <xdr:cNvPr id="17863" name="Line 52">
          <a:extLst>
            <a:ext uri="{FF2B5EF4-FFF2-40B4-BE49-F238E27FC236}">
              <a16:creationId xmlns:a16="http://schemas.microsoft.com/office/drawing/2014/main" id="{31D8F0E5-C70E-4AD3-89FA-345EC2CE74DB}"/>
            </a:ext>
          </a:extLst>
        </xdr:cNvPr>
        <xdr:cNvSpPr>
          <a:spLocks/>
        </xdr:cNvSpPr>
      </xdr:nvSpPr>
      <xdr:spPr bwMode="auto">
        <a:xfrm>
          <a:off x="2098548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64</xdr:col>
      <xdr:colOff>45720</xdr:colOff>
      <xdr:row>0</xdr:row>
      <xdr:rowOff>0</xdr:rowOff>
    </xdr:from>
    <xdr:to>
      <xdr:col>65</xdr:col>
      <xdr:colOff>144780</xdr:colOff>
      <xdr:row>0</xdr:row>
      <xdr:rowOff>0</xdr:rowOff>
    </xdr:to>
    <xdr:sp macro="" textlink="">
      <xdr:nvSpPr>
        <xdr:cNvPr id="17864" name="Line 53">
          <a:extLst>
            <a:ext uri="{FF2B5EF4-FFF2-40B4-BE49-F238E27FC236}">
              <a16:creationId xmlns:a16="http://schemas.microsoft.com/office/drawing/2014/main" id="{44F4CF9E-3487-4A20-8615-518CDAAE4AF0}"/>
            </a:ext>
          </a:extLst>
        </xdr:cNvPr>
        <xdr:cNvSpPr>
          <a:spLocks/>
        </xdr:cNvSpPr>
      </xdr:nvSpPr>
      <xdr:spPr bwMode="auto">
        <a:xfrm>
          <a:off x="42001440" y="0"/>
          <a:ext cx="967740" cy="0"/>
        </a:xfrm>
        <a:custGeom>
          <a:avLst/>
          <a:gdLst>
            <a:gd name="T0" fmla="*/ 542422 w 965835"/>
            <a:gd name="T1" fmla="*/ 1084842 w 965835"/>
            <a:gd name="T2" fmla="*/ 542422 w 965835"/>
            <a:gd name="T3" fmla="*/ 0 w 965835"/>
            <a:gd name="T4" fmla="*/ 354491 w 965835"/>
            <a:gd name="T5" fmla="*/ 708982 w 965835"/>
            <a:gd name="T6" fmla="*/ 354491 w 965835"/>
            <a:gd name="T7" fmla="*/ 0 w 965835"/>
            <a:gd name="T8" fmla="*/ 0 w 965835"/>
            <a:gd name="T9" fmla="*/ 708982 w 96583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65835"/>
            <a:gd name="T21" fmla="*/ 965835 w 96583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65835">
              <a:moveTo>
                <a:pt x="0" y="0"/>
              </a:moveTo>
              <a:lnTo>
                <a:pt x="96583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91440</xdr:colOff>
      <xdr:row>0</xdr:row>
      <xdr:rowOff>0</xdr:rowOff>
    </xdr:to>
    <xdr:sp macro="" textlink="">
      <xdr:nvSpPr>
        <xdr:cNvPr id="17865" name="Line 54">
          <a:extLst>
            <a:ext uri="{FF2B5EF4-FFF2-40B4-BE49-F238E27FC236}">
              <a16:creationId xmlns:a16="http://schemas.microsoft.com/office/drawing/2014/main" id="{9C2743F4-E8E5-4A43-A8D3-834BEF348251}"/>
            </a:ext>
          </a:extLst>
        </xdr:cNvPr>
        <xdr:cNvSpPr>
          <a:spLocks/>
        </xdr:cNvSpPr>
      </xdr:nvSpPr>
      <xdr:spPr bwMode="auto">
        <a:xfrm>
          <a:off x="45720" y="0"/>
          <a:ext cx="914400" cy="0"/>
        </a:xfrm>
        <a:custGeom>
          <a:avLst/>
          <a:gdLst>
            <a:gd name="T0" fmla="*/ 513858 w 912495"/>
            <a:gd name="T1" fmla="*/ 1027716 w 912495"/>
            <a:gd name="T2" fmla="*/ 513858 w 912495"/>
            <a:gd name="T3" fmla="*/ 0 w 912495"/>
            <a:gd name="T4" fmla="*/ 332966 w 912495"/>
            <a:gd name="T5" fmla="*/ 665933 w 912495"/>
            <a:gd name="T6" fmla="*/ 332966 w 912495"/>
            <a:gd name="T7" fmla="*/ 0 w 912495"/>
            <a:gd name="T8" fmla="*/ 0 w 912495"/>
            <a:gd name="T9" fmla="*/ 665933 w 91249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12495"/>
            <a:gd name="T21" fmla="*/ 912495 w 91249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12495">
              <a:moveTo>
                <a:pt x="0" y="0"/>
              </a:moveTo>
              <a:lnTo>
                <a:pt x="91249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</xdr:col>
      <xdr:colOff>45720</xdr:colOff>
      <xdr:row>0</xdr:row>
      <xdr:rowOff>0</xdr:rowOff>
    </xdr:from>
    <xdr:to>
      <xdr:col>33</xdr:col>
      <xdr:colOff>152400</xdr:colOff>
      <xdr:row>0</xdr:row>
      <xdr:rowOff>0</xdr:rowOff>
    </xdr:to>
    <xdr:sp macro="" textlink="">
      <xdr:nvSpPr>
        <xdr:cNvPr id="17866" name="Line 55">
          <a:extLst>
            <a:ext uri="{FF2B5EF4-FFF2-40B4-BE49-F238E27FC236}">
              <a16:creationId xmlns:a16="http://schemas.microsoft.com/office/drawing/2014/main" id="{3CE41CE5-417C-4A47-A31E-06950E71D554}"/>
            </a:ext>
          </a:extLst>
        </xdr:cNvPr>
        <xdr:cNvSpPr>
          <a:spLocks/>
        </xdr:cNvSpPr>
      </xdr:nvSpPr>
      <xdr:spPr bwMode="auto">
        <a:xfrm>
          <a:off x="2098548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64</xdr:col>
      <xdr:colOff>45720</xdr:colOff>
      <xdr:row>0</xdr:row>
      <xdr:rowOff>0</xdr:rowOff>
    </xdr:from>
    <xdr:to>
      <xdr:col>65</xdr:col>
      <xdr:colOff>144780</xdr:colOff>
      <xdr:row>0</xdr:row>
      <xdr:rowOff>0</xdr:rowOff>
    </xdr:to>
    <xdr:sp macro="" textlink="">
      <xdr:nvSpPr>
        <xdr:cNvPr id="17867" name="Line 56">
          <a:extLst>
            <a:ext uri="{FF2B5EF4-FFF2-40B4-BE49-F238E27FC236}">
              <a16:creationId xmlns:a16="http://schemas.microsoft.com/office/drawing/2014/main" id="{603C5A7C-F74E-4FED-B478-7A1392D5A6C5}"/>
            </a:ext>
          </a:extLst>
        </xdr:cNvPr>
        <xdr:cNvSpPr>
          <a:spLocks/>
        </xdr:cNvSpPr>
      </xdr:nvSpPr>
      <xdr:spPr bwMode="auto">
        <a:xfrm>
          <a:off x="42001440" y="0"/>
          <a:ext cx="967740" cy="0"/>
        </a:xfrm>
        <a:custGeom>
          <a:avLst/>
          <a:gdLst>
            <a:gd name="T0" fmla="*/ 542422 w 965835"/>
            <a:gd name="T1" fmla="*/ 1084842 w 965835"/>
            <a:gd name="T2" fmla="*/ 542422 w 965835"/>
            <a:gd name="T3" fmla="*/ 0 w 965835"/>
            <a:gd name="T4" fmla="*/ 354491 w 965835"/>
            <a:gd name="T5" fmla="*/ 708982 w 965835"/>
            <a:gd name="T6" fmla="*/ 354491 w 965835"/>
            <a:gd name="T7" fmla="*/ 0 w 965835"/>
            <a:gd name="T8" fmla="*/ 0 w 965835"/>
            <a:gd name="T9" fmla="*/ 708982 w 96583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65835"/>
            <a:gd name="T21" fmla="*/ 965835 w 96583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65835">
              <a:moveTo>
                <a:pt x="0" y="0"/>
              </a:moveTo>
              <a:lnTo>
                <a:pt x="96583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91440</xdr:colOff>
      <xdr:row>0</xdr:row>
      <xdr:rowOff>0</xdr:rowOff>
    </xdr:to>
    <xdr:sp macro="" textlink="">
      <xdr:nvSpPr>
        <xdr:cNvPr id="17868" name="Line 57">
          <a:extLst>
            <a:ext uri="{FF2B5EF4-FFF2-40B4-BE49-F238E27FC236}">
              <a16:creationId xmlns:a16="http://schemas.microsoft.com/office/drawing/2014/main" id="{64E927AC-2364-46C5-B0B8-0F35783BACC1}"/>
            </a:ext>
          </a:extLst>
        </xdr:cNvPr>
        <xdr:cNvSpPr>
          <a:spLocks/>
        </xdr:cNvSpPr>
      </xdr:nvSpPr>
      <xdr:spPr bwMode="auto">
        <a:xfrm>
          <a:off x="45720" y="0"/>
          <a:ext cx="914400" cy="0"/>
        </a:xfrm>
        <a:custGeom>
          <a:avLst/>
          <a:gdLst>
            <a:gd name="T0" fmla="*/ 513858 w 912495"/>
            <a:gd name="T1" fmla="*/ 1027716 w 912495"/>
            <a:gd name="T2" fmla="*/ 513858 w 912495"/>
            <a:gd name="T3" fmla="*/ 0 w 912495"/>
            <a:gd name="T4" fmla="*/ 332966 w 912495"/>
            <a:gd name="T5" fmla="*/ 665933 w 912495"/>
            <a:gd name="T6" fmla="*/ 332966 w 912495"/>
            <a:gd name="T7" fmla="*/ 0 w 912495"/>
            <a:gd name="T8" fmla="*/ 0 w 912495"/>
            <a:gd name="T9" fmla="*/ 665933 w 91249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12495"/>
            <a:gd name="T21" fmla="*/ 912495 w 91249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12495">
              <a:moveTo>
                <a:pt x="0" y="0"/>
              </a:moveTo>
              <a:lnTo>
                <a:pt x="91249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</xdr:col>
      <xdr:colOff>45720</xdr:colOff>
      <xdr:row>0</xdr:row>
      <xdr:rowOff>0</xdr:rowOff>
    </xdr:from>
    <xdr:to>
      <xdr:col>33</xdr:col>
      <xdr:colOff>152400</xdr:colOff>
      <xdr:row>0</xdr:row>
      <xdr:rowOff>0</xdr:rowOff>
    </xdr:to>
    <xdr:sp macro="" textlink="">
      <xdr:nvSpPr>
        <xdr:cNvPr id="17869" name="Line 58">
          <a:extLst>
            <a:ext uri="{FF2B5EF4-FFF2-40B4-BE49-F238E27FC236}">
              <a16:creationId xmlns:a16="http://schemas.microsoft.com/office/drawing/2014/main" id="{5CAAAE57-6CAE-4B14-83D6-F6733BFB70CF}"/>
            </a:ext>
          </a:extLst>
        </xdr:cNvPr>
        <xdr:cNvSpPr>
          <a:spLocks/>
        </xdr:cNvSpPr>
      </xdr:nvSpPr>
      <xdr:spPr bwMode="auto">
        <a:xfrm>
          <a:off x="2098548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64</xdr:col>
      <xdr:colOff>45720</xdr:colOff>
      <xdr:row>0</xdr:row>
      <xdr:rowOff>0</xdr:rowOff>
    </xdr:from>
    <xdr:to>
      <xdr:col>65</xdr:col>
      <xdr:colOff>144780</xdr:colOff>
      <xdr:row>0</xdr:row>
      <xdr:rowOff>0</xdr:rowOff>
    </xdr:to>
    <xdr:sp macro="" textlink="">
      <xdr:nvSpPr>
        <xdr:cNvPr id="17870" name="Line 59">
          <a:extLst>
            <a:ext uri="{FF2B5EF4-FFF2-40B4-BE49-F238E27FC236}">
              <a16:creationId xmlns:a16="http://schemas.microsoft.com/office/drawing/2014/main" id="{3AD9F160-10B0-497D-80F7-7ADEF22329F6}"/>
            </a:ext>
          </a:extLst>
        </xdr:cNvPr>
        <xdr:cNvSpPr>
          <a:spLocks/>
        </xdr:cNvSpPr>
      </xdr:nvSpPr>
      <xdr:spPr bwMode="auto">
        <a:xfrm>
          <a:off x="42001440" y="0"/>
          <a:ext cx="967740" cy="0"/>
        </a:xfrm>
        <a:custGeom>
          <a:avLst/>
          <a:gdLst>
            <a:gd name="T0" fmla="*/ 542422 w 965835"/>
            <a:gd name="T1" fmla="*/ 1084842 w 965835"/>
            <a:gd name="T2" fmla="*/ 542422 w 965835"/>
            <a:gd name="T3" fmla="*/ 0 w 965835"/>
            <a:gd name="T4" fmla="*/ 354491 w 965835"/>
            <a:gd name="T5" fmla="*/ 708982 w 965835"/>
            <a:gd name="T6" fmla="*/ 354491 w 965835"/>
            <a:gd name="T7" fmla="*/ 0 w 965835"/>
            <a:gd name="T8" fmla="*/ 0 w 965835"/>
            <a:gd name="T9" fmla="*/ 708982 w 96583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65835"/>
            <a:gd name="T21" fmla="*/ 965835 w 96583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65835">
              <a:moveTo>
                <a:pt x="0" y="0"/>
              </a:moveTo>
              <a:lnTo>
                <a:pt x="96583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91440</xdr:colOff>
      <xdr:row>0</xdr:row>
      <xdr:rowOff>0</xdr:rowOff>
    </xdr:to>
    <xdr:sp macro="" textlink="">
      <xdr:nvSpPr>
        <xdr:cNvPr id="17871" name="Line 60">
          <a:extLst>
            <a:ext uri="{FF2B5EF4-FFF2-40B4-BE49-F238E27FC236}">
              <a16:creationId xmlns:a16="http://schemas.microsoft.com/office/drawing/2014/main" id="{1F9E983C-D0FA-4FC3-BB1D-CCC005719F69}"/>
            </a:ext>
          </a:extLst>
        </xdr:cNvPr>
        <xdr:cNvSpPr>
          <a:spLocks/>
        </xdr:cNvSpPr>
      </xdr:nvSpPr>
      <xdr:spPr bwMode="auto">
        <a:xfrm>
          <a:off x="45720" y="0"/>
          <a:ext cx="914400" cy="0"/>
        </a:xfrm>
        <a:custGeom>
          <a:avLst/>
          <a:gdLst>
            <a:gd name="T0" fmla="*/ 513858 w 912495"/>
            <a:gd name="T1" fmla="*/ 1027716 w 912495"/>
            <a:gd name="T2" fmla="*/ 513858 w 912495"/>
            <a:gd name="T3" fmla="*/ 0 w 912495"/>
            <a:gd name="T4" fmla="*/ 332966 w 912495"/>
            <a:gd name="T5" fmla="*/ 665933 w 912495"/>
            <a:gd name="T6" fmla="*/ 332966 w 912495"/>
            <a:gd name="T7" fmla="*/ 0 w 912495"/>
            <a:gd name="T8" fmla="*/ 0 w 912495"/>
            <a:gd name="T9" fmla="*/ 665933 w 91249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12495"/>
            <a:gd name="T21" fmla="*/ 912495 w 91249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12495">
              <a:moveTo>
                <a:pt x="0" y="0"/>
              </a:moveTo>
              <a:lnTo>
                <a:pt x="91249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</xdr:col>
      <xdr:colOff>45720</xdr:colOff>
      <xdr:row>0</xdr:row>
      <xdr:rowOff>0</xdr:rowOff>
    </xdr:from>
    <xdr:to>
      <xdr:col>33</xdr:col>
      <xdr:colOff>152400</xdr:colOff>
      <xdr:row>0</xdr:row>
      <xdr:rowOff>0</xdr:rowOff>
    </xdr:to>
    <xdr:sp macro="" textlink="">
      <xdr:nvSpPr>
        <xdr:cNvPr id="17872" name="Line 61">
          <a:extLst>
            <a:ext uri="{FF2B5EF4-FFF2-40B4-BE49-F238E27FC236}">
              <a16:creationId xmlns:a16="http://schemas.microsoft.com/office/drawing/2014/main" id="{5EC6E578-E618-42C9-B07E-FF98F7A9F465}"/>
            </a:ext>
          </a:extLst>
        </xdr:cNvPr>
        <xdr:cNvSpPr>
          <a:spLocks/>
        </xdr:cNvSpPr>
      </xdr:nvSpPr>
      <xdr:spPr bwMode="auto">
        <a:xfrm>
          <a:off x="2098548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64</xdr:col>
      <xdr:colOff>45720</xdr:colOff>
      <xdr:row>0</xdr:row>
      <xdr:rowOff>0</xdr:rowOff>
    </xdr:from>
    <xdr:to>
      <xdr:col>65</xdr:col>
      <xdr:colOff>144780</xdr:colOff>
      <xdr:row>0</xdr:row>
      <xdr:rowOff>0</xdr:rowOff>
    </xdr:to>
    <xdr:sp macro="" textlink="">
      <xdr:nvSpPr>
        <xdr:cNvPr id="17873" name="Line 62">
          <a:extLst>
            <a:ext uri="{FF2B5EF4-FFF2-40B4-BE49-F238E27FC236}">
              <a16:creationId xmlns:a16="http://schemas.microsoft.com/office/drawing/2014/main" id="{4E1E675C-ADB7-454E-BF90-83EE1775546E}"/>
            </a:ext>
          </a:extLst>
        </xdr:cNvPr>
        <xdr:cNvSpPr>
          <a:spLocks/>
        </xdr:cNvSpPr>
      </xdr:nvSpPr>
      <xdr:spPr bwMode="auto">
        <a:xfrm>
          <a:off x="42001440" y="0"/>
          <a:ext cx="967740" cy="0"/>
        </a:xfrm>
        <a:custGeom>
          <a:avLst/>
          <a:gdLst>
            <a:gd name="T0" fmla="*/ 542422 w 965835"/>
            <a:gd name="T1" fmla="*/ 1084842 w 965835"/>
            <a:gd name="T2" fmla="*/ 542422 w 965835"/>
            <a:gd name="T3" fmla="*/ 0 w 965835"/>
            <a:gd name="T4" fmla="*/ 354491 w 965835"/>
            <a:gd name="T5" fmla="*/ 708982 w 965835"/>
            <a:gd name="T6" fmla="*/ 354491 w 965835"/>
            <a:gd name="T7" fmla="*/ 0 w 965835"/>
            <a:gd name="T8" fmla="*/ 0 w 965835"/>
            <a:gd name="T9" fmla="*/ 708982 w 96583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65835"/>
            <a:gd name="T21" fmla="*/ 965835 w 96583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65835">
              <a:moveTo>
                <a:pt x="0" y="0"/>
              </a:moveTo>
              <a:lnTo>
                <a:pt x="96583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91440</xdr:colOff>
      <xdr:row>0</xdr:row>
      <xdr:rowOff>0</xdr:rowOff>
    </xdr:to>
    <xdr:sp macro="" textlink="">
      <xdr:nvSpPr>
        <xdr:cNvPr id="17874" name="Line 63">
          <a:extLst>
            <a:ext uri="{FF2B5EF4-FFF2-40B4-BE49-F238E27FC236}">
              <a16:creationId xmlns:a16="http://schemas.microsoft.com/office/drawing/2014/main" id="{AF3A01A8-4B75-4E74-8C69-9EFD59FEF0E5}"/>
            </a:ext>
          </a:extLst>
        </xdr:cNvPr>
        <xdr:cNvSpPr>
          <a:spLocks/>
        </xdr:cNvSpPr>
      </xdr:nvSpPr>
      <xdr:spPr bwMode="auto">
        <a:xfrm>
          <a:off x="45720" y="0"/>
          <a:ext cx="914400" cy="0"/>
        </a:xfrm>
        <a:custGeom>
          <a:avLst/>
          <a:gdLst>
            <a:gd name="T0" fmla="*/ 513858 w 912495"/>
            <a:gd name="T1" fmla="*/ 1027716 w 912495"/>
            <a:gd name="T2" fmla="*/ 513858 w 912495"/>
            <a:gd name="T3" fmla="*/ 0 w 912495"/>
            <a:gd name="T4" fmla="*/ 332966 w 912495"/>
            <a:gd name="T5" fmla="*/ 665933 w 912495"/>
            <a:gd name="T6" fmla="*/ 332966 w 912495"/>
            <a:gd name="T7" fmla="*/ 0 w 912495"/>
            <a:gd name="T8" fmla="*/ 0 w 912495"/>
            <a:gd name="T9" fmla="*/ 665933 w 91249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12495"/>
            <a:gd name="T21" fmla="*/ 912495 w 91249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12495">
              <a:moveTo>
                <a:pt x="0" y="0"/>
              </a:moveTo>
              <a:lnTo>
                <a:pt x="91249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</xdr:col>
      <xdr:colOff>45720</xdr:colOff>
      <xdr:row>0</xdr:row>
      <xdr:rowOff>0</xdr:rowOff>
    </xdr:from>
    <xdr:to>
      <xdr:col>33</xdr:col>
      <xdr:colOff>152400</xdr:colOff>
      <xdr:row>0</xdr:row>
      <xdr:rowOff>0</xdr:rowOff>
    </xdr:to>
    <xdr:sp macro="" textlink="">
      <xdr:nvSpPr>
        <xdr:cNvPr id="17875" name="Line 64">
          <a:extLst>
            <a:ext uri="{FF2B5EF4-FFF2-40B4-BE49-F238E27FC236}">
              <a16:creationId xmlns:a16="http://schemas.microsoft.com/office/drawing/2014/main" id="{14CCCBB4-AA1E-4BB5-9711-645ACFFC3F45}"/>
            </a:ext>
          </a:extLst>
        </xdr:cNvPr>
        <xdr:cNvSpPr>
          <a:spLocks/>
        </xdr:cNvSpPr>
      </xdr:nvSpPr>
      <xdr:spPr bwMode="auto">
        <a:xfrm>
          <a:off x="2098548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64</xdr:col>
      <xdr:colOff>45720</xdr:colOff>
      <xdr:row>0</xdr:row>
      <xdr:rowOff>0</xdr:rowOff>
    </xdr:from>
    <xdr:to>
      <xdr:col>65</xdr:col>
      <xdr:colOff>144780</xdr:colOff>
      <xdr:row>0</xdr:row>
      <xdr:rowOff>0</xdr:rowOff>
    </xdr:to>
    <xdr:sp macro="" textlink="">
      <xdr:nvSpPr>
        <xdr:cNvPr id="17876" name="Line 65">
          <a:extLst>
            <a:ext uri="{FF2B5EF4-FFF2-40B4-BE49-F238E27FC236}">
              <a16:creationId xmlns:a16="http://schemas.microsoft.com/office/drawing/2014/main" id="{D2047964-24E0-4B0B-8FFC-D9D8050864F9}"/>
            </a:ext>
          </a:extLst>
        </xdr:cNvPr>
        <xdr:cNvSpPr>
          <a:spLocks/>
        </xdr:cNvSpPr>
      </xdr:nvSpPr>
      <xdr:spPr bwMode="auto">
        <a:xfrm>
          <a:off x="42001440" y="0"/>
          <a:ext cx="967740" cy="0"/>
        </a:xfrm>
        <a:custGeom>
          <a:avLst/>
          <a:gdLst>
            <a:gd name="T0" fmla="*/ 542422 w 965835"/>
            <a:gd name="T1" fmla="*/ 1084842 w 965835"/>
            <a:gd name="T2" fmla="*/ 542422 w 965835"/>
            <a:gd name="T3" fmla="*/ 0 w 965835"/>
            <a:gd name="T4" fmla="*/ 354491 w 965835"/>
            <a:gd name="T5" fmla="*/ 708982 w 965835"/>
            <a:gd name="T6" fmla="*/ 354491 w 965835"/>
            <a:gd name="T7" fmla="*/ 0 w 965835"/>
            <a:gd name="T8" fmla="*/ 0 w 965835"/>
            <a:gd name="T9" fmla="*/ 708982 w 96583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65835"/>
            <a:gd name="T21" fmla="*/ 965835 w 96583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65835">
              <a:moveTo>
                <a:pt x="0" y="0"/>
              </a:moveTo>
              <a:lnTo>
                <a:pt x="96583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91440</xdr:colOff>
      <xdr:row>0</xdr:row>
      <xdr:rowOff>0</xdr:rowOff>
    </xdr:to>
    <xdr:sp macro="" textlink="">
      <xdr:nvSpPr>
        <xdr:cNvPr id="17877" name="Line 66">
          <a:extLst>
            <a:ext uri="{FF2B5EF4-FFF2-40B4-BE49-F238E27FC236}">
              <a16:creationId xmlns:a16="http://schemas.microsoft.com/office/drawing/2014/main" id="{229ED84B-9CC3-4376-B26B-F28DB8021E30}"/>
            </a:ext>
          </a:extLst>
        </xdr:cNvPr>
        <xdr:cNvSpPr>
          <a:spLocks/>
        </xdr:cNvSpPr>
      </xdr:nvSpPr>
      <xdr:spPr bwMode="auto">
        <a:xfrm>
          <a:off x="45720" y="0"/>
          <a:ext cx="914400" cy="0"/>
        </a:xfrm>
        <a:custGeom>
          <a:avLst/>
          <a:gdLst>
            <a:gd name="T0" fmla="*/ 513858 w 912495"/>
            <a:gd name="T1" fmla="*/ 1027716 w 912495"/>
            <a:gd name="T2" fmla="*/ 513858 w 912495"/>
            <a:gd name="T3" fmla="*/ 0 w 912495"/>
            <a:gd name="T4" fmla="*/ 332966 w 912495"/>
            <a:gd name="T5" fmla="*/ 665933 w 912495"/>
            <a:gd name="T6" fmla="*/ 332966 w 912495"/>
            <a:gd name="T7" fmla="*/ 0 w 912495"/>
            <a:gd name="T8" fmla="*/ 0 w 912495"/>
            <a:gd name="T9" fmla="*/ 665933 w 91249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12495"/>
            <a:gd name="T21" fmla="*/ 912495 w 91249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12495">
              <a:moveTo>
                <a:pt x="0" y="0"/>
              </a:moveTo>
              <a:lnTo>
                <a:pt x="91249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</xdr:col>
      <xdr:colOff>45720</xdr:colOff>
      <xdr:row>0</xdr:row>
      <xdr:rowOff>0</xdr:rowOff>
    </xdr:from>
    <xdr:to>
      <xdr:col>33</xdr:col>
      <xdr:colOff>152400</xdr:colOff>
      <xdr:row>0</xdr:row>
      <xdr:rowOff>0</xdr:rowOff>
    </xdr:to>
    <xdr:sp macro="" textlink="">
      <xdr:nvSpPr>
        <xdr:cNvPr id="17878" name="Line 67">
          <a:extLst>
            <a:ext uri="{FF2B5EF4-FFF2-40B4-BE49-F238E27FC236}">
              <a16:creationId xmlns:a16="http://schemas.microsoft.com/office/drawing/2014/main" id="{CA6ECB45-3F1F-4798-B1BC-F9A9DB81D234}"/>
            </a:ext>
          </a:extLst>
        </xdr:cNvPr>
        <xdr:cNvSpPr>
          <a:spLocks/>
        </xdr:cNvSpPr>
      </xdr:nvSpPr>
      <xdr:spPr bwMode="auto">
        <a:xfrm>
          <a:off x="2098548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64</xdr:col>
      <xdr:colOff>45720</xdr:colOff>
      <xdr:row>0</xdr:row>
      <xdr:rowOff>0</xdr:rowOff>
    </xdr:from>
    <xdr:to>
      <xdr:col>65</xdr:col>
      <xdr:colOff>144780</xdr:colOff>
      <xdr:row>0</xdr:row>
      <xdr:rowOff>0</xdr:rowOff>
    </xdr:to>
    <xdr:sp macro="" textlink="">
      <xdr:nvSpPr>
        <xdr:cNvPr id="17879" name="Line 68">
          <a:extLst>
            <a:ext uri="{FF2B5EF4-FFF2-40B4-BE49-F238E27FC236}">
              <a16:creationId xmlns:a16="http://schemas.microsoft.com/office/drawing/2014/main" id="{11685967-8623-4FCF-97DB-62824A74C925}"/>
            </a:ext>
          </a:extLst>
        </xdr:cNvPr>
        <xdr:cNvSpPr>
          <a:spLocks/>
        </xdr:cNvSpPr>
      </xdr:nvSpPr>
      <xdr:spPr bwMode="auto">
        <a:xfrm>
          <a:off x="42001440" y="0"/>
          <a:ext cx="967740" cy="0"/>
        </a:xfrm>
        <a:custGeom>
          <a:avLst/>
          <a:gdLst>
            <a:gd name="T0" fmla="*/ 542422 w 965835"/>
            <a:gd name="T1" fmla="*/ 1084842 w 965835"/>
            <a:gd name="T2" fmla="*/ 542422 w 965835"/>
            <a:gd name="T3" fmla="*/ 0 w 965835"/>
            <a:gd name="T4" fmla="*/ 354491 w 965835"/>
            <a:gd name="T5" fmla="*/ 708982 w 965835"/>
            <a:gd name="T6" fmla="*/ 354491 w 965835"/>
            <a:gd name="T7" fmla="*/ 0 w 965835"/>
            <a:gd name="T8" fmla="*/ 0 w 965835"/>
            <a:gd name="T9" fmla="*/ 708982 w 96583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65835"/>
            <a:gd name="T21" fmla="*/ 965835 w 96583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65835">
              <a:moveTo>
                <a:pt x="0" y="0"/>
              </a:moveTo>
              <a:lnTo>
                <a:pt x="96583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91440</xdr:colOff>
      <xdr:row>0</xdr:row>
      <xdr:rowOff>0</xdr:rowOff>
    </xdr:to>
    <xdr:sp macro="" textlink="">
      <xdr:nvSpPr>
        <xdr:cNvPr id="17880" name="Line 69">
          <a:extLst>
            <a:ext uri="{FF2B5EF4-FFF2-40B4-BE49-F238E27FC236}">
              <a16:creationId xmlns:a16="http://schemas.microsoft.com/office/drawing/2014/main" id="{69C052A0-69D5-4396-BD03-7115AAD03855}"/>
            </a:ext>
          </a:extLst>
        </xdr:cNvPr>
        <xdr:cNvSpPr>
          <a:spLocks/>
        </xdr:cNvSpPr>
      </xdr:nvSpPr>
      <xdr:spPr bwMode="auto">
        <a:xfrm>
          <a:off x="45720" y="0"/>
          <a:ext cx="914400" cy="0"/>
        </a:xfrm>
        <a:custGeom>
          <a:avLst/>
          <a:gdLst>
            <a:gd name="T0" fmla="*/ 513858 w 912495"/>
            <a:gd name="T1" fmla="*/ 1027716 w 912495"/>
            <a:gd name="T2" fmla="*/ 513858 w 912495"/>
            <a:gd name="T3" fmla="*/ 0 w 912495"/>
            <a:gd name="T4" fmla="*/ 332966 w 912495"/>
            <a:gd name="T5" fmla="*/ 665933 w 912495"/>
            <a:gd name="T6" fmla="*/ 332966 w 912495"/>
            <a:gd name="T7" fmla="*/ 0 w 912495"/>
            <a:gd name="T8" fmla="*/ 0 w 912495"/>
            <a:gd name="T9" fmla="*/ 665933 w 91249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12495"/>
            <a:gd name="T21" fmla="*/ 912495 w 91249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12495">
              <a:moveTo>
                <a:pt x="0" y="0"/>
              </a:moveTo>
              <a:lnTo>
                <a:pt x="91249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</xdr:col>
      <xdr:colOff>45720</xdr:colOff>
      <xdr:row>0</xdr:row>
      <xdr:rowOff>0</xdr:rowOff>
    </xdr:from>
    <xdr:to>
      <xdr:col>33</xdr:col>
      <xdr:colOff>152400</xdr:colOff>
      <xdr:row>0</xdr:row>
      <xdr:rowOff>0</xdr:rowOff>
    </xdr:to>
    <xdr:sp macro="" textlink="">
      <xdr:nvSpPr>
        <xdr:cNvPr id="17881" name="Line 70">
          <a:extLst>
            <a:ext uri="{FF2B5EF4-FFF2-40B4-BE49-F238E27FC236}">
              <a16:creationId xmlns:a16="http://schemas.microsoft.com/office/drawing/2014/main" id="{D8E43F2B-9831-4A02-B84F-1A293BF5BA1A}"/>
            </a:ext>
          </a:extLst>
        </xdr:cNvPr>
        <xdr:cNvSpPr>
          <a:spLocks/>
        </xdr:cNvSpPr>
      </xdr:nvSpPr>
      <xdr:spPr bwMode="auto">
        <a:xfrm>
          <a:off x="2098548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64</xdr:col>
      <xdr:colOff>45720</xdr:colOff>
      <xdr:row>0</xdr:row>
      <xdr:rowOff>0</xdr:rowOff>
    </xdr:from>
    <xdr:to>
      <xdr:col>65</xdr:col>
      <xdr:colOff>144780</xdr:colOff>
      <xdr:row>0</xdr:row>
      <xdr:rowOff>0</xdr:rowOff>
    </xdr:to>
    <xdr:sp macro="" textlink="">
      <xdr:nvSpPr>
        <xdr:cNvPr id="17882" name="Line 71">
          <a:extLst>
            <a:ext uri="{FF2B5EF4-FFF2-40B4-BE49-F238E27FC236}">
              <a16:creationId xmlns:a16="http://schemas.microsoft.com/office/drawing/2014/main" id="{81EF39A4-03F3-4FC8-B122-AA1D37D4FF40}"/>
            </a:ext>
          </a:extLst>
        </xdr:cNvPr>
        <xdr:cNvSpPr>
          <a:spLocks/>
        </xdr:cNvSpPr>
      </xdr:nvSpPr>
      <xdr:spPr bwMode="auto">
        <a:xfrm>
          <a:off x="42001440" y="0"/>
          <a:ext cx="967740" cy="0"/>
        </a:xfrm>
        <a:custGeom>
          <a:avLst/>
          <a:gdLst>
            <a:gd name="T0" fmla="*/ 542422 w 965835"/>
            <a:gd name="T1" fmla="*/ 1084842 w 965835"/>
            <a:gd name="T2" fmla="*/ 542422 w 965835"/>
            <a:gd name="T3" fmla="*/ 0 w 965835"/>
            <a:gd name="T4" fmla="*/ 354491 w 965835"/>
            <a:gd name="T5" fmla="*/ 708982 w 965835"/>
            <a:gd name="T6" fmla="*/ 354491 w 965835"/>
            <a:gd name="T7" fmla="*/ 0 w 965835"/>
            <a:gd name="T8" fmla="*/ 0 w 965835"/>
            <a:gd name="T9" fmla="*/ 708982 w 96583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65835"/>
            <a:gd name="T21" fmla="*/ 965835 w 96583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65835">
              <a:moveTo>
                <a:pt x="0" y="0"/>
              </a:moveTo>
              <a:lnTo>
                <a:pt x="96583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91440</xdr:colOff>
      <xdr:row>0</xdr:row>
      <xdr:rowOff>0</xdr:rowOff>
    </xdr:to>
    <xdr:sp macro="" textlink="">
      <xdr:nvSpPr>
        <xdr:cNvPr id="17883" name="Line 72">
          <a:extLst>
            <a:ext uri="{FF2B5EF4-FFF2-40B4-BE49-F238E27FC236}">
              <a16:creationId xmlns:a16="http://schemas.microsoft.com/office/drawing/2014/main" id="{58F63782-CCAE-4A76-900A-7C732E078A9E}"/>
            </a:ext>
          </a:extLst>
        </xdr:cNvPr>
        <xdr:cNvSpPr>
          <a:spLocks/>
        </xdr:cNvSpPr>
      </xdr:nvSpPr>
      <xdr:spPr bwMode="auto">
        <a:xfrm>
          <a:off x="45720" y="0"/>
          <a:ext cx="914400" cy="0"/>
        </a:xfrm>
        <a:custGeom>
          <a:avLst/>
          <a:gdLst>
            <a:gd name="T0" fmla="*/ 513858 w 912495"/>
            <a:gd name="T1" fmla="*/ 1027716 w 912495"/>
            <a:gd name="T2" fmla="*/ 513858 w 912495"/>
            <a:gd name="T3" fmla="*/ 0 w 912495"/>
            <a:gd name="T4" fmla="*/ 332966 w 912495"/>
            <a:gd name="T5" fmla="*/ 665933 w 912495"/>
            <a:gd name="T6" fmla="*/ 332966 w 912495"/>
            <a:gd name="T7" fmla="*/ 0 w 912495"/>
            <a:gd name="T8" fmla="*/ 0 w 912495"/>
            <a:gd name="T9" fmla="*/ 665933 w 91249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12495"/>
            <a:gd name="T21" fmla="*/ 912495 w 91249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12495">
              <a:moveTo>
                <a:pt x="0" y="0"/>
              </a:moveTo>
              <a:lnTo>
                <a:pt x="91249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</xdr:col>
      <xdr:colOff>45720</xdr:colOff>
      <xdr:row>0</xdr:row>
      <xdr:rowOff>0</xdr:rowOff>
    </xdr:from>
    <xdr:to>
      <xdr:col>33</xdr:col>
      <xdr:colOff>152400</xdr:colOff>
      <xdr:row>0</xdr:row>
      <xdr:rowOff>0</xdr:rowOff>
    </xdr:to>
    <xdr:sp macro="" textlink="">
      <xdr:nvSpPr>
        <xdr:cNvPr id="17884" name="Line 73">
          <a:extLst>
            <a:ext uri="{FF2B5EF4-FFF2-40B4-BE49-F238E27FC236}">
              <a16:creationId xmlns:a16="http://schemas.microsoft.com/office/drawing/2014/main" id="{98222E5B-23C9-4529-ACDE-3B7247B6D1EF}"/>
            </a:ext>
          </a:extLst>
        </xdr:cNvPr>
        <xdr:cNvSpPr>
          <a:spLocks/>
        </xdr:cNvSpPr>
      </xdr:nvSpPr>
      <xdr:spPr bwMode="auto">
        <a:xfrm>
          <a:off x="2098548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64</xdr:col>
      <xdr:colOff>45720</xdr:colOff>
      <xdr:row>0</xdr:row>
      <xdr:rowOff>0</xdr:rowOff>
    </xdr:from>
    <xdr:to>
      <xdr:col>65</xdr:col>
      <xdr:colOff>144780</xdr:colOff>
      <xdr:row>0</xdr:row>
      <xdr:rowOff>0</xdr:rowOff>
    </xdr:to>
    <xdr:sp macro="" textlink="">
      <xdr:nvSpPr>
        <xdr:cNvPr id="17885" name="Line 74">
          <a:extLst>
            <a:ext uri="{FF2B5EF4-FFF2-40B4-BE49-F238E27FC236}">
              <a16:creationId xmlns:a16="http://schemas.microsoft.com/office/drawing/2014/main" id="{20CF4CDE-E31C-4372-A128-2EB410903269}"/>
            </a:ext>
          </a:extLst>
        </xdr:cNvPr>
        <xdr:cNvSpPr>
          <a:spLocks/>
        </xdr:cNvSpPr>
      </xdr:nvSpPr>
      <xdr:spPr bwMode="auto">
        <a:xfrm>
          <a:off x="42001440" y="0"/>
          <a:ext cx="967740" cy="0"/>
        </a:xfrm>
        <a:custGeom>
          <a:avLst/>
          <a:gdLst>
            <a:gd name="T0" fmla="*/ 542422 w 965835"/>
            <a:gd name="T1" fmla="*/ 1084842 w 965835"/>
            <a:gd name="T2" fmla="*/ 542422 w 965835"/>
            <a:gd name="T3" fmla="*/ 0 w 965835"/>
            <a:gd name="T4" fmla="*/ 354491 w 965835"/>
            <a:gd name="T5" fmla="*/ 708982 w 965835"/>
            <a:gd name="T6" fmla="*/ 354491 w 965835"/>
            <a:gd name="T7" fmla="*/ 0 w 965835"/>
            <a:gd name="T8" fmla="*/ 0 w 965835"/>
            <a:gd name="T9" fmla="*/ 708982 w 96583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65835"/>
            <a:gd name="T21" fmla="*/ 965835 w 96583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65835">
              <a:moveTo>
                <a:pt x="0" y="0"/>
              </a:moveTo>
              <a:lnTo>
                <a:pt x="96583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91440</xdr:colOff>
      <xdr:row>0</xdr:row>
      <xdr:rowOff>0</xdr:rowOff>
    </xdr:to>
    <xdr:sp macro="" textlink="">
      <xdr:nvSpPr>
        <xdr:cNvPr id="17886" name="Line 75">
          <a:extLst>
            <a:ext uri="{FF2B5EF4-FFF2-40B4-BE49-F238E27FC236}">
              <a16:creationId xmlns:a16="http://schemas.microsoft.com/office/drawing/2014/main" id="{F2CFA090-51D7-4979-9994-3B4D140F7C52}"/>
            </a:ext>
          </a:extLst>
        </xdr:cNvPr>
        <xdr:cNvSpPr>
          <a:spLocks/>
        </xdr:cNvSpPr>
      </xdr:nvSpPr>
      <xdr:spPr bwMode="auto">
        <a:xfrm>
          <a:off x="45720" y="0"/>
          <a:ext cx="914400" cy="0"/>
        </a:xfrm>
        <a:custGeom>
          <a:avLst/>
          <a:gdLst>
            <a:gd name="T0" fmla="*/ 513858 w 912495"/>
            <a:gd name="T1" fmla="*/ 1027716 w 912495"/>
            <a:gd name="T2" fmla="*/ 513858 w 912495"/>
            <a:gd name="T3" fmla="*/ 0 w 912495"/>
            <a:gd name="T4" fmla="*/ 332966 w 912495"/>
            <a:gd name="T5" fmla="*/ 665933 w 912495"/>
            <a:gd name="T6" fmla="*/ 332966 w 912495"/>
            <a:gd name="T7" fmla="*/ 0 w 912495"/>
            <a:gd name="T8" fmla="*/ 0 w 912495"/>
            <a:gd name="T9" fmla="*/ 665933 w 91249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12495"/>
            <a:gd name="T21" fmla="*/ 912495 w 91249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12495">
              <a:moveTo>
                <a:pt x="0" y="0"/>
              </a:moveTo>
              <a:lnTo>
                <a:pt x="91249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</xdr:col>
      <xdr:colOff>45720</xdr:colOff>
      <xdr:row>0</xdr:row>
      <xdr:rowOff>0</xdr:rowOff>
    </xdr:from>
    <xdr:to>
      <xdr:col>33</xdr:col>
      <xdr:colOff>152400</xdr:colOff>
      <xdr:row>0</xdr:row>
      <xdr:rowOff>0</xdr:rowOff>
    </xdr:to>
    <xdr:sp macro="" textlink="">
      <xdr:nvSpPr>
        <xdr:cNvPr id="17887" name="Line 76">
          <a:extLst>
            <a:ext uri="{FF2B5EF4-FFF2-40B4-BE49-F238E27FC236}">
              <a16:creationId xmlns:a16="http://schemas.microsoft.com/office/drawing/2014/main" id="{A3F0C83F-D972-4418-A47F-B6AC3D813BBA}"/>
            </a:ext>
          </a:extLst>
        </xdr:cNvPr>
        <xdr:cNvSpPr>
          <a:spLocks/>
        </xdr:cNvSpPr>
      </xdr:nvSpPr>
      <xdr:spPr bwMode="auto">
        <a:xfrm>
          <a:off x="2098548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64</xdr:col>
      <xdr:colOff>45720</xdr:colOff>
      <xdr:row>0</xdr:row>
      <xdr:rowOff>0</xdr:rowOff>
    </xdr:from>
    <xdr:to>
      <xdr:col>65</xdr:col>
      <xdr:colOff>144780</xdr:colOff>
      <xdr:row>0</xdr:row>
      <xdr:rowOff>0</xdr:rowOff>
    </xdr:to>
    <xdr:sp macro="" textlink="">
      <xdr:nvSpPr>
        <xdr:cNvPr id="17888" name="Line 77">
          <a:extLst>
            <a:ext uri="{FF2B5EF4-FFF2-40B4-BE49-F238E27FC236}">
              <a16:creationId xmlns:a16="http://schemas.microsoft.com/office/drawing/2014/main" id="{CB51C5E5-14D8-421F-BBA6-D33BFF83CA1D}"/>
            </a:ext>
          </a:extLst>
        </xdr:cNvPr>
        <xdr:cNvSpPr>
          <a:spLocks/>
        </xdr:cNvSpPr>
      </xdr:nvSpPr>
      <xdr:spPr bwMode="auto">
        <a:xfrm>
          <a:off x="42001440" y="0"/>
          <a:ext cx="967740" cy="0"/>
        </a:xfrm>
        <a:custGeom>
          <a:avLst/>
          <a:gdLst>
            <a:gd name="T0" fmla="*/ 542422 w 965835"/>
            <a:gd name="T1" fmla="*/ 1084842 w 965835"/>
            <a:gd name="T2" fmla="*/ 542422 w 965835"/>
            <a:gd name="T3" fmla="*/ 0 w 965835"/>
            <a:gd name="T4" fmla="*/ 354491 w 965835"/>
            <a:gd name="T5" fmla="*/ 708982 w 965835"/>
            <a:gd name="T6" fmla="*/ 354491 w 965835"/>
            <a:gd name="T7" fmla="*/ 0 w 965835"/>
            <a:gd name="T8" fmla="*/ 0 w 965835"/>
            <a:gd name="T9" fmla="*/ 708982 w 96583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65835"/>
            <a:gd name="T21" fmla="*/ 965835 w 96583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65835">
              <a:moveTo>
                <a:pt x="0" y="0"/>
              </a:moveTo>
              <a:lnTo>
                <a:pt x="96583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45720</xdr:colOff>
      <xdr:row>0</xdr:row>
      <xdr:rowOff>0</xdr:rowOff>
    </xdr:from>
    <xdr:to>
      <xdr:col>1</xdr:col>
      <xdr:colOff>91440</xdr:colOff>
      <xdr:row>0</xdr:row>
      <xdr:rowOff>0</xdr:rowOff>
    </xdr:to>
    <xdr:sp macro="" textlink="">
      <xdr:nvSpPr>
        <xdr:cNvPr id="17889" name="Line 78">
          <a:extLst>
            <a:ext uri="{FF2B5EF4-FFF2-40B4-BE49-F238E27FC236}">
              <a16:creationId xmlns:a16="http://schemas.microsoft.com/office/drawing/2014/main" id="{E1982C4B-F800-4413-8836-D8B74BCC72B6}"/>
            </a:ext>
          </a:extLst>
        </xdr:cNvPr>
        <xdr:cNvSpPr>
          <a:spLocks/>
        </xdr:cNvSpPr>
      </xdr:nvSpPr>
      <xdr:spPr bwMode="auto">
        <a:xfrm>
          <a:off x="45720" y="0"/>
          <a:ext cx="914400" cy="0"/>
        </a:xfrm>
        <a:custGeom>
          <a:avLst/>
          <a:gdLst>
            <a:gd name="T0" fmla="*/ 513858 w 912495"/>
            <a:gd name="T1" fmla="*/ 1027716 w 912495"/>
            <a:gd name="T2" fmla="*/ 513858 w 912495"/>
            <a:gd name="T3" fmla="*/ 0 w 912495"/>
            <a:gd name="T4" fmla="*/ 332966 w 912495"/>
            <a:gd name="T5" fmla="*/ 665933 w 912495"/>
            <a:gd name="T6" fmla="*/ 332966 w 912495"/>
            <a:gd name="T7" fmla="*/ 0 w 912495"/>
            <a:gd name="T8" fmla="*/ 0 w 912495"/>
            <a:gd name="T9" fmla="*/ 665933 w 91249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12495"/>
            <a:gd name="T21" fmla="*/ 912495 w 91249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12495">
              <a:moveTo>
                <a:pt x="0" y="0"/>
              </a:moveTo>
              <a:lnTo>
                <a:pt x="91249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</xdr:col>
      <xdr:colOff>45720</xdr:colOff>
      <xdr:row>0</xdr:row>
      <xdr:rowOff>0</xdr:rowOff>
    </xdr:from>
    <xdr:to>
      <xdr:col>33</xdr:col>
      <xdr:colOff>152400</xdr:colOff>
      <xdr:row>0</xdr:row>
      <xdr:rowOff>0</xdr:rowOff>
    </xdr:to>
    <xdr:sp macro="" textlink="">
      <xdr:nvSpPr>
        <xdr:cNvPr id="17890" name="Line 79">
          <a:extLst>
            <a:ext uri="{FF2B5EF4-FFF2-40B4-BE49-F238E27FC236}">
              <a16:creationId xmlns:a16="http://schemas.microsoft.com/office/drawing/2014/main" id="{6E7D63A4-8C52-49D0-BC48-9A8D2C38CFC9}"/>
            </a:ext>
          </a:extLst>
        </xdr:cNvPr>
        <xdr:cNvSpPr>
          <a:spLocks/>
        </xdr:cNvSpPr>
      </xdr:nvSpPr>
      <xdr:spPr bwMode="auto">
        <a:xfrm>
          <a:off x="20985480" y="0"/>
          <a:ext cx="975360" cy="0"/>
        </a:xfrm>
        <a:custGeom>
          <a:avLst/>
          <a:gdLst>
            <a:gd name="T0" fmla="*/ 547185 w 973455"/>
            <a:gd name="T1" fmla="*/ 1094370 w 973455"/>
            <a:gd name="T2" fmla="*/ 547185 w 973455"/>
            <a:gd name="T3" fmla="*/ 0 w 973455"/>
            <a:gd name="T4" fmla="*/ 356217 w 973455"/>
            <a:gd name="T5" fmla="*/ 712434 w 973455"/>
            <a:gd name="T6" fmla="*/ 356217 w 973455"/>
            <a:gd name="T7" fmla="*/ 0 w 973455"/>
            <a:gd name="T8" fmla="*/ 0 w 973455"/>
            <a:gd name="T9" fmla="*/ 712434 w 97345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73455"/>
            <a:gd name="T21" fmla="*/ 973455 w 97345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73455">
              <a:moveTo>
                <a:pt x="0" y="0"/>
              </a:moveTo>
              <a:lnTo>
                <a:pt x="97345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64</xdr:col>
      <xdr:colOff>45720</xdr:colOff>
      <xdr:row>0</xdr:row>
      <xdr:rowOff>0</xdr:rowOff>
    </xdr:from>
    <xdr:to>
      <xdr:col>65</xdr:col>
      <xdr:colOff>144780</xdr:colOff>
      <xdr:row>0</xdr:row>
      <xdr:rowOff>0</xdr:rowOff>
    </xdr:to>
    <xdr:sp macro="" textlink="">
      <xdr:nvSpPr>
        <xdr:cNvPr id="17891" name="Line 80">
          <a:extLst>
            <a:ext uri="{FF2B5EF4-FFF2-40B4-BE49-F238E27FC236}">
              <a16:creationId xmlns:a16="http://schemas.microsoft.com/office/drawing/2014/main" id="{425025F9-2551-466B-9E0E-088B01CFACFD}"/>
            </a:ext>
          </a:extLst>
        </xdr:cNvPr>
        <xdr:cNvSpPr>
          <a:spLocks/>
        </xdr:cNvSpPr>
      </xdr:nvSpPr>
      <xdr:spPr bwMode="auto">
        <a:xfrm>
          <a:off x="42001440" y="0"/>
          <a:ext cx="967740" cy="0"/>
        </a:xfrm>
        <a:custGeom>
          <a:avLst/>
          <a:gdLst>
            <a:gd name="T0" fmla="*/ 542422 w 965835"/>
            <a:gd name="T1" fmla="*/ 1084842 w 965835"/>
            <a:gd name="T2" fmla="*/ 542422 w 965835"/>
            <a:gd name="T3" fmla="*/ 0 w 965835"/>
            <a:gd name="T4" fmla="*/ 354491 w 965835"/>
            <a:gd name="T5" fmla="*/ 708982 w 965835"/>
            <a:gd name="T6" fmla="*/ 354491 w 965835"/>
            <a:gd name="T7" fmla="*/ 0 w 965835"/>
            <a:gd name="T8" fmla="*/ 0 w 965835"/>
            <a:gd name="T9" fmla="*/ 708982 w 96583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w 965835"/>
            <a:gd name="T21" fmla="*/ 965835 w 965835"/>
          </a:gdLst>
          <a:ahLst/>
          <a:cxnLst>
            <a:cxn ang="T10">
              <a:pos x="T0" y="0"/>
            </a:cxn>
            <a:cxn ang="T11">
              <a:pos x="T1" y="0"/>
            </a:cxn>
            <a:cxn ang="T12">
              <a:pos x="T2" y="0"/>
            </a:cxn>
            <a:cxn ang="T13">
              <a:pos x="T3" y="0"/>
            </a:cxn>
            <a:cxn ang="T14">
              <a:pos x="T4" y="0"/>
            </a:cxn>
            <a:cxn ang="T15">
              <a:pos x="T5" y="0"/>
            </a:cxn>
            <a:cxn ang="T16">
              <a:pos x="T6" y="0"/>
            </a:cxn>
            <a:cxn ang="T17">
              <a:pos x="T7" y="0"/>
            </a:cxn>
            <a:cxn ang="T18">
              <a:pos x="T8" y="0"/>
            </a:cxn>
            <a:cxn ang="T19">
              <a:pos x="T9" y="0"/>
            </a:cxn>
          </a:cxnLst>
          <a:rect l="T20" t="0" r="T21" b="0"/>
          <a:pathLst>
            <a:path w="965835">
              <a:moveTo>
                <a:pt x="0" y="0"/>
              </a:moveTo>
              <a:lnTo>
                <a:pt x="965835" y="1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</xdr:row>
      <xdr:rowOff>0</xdr:rowOff>
    </xdr:from>
    <xdr:to>
      <xdr:col>2</xdr:col>
      <xdr:colOff>7620</xdr:colOff>
      <xdr:row>8</xdr:row>
      <xdr:rowOff>7620</xdr:rowOff>
    </xdr:to>
    <xdr:cxnSp macro="">
      <xdr:nvCxnSpPr>
        <xdr:cNvPr id="17892" name="直線接點 4">
          <a:extLst>
            <a:ext uri="{FF2B5EF4-FFF2-40B4-BE49-F238E27FC236}">
              <a16:creationId xmlns:a16="http://schemas.microsoft.com/office/drawing/2014/main" id="{2AE7145F-0AA8-4FC8-96DA-1F0C72536248}"/>
            </a:ext>
          </a:extLst>
        </xdr:cNvPr>
        <xdr:cNvCxnSpPr>
          <a:cxnSpLocks noChangeShapeType="1"/>
        </xdr:cNvCxnSpPr>
      </xdr:nvCxnSpPr>
      <xdr:spPr bwMode="auto">
        <a:xfrm>
          <a:off x="0" y="1508760"/>
          <a:ext cx="1539240" cy="1645920"/>
        </a:xfrm>
        <a:prstGeom prst="straightConnector1">
          <a:avLst/>
        </a:prstGeom>
        <a:noFill/>
        <a:ln w="9528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32</xdr:col>
      <xdr:colOff>0</xdr:colOff>
      <xdr:row>5</xdr:row>
      <xdr:rowOff>0</xdr:rowOff>
    </xdr:from>
    <xdr:to>
      <xdr:col>34</xdr:col>
      <xdr:colOff>7620</xdr:colOff>
      <xdr:row>8</xdr:row>
      <xdr:rowOff>7620</xdr:rowOff>
    </xdr:to>
    <xdr:cxnSp macro="">
      <xdr:nvCxnSpPr>
        <xdr:cNvPr id="17893" name="直線接點 4">
          <a:extLst>
            <a:ext uri="{FF2B5EF4-FFF2-40B4-BE49-F238E27FC236}">
              <a16:creationId xmlns:a16="http://schemas.microsoft.com/office/drawing/2014/main" id="{DA2EFB15-43E7-4202-A9E1-ED709C7795C7}"/>
            </a:ext>
          </a:extLst>
        </xdr:cNvPr>
        <xdr:cNvCxnSpPr>
          <a:cxnSpLocks noChangeShapeType="1"/>
        </xdr:cNvCxnSpPr>
      </xdr:nvCxnSpPr>
      <xdr:spPr bwMode="auto">
        <a:xfrm>
          <a:off x="20939760" y="1508760"/>
          <a:ext cx="1539240" cy="1645920"/>
        </a:xfrm>
        <a:prstGeom prst="straightConnector1">
          <a:avLst/>
        </a:prstGeom>
        <a:noFill/>
        <a:ln w="9528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64</xdr:col>
      <xdr:colOff>0</xdr:colOff>
      <xdr:row>5</xdr:row>
      <xdr:rowOff>0</xdr:rowOff>
    </xdr:from>
    <xdr:to>
      <xdr:col>66</xdr:col>
      <xdr:colOff>7620</xdr:colOff>
      <xdr:row>8</xdr:row>
      <xdr:rowOff>7620</xdr:rowOff>
    </xdr:to>
    <xdr:cxnSp macro="">
      <xdr:nvCxnSpPr>
        <xdr:cNvPr id="17894" name="直線接點 4">
          <a:extLst>
            <a:ext uri="{FF2B5EF4-FFF2-40B4-BE49-F238E27FC236}">
              <a16:creationId xmlns:a16="http://schemas.microsoft.com/office/drawing/2014/main" id="{A41E4275-535B-4E47-821E-A49057BDE101}"/>
            </a:ext>
          </a:extLst>
        </xdr:cNvPr>
        <xdr:cNvCxnSpPr>
          <a:cxnSpLocks noChangeShapeType="1"/>
        </xdr:cNvCxnSpPr>
      </xdr:nvCxnSpPr>
      <xdr:spPr bwMode="auto">
        <a:xfrm>
          <a:off x="41955720" y="1508760"/>
          <a:ext cx="1539240" cy="1645920"/>
        </a:xfrm>
        <a:prstGeom prst="straightConnector1">
          <a:avLst/>
        </a:prstGeom>
        <a:noFill/>
        <a:ln w="9528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34</xdr:col>
      <xdr:colOff>0</xdr:colOff>
      <xdr:row>8</xdr:row>
      <xdr:rowOff>0</xdr:rowOff>
    </xdr:from>
    <xdr:to>
      <xdr:col>34</xdr:col>
      <xdr:colOff>0</xdr:colOff>
      <xdr:row>13</xdr:row>
      <xdr:rowOff>220980</xdr:rowOff>
    </xdr:to>
    <xdr:sp macro="" textlink="">
      <xdr:nvSpPr>
        <xdr:cNvPr id="18498" name="Line 2">
          <a:extLst>
            <a:ext uri="{FF2B5EF4-FFF2-40B4-BE49-F238E27FC236}">
              <a16:creationId xmlns:a16="http://schemas.microsoft.com/office/drawing/2014/main" id="{C5E0A9A6-7E85-43CE-9F4B-FA422A0867D8}"/>
            </a:ext>
          </a:extLst>
        </xdr:cNvPr>
        <xdr:cNvSpPr>
          <a:spLocks/>
        </xdr:cNvSpPr>
      </xdr:nvSpPr>
      <xdr:spPr bwMode="auto">
        <a:xfrm>
          <a:off x="22471380" y="3147060"/>
          <a:ext cx="0" cy="1592580"/>
        </a:xfrm>
        <a:custGeom>
          <a:avLst/>
          <a:gdLst>
            <a:gd name="T0" fmla="*/ 0 h 1594485"/>
            <a:gd name="T1" fmla="*/ 796284 h 1594485"/>
            <a:gd name="T2" fmla="*/ 1592566 h 1594485"/>
            <a:gd name="T3" fmla="*/ 796284 h 1594485"/>
            <a:gd name="T4" fmla="*/ 0 h 1594485"/>
            <a:gd name="T5" fmla="*/ 784911 h 1594485"/>
            <a:gd name="T6" fmla="*/ 1569821 h 1594485"/>
            <a:gd name="T7" fmla="*/ 784911 h 1594485"/>
            <a:gd name="T8" fmla="*/ 0 h 1594485"/>
            <a:gd name="T9" fmla="*/ 1569821 h 159448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94485"/>
            <a:gd name="T21" fmla="*/ 1594485 h 1594485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94485">
              <a:moveTo>
                <a:pt x="0" y="0"/>
              </a:moveTo>
              <a:lnTo>
                <a:pt x="1" y="1594485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8</xdr:row>
      <xdr:rowOff>0</xdr:rowOff>
    </xdr:from>
    <xdr:to>
      <xdr:col>34</xdr:col>
      <xdr:colOff>0</xdr:colOff>
      <xdr:row>13</xdr:row>
      <xdr:rowOff>220980</xdr:rowOff>
    </xdr:to>
    <xdr:sp macro="" textlink="">
      <xdr:nvSpPr>
        <xdr:cNvPr id="18499" name="Line 5">
          <a:extLst>
            <a:ext uri="{FF2B5EF4-FFF2-40B4-BE49-F238E27FC236}">
              <a16:creationId xmlns:a16="http://schemas.microsoft.com/office/drawing/2014/main" id="{1389482B-ACBB-4D91-88F1-1D46CB24E869}"/>
            </a:ext>
          </a:extLst>
        </xdr:cNvPr>
        <xdr:cNvSpPr>
          <a:spLocks/>
        </xdr:cNvSpPr>
      </xdr:nvSpPr>
      <xdr:spPr bwMode="auto">
        <a:xfrm>
          <a:off x="22471380" y="3147060"/>
          <a:ext cx="0" cy="1592580"/>
        </a:xfrm>
        <a:custGeom>
          <a:avLst/>
          <a:gdLst>
            <a:gd name="T0" fmla="*/ 0 h 1594485"/>
            <a:gd name="T1" fmla="*/ 796284 h 1594485"/>
            <a:gd name="T2" fmla="*/ 1592566 h 1594485"/>
            <a:gd name="T3" fmla="*/ 796284 h 1594485"/>
            <a:gd name="T4" fmla="*/ 0 h 1594485"/>
            <a:gd name="T5" fmla="*/ 784911 h 1594485"/>
            <a:gd name="T6" fmla="*/ 1569821 h 1594485"/>
            <a:gd name="T7" fmla="*/ 784911 h 1594485"/>
            <a:gd name="T8" fmla="*/ 0 h 1594485"/>
            <a:gd name="T9" fmla="*/ 1569821 h 159448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94485"/>
            <a:gd name="T21" fmla="*/ 1594485 h 1594485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94485">
              <a:moveTo>
                <a:pt x="0" y="0"/>
              </a:moveTo>
              <a:lnTo>
                <a:pt x="1" y="1594485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8</xdr:row>
      <xdr:rowOff>0</xdr:rowOff>
    </xdr:from>
    <xdr:to>
      <xdr:col>34</xdr:col>
      <xdr:colOff>0</xdr:colOff>
      <xdr:row>13</xdr:row>
      <xdr:rowOff>220980</xdr:rowOff>
    </xdr:to>
    <xdr:sp macro="" textlink="">
      <xdr:nvSpPr>
        <xdr:cNvPr id="18500" name="Line 10">
          <a:extLst>
            <a:ext uri="{FF2B5EF4-FFF2-40B4-BE49-F238E27FC236}">
              <a16:creationId xmlns:a16="http://schemas.microsoft.com/office/drawing/2014/main" id="{FB6D7948-675F-4D0D-A557-A82EFED359D9}"/>
            </a:ext>
          </a:extLst>
        </xdr:cNvPr>
        <xdr:cNvSpPr>
          <a:spLocks/>
        </xdr:cNvSpPr>
      </xdr:nvSpPr>
      <xdr:spPr bwMode="auto">
        <a:xfrm>
          <a:off x="22471380" y="3147060"/>
          <a:ext cx="0" cy="1592580"/>
        </a:xfrm>
        <a:custGeom>
          <a:avLst/>
          <a:gdLst>
            <a:gd name="T0" fmla="*/ 0 h 1594485"/>
            <a:gd name="T1" fmla="*/ 796284 h 1594485"/>
            <a:gd name="T2" fmla="*/ 1592566 h 1594485"/>
            <a:gd name="T3" fmla="*/ 796284 h 1594485"/>
            <a:gd name="T4" fmla="*/ 0 h 1594485"/>
            <a:gd name="T5" fmla="*/ 784911 h 1594485"/>
            <a:gd name="T6" fmla="*/ 1569821 h 1594485"/>
            <a:gd name="T7" fmla="*/ 784911 h 1594485"/>
            <a:gd name="T8" fmla="*/ 0 h 1594485"/>
            <a:gd name="T9" fmla="*/ 1569821 h 159448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94485"/>
            <a:gd name="T21" fmla="*/ 1594485 h 1594485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94485">
              <a:moveTo>
                <a:pt x="0" y="0"/>
              </a:moveTo>
              <a:lnTo>
                <a:pt x="1" y="1594485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8</xdr:row>
      <xdr:rowOff>0</xdr:rowOff>
    </xdr:from>
    <xdr:to>
      <xdr:col>34</xdr:col>
      <xdr:colOff>0</xdr:colOff>
      <xdr:row>13</xdr:row>
      <xdr:rowOff>220980</xdr:rowOff>
    </xdr:to>
    <xdr:sp macro="" textlink="">
      <xdr:nvSpPr>
        <xdr:cNvPr id="18501" name="Line 11">
          <a:extLst>
            <a:ext uri="{FF2B5EF4-FFF2-40B4-BE49-F238E27FC236}">
              <a16:creationId xmlns:a16="http://schemas.microsoft.com/office/drawing/2014/main" id="{49D292AC-D88D-4B70-BFC7-CED598FB2812}"/>
            </a:ext>
          </a:extLst>
        </xdr:cNvPr>
        <xdr:cNvSpPr>
          <a:spLocks/>
        </xdr:cNvSpPr>
      </xdr:nvSpPr>
      <xdr:spPr bwMode="auto">
        <a:xfrm>
          <a:off x="22471380" y="3147060"/>
          <a:ext cx="0" cy="1592580"/>
        </a:xfrm>
        <a:custGeom>
          <a:avLst/>
          <a:gdLst>
            <a:gd name="T0" fmla="*/ 0 h 1594485"/>
            <a:gd name="T1" fmla="*/ 796284 h 1594485"/>
            <a:gd name="T2" fmla="*/ 1592566 h 1594485"/>
            <a:gd name="T3" fmla="*/ 796284 h 1594485"/>
            <a:gd name="T4" fmla="*/ 0 h 1594485"/>
            <a:gd name="T5" fmla="*/ 784911 h 1594485"/>
            <a:gd name="T6" fmla="*/ 1569821 h 1594485"/>
            <a:gd name="T7" fmla="*/ 784911 h 1594485"/>
            <a:gd name="T8" fmla="*/ 0 h 1594485"/>
            <a:gd name="T9" fmla="*/ 1569821 h 159448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94485"/>
            <a:gd name="T21" fmla="*/ 1594485 h 1594485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94485">
              <a:moveTo>
                <a:pt x="0" y="0"/>
              </a:moveTo>
              <a:lnTo>
                <a:pt x="1" y="1594485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8</xdr:row>
      <xdr:rowOff>0</xdr:rowOff>
    </xdr:from>
    <xdr:to>
      <xdr:col>34</xdr:col>
      <xdr:colOff>0</xdr:colOff>
      <xdr:row>13</xdr:row>
      <xdr:rowOff>220980</xdr:rowOff>
    </xdr:to>
    <xdr:sp macro="" textlink="">
      <xdr:nvSpPr>
        <xdr:cNvPr id="18502" name="Line 13">
          <a:extLst>
            <a:ext uri="{FF2B5EF4-FFF2-40B4-BE49-F238E27FC236}">
              <a16:creationId xmlns:a16="http://schemas.microsoft.com/office/drawing/2014/main" id="{D411B10D-3F00-4455-BAD6-D2023744E1CE}"/>
            </a:ext>
          </a:extLst>
        </xdr:cNvPr>
        <xdr:cNvSpPr>
          <a:spLocks/>
        </xdr:cNvSpPr>
      </xdr:nvSpPr>
      <xdr:spPr bwMode="auto">
        <a:xfrm>
          <a:off x="22471380" y="3147060"/>
          <a:ext cx="0" cy="1592580"/>
        </a:xfrm>
        <a:custGeom>
          <a:avLst/>
          <a:gdLst>
            <a:gd name="T0" fmla="*/ 0 h 1594485"/>
            <a:gd name="T1" fmla="*/ 796284 h 1594485"/>
            <a:gd name="T2" fmla="*/ 1592566 h 1594485"/>
            <a:gd name="T3" fmla="*/ 796284 h 1594485"/>
            <a:gd name="T4" fmla="*/ 0 h 1594485"/>
            <a:gd name="T5" fmla="*/ 784911 h 1594485"/>
            <a:gd name="T6" fmla="*/ 1569821 h 1594485"/>
            <a:gd name="T7" fmla="*/ 784911 h 1594485"/>
            <a:gd name="T8" fmla="*/ 0 h 1594485"/>
            <a:gd name="T9" fmla="*/ 1569821 h 159448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94485"/>
            <a:gd name="T21" fmla="*/ 1594485 h 1594485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94485">
              <a:moveTo>
                <a:pt x="0" y="0"/>
              </a:moveTo>
              <a:lnTo>
                <a:pt x="1" y="1594485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8</xdr:row>
      <xdr:rowOff>0</xdr:rowOff>
    </xdr:from>
    <xdr:to>
      <xdr:col>34</xdr:col>
      <xdr:colOff>0</xdr:colOff>
      <xdr:row>13</xdr:row>
      <xdr:rowOff>220980</xdr:rowOff>
    </xdr:to>
    <xdr:sp macro="" textlink="">
      <xdr:nvSpPr>
        <xdr:cNvPr id="18503" name="Line 14">
          <a:extLst>
            <a:ext uri="{FF2B5EF4-FFF2-40B4-BE49-F238E27FC236}">
              <a16:creationId xmlns:a16="http://schemas.microsoft.com/office/drawing/2014/main" id="{0EA7C058-B229-42BB-AA48-3741894CC89A}"/>
            </a:ext>
          </a:extLst>
        </xdr:cNvPr>
        <xdr:cNvSpPr>
          <a:spLocks/>
        </xdr:cNvSpPr>
      </xdr:nvSpPr>
      <xdr:spPr bwMode="auto">
        <a:xfrm>
          <a:off x="22471380" y="3147060"/>
          <a:ext cx="0" cy="1592580"/>
        </a:xfrm>
        <a:custGeom>
          <a:avLst/>
          <a:gdLst>
            <a:gd name="T0" fmla="*/ 0 h 1594485"/>
            <a:gd name="T1" fmla="*/ 796284 h 1594485"/>
            <a:gd name="T2" fmla="*/ 1592566 h 1594485"/>
            <a:gd name="T3" fmla="*/ 796284 h 1594485"/>
            <a:gd name="T4" fmla="*/ 0 h 1594485"/>
            <a:gd name="T5" fmla="*/ 784911 h 1594485"/>
            <a:gd name="T6" fmla="*/ 1569821 h 1594485"/>
            <a:gd name="T7" fmla="*/ 784911 h 1594485"/>
            <a:gd name="T8" fmla="*/ 0 h 1594485"/>
            <a:gd name="T9" fmla="*/ 1569821 h 159448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94485"/>
            <a:gd name="T21" fmla="*/ 1594485 h 1594485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94485">
              <a:moveTo>
                <a:pt x="0" y="0"/>
              </a:moveTo>
              <a:lnTo>
                <a:pt x="1" y="1594485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8</xdr:row>
      <xdr:rowOff>0</xdr:rowOff>
    </xdr:from>
    <xdr:to>
      <xdr:col>34</xdr:col>
      <xdr:colOff>0</xdr:colOff>
      <xdr:row>13</xdr:row>
      <xdr:rowOff>220980</xdr:rowOff>
    </xdr:to>
    <xdr:sp macro="" textlink="">
      <xdr:nvSpPr>
        <xdr:cNvPr id="18504" name="Line 15">
          <a:extLst>
            <a:ext uri="{FF2B5EF4-FFF2-40B4-BE49-F238E27FC236}">
              <a16:creationId xmlns:a16="http://schemas.microsoft.com/office/drawing/2014/main" id="{DE52FE33-B669-43A9-9AF6-8F52B5048DFA}"/>
            </a:ext>
          </a:extLst>
        </xdr:cNvPr>
        <xdr:cNvSpPr>
          <a:spLocks/>
        </xdr:cNvSpPr>
      </xdr:nvSpPr>
      <xdr:spPr bwMode="auto">
        <a:xfrm>
          <a:off x="22471380" y="3147060"/>
          <a:ext cx="0" cy="1592580"/>
        </a:xfrm>
        <a:custGeom>
          <a:avLst/>
          <a:gdLst>
            <a:gd name="T0" fmla="*/ 0 h 1594485"/>
            <a:gd name="T1" fmla="*/ 796284 h 1594485"/>
            <a:gd name="T2" fmla="*/ 1592566 h 1594485"/>
            <a:gd name="T3" fmla="*/ 796284 h 1594485"/>
            <a:gd name="T4" fmla="*/ 0 h 1594485"/>
            <a:gd name="T5" fmla="*/ 784911 h 1594485"/>
            <a:gd name="T6" fmla="*/ 1569821 h 1594485"/>
            <a:gd name="T7" fmla="*/ 784911 h 1594485"/>
            <a:gd name="T8" fmla="*/ 0 h 1594485"/>
            <a:gd name="T9" fmla="*/ 1569821 h 159448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94485"/>
            <a:gd name="T21" fmla="*/ 1594485 h 1594485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94485">
              <a:moveTo>
                <a:pt x="0" y="0"/>
              </a:moveTo>
              <a:lnTo>
                <a:pt x="1" y="1594485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8</xdr:row>
      <xdr:rowOff>0</xdr:rowOff>
    </xdr:from>
    <xdr:to>
      <xdr:col>34</xdr:col>
      <xdr:colOff>0</xdr:colOff>
      <xdr:row>13</xdr:row>
      <xdr:rowOff>220980</xdr:rowOff>
    </xdr:to>
    <xdr:sp macro="" textlink="">
      <xdr:nvSpPr>
        <xdr:cNvPr id="18505" name="Line 16">
          <a:extLst>
            <a:ext uri="{FF2B5EF4-FFF2-40B4-BE49-F238E27FC236}">
              <a16:creationId xmlns:a16="http://schemas.microsoft.com/office/drawing/2014/main" id="{D98DB06A-E259-48A8-B55F-7F7DB75897E0}"/>
            </a:ext>
          </a:extLst>
        </xdr:cNvPr>
        <xdr:cNvSpPr>
          <a:spLocks/>
        </xdr:cNvSpPr>
      </xdr:nvSpPr>
      <xdr:spPr bwMode="auto">
        <a:xfrm>
          <a:off x="22471380" y="3147060"/>
          <a:ext cx="0" cy="1592580"/>
        </a:xfrm>
        <a:custGeom>
          <a:avLst/>
          <a:gdLst>
            <a:gd name="T0" fmla="*/ 0 h 1594485"/>
            <a:gd name="T1" fmla="*/ 796284 h 1594485"/>
            <a:gd name="T2" fmla="*/ 1592566 h 1594485"/>
            <a:gd name="T3" fmla="*/ 796284 h 1594485"/>
            <a:gd name="T4" fmla="*/ 0 h 1594485"/>
            <a:gd name="T5" fmla="*/ 784911 h 1594485"/>
            <a:gd name="T6" fmla="*/ 1569821 h 1594485"/>
            <a:gd name="T7" fmla="*/ 784911 h 1594485"/>
            <a:gd name="T8" fmla="*/ 0 h 1594485"/>
            <a:gd name="T9" fmla="*/ 1569821 h 159448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94485"/>
            <a:gd name="T21" fmla="*/ 1594485 h 1594485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94485">
              <a:moveTo>
                <a:pt x="0" y="0"/>
              </a:moveTo>
              <a:lnTo>
                <a:pt x="1" y="1594485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8</xdr:row>
      <xdr:rowOff>0</xdr:rowOff>
    </xdr:from>
    <xdr:to>
      <xdr:col>34</xdr:col>
      <xdr:colOff>0</xdr:colOff>
      <xdr:row>13</xdr:row>
      <xdr:rowOff>220980</xdr:rowOff>
    </xdr:to>
    <xdr:sp macro="" textlink="">
      <xdr:nvSpPr>
        <xdr:cNvPr id="18506" name="Line 18">
          <a:extLst>
            <a:ext uri="{FF2B5EF4-FFF2-40B4-BE49-F238E27FC236}">
              <a16:creationId xmlns:a16="http://schemas.microsoft.com/office/drawing/2014/main" id="{6EC0465C-52FB-4C88-9F54-40611843BB40}"/>
            </a:ext>
          </a:extLst>
        </xdr:cNvPr>
        <xdr:cNvSpPr>
          <a:spLocks/>
        </xdr:cNvSpPr>
      </xdr:nvSpPr>
      <xdr:spPr bwMode="auto">
        <a:xfrm>
          <a:off x="22471380" y="3147060"/>
          <a:ext cx="0" cy="1592580"/>
        </a:xfrm>
        <a:custGeom>
          <a:avLst/>
          <a:gdLst>
            <a:gd name="T0" fmla="*/ 0 h 1594485"/>
            <a:gd name="T1" fmla="*/ 796284 h 1594485"/>
            <a:gd name="T2" fmla="*/ 1592566 h 1594485"/>
            <a:gd name="T3" fmla="*/ 796284 h 1594485"/>
            <a:gd name="T4" fmla="*/ 0 h 1594485"/>
            <a:gd name="T5" fmla="*/ 784911 h 1594485"/>
            <a:gd name="T6" fmla="*/ 1569821 h 1594485"/>
            <a:gd name="T7" fmla="*/ 784911 h 1594485"/>
            <a:gd name="T8" fmla="*/ 0 h 1594485"/>
            <a:gd name="T9" fmla="*/ 1569821 h 159448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94485"/>
            <a:gd name="T21" fmla="*/ 1594485 h 1594485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94485">
              <a:moveTo>
                <a:pt x="0" y="0"/>
              </a:moveTo>
              <a:lnTo>
                <a:pt x="1" y="1594485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34</xdr:col>
      <xdr:colOff>0</xdr:colOff>
      <xdr:row>8</xdr:row>
      <xdr:rowOff>0</xdr:rowOff>
    </xdr:from>
    <xdr:to>
      <xdr:col>34</xdr:col>
      <xdr:colOff>0</xdr:colOff>
      <xdr:row>13</xdr:row>
      <xdr:rowOff>220980</xdr:rowOff>
    </xdr:to>
    <xdr:sp macro="" textlink="">
      <xdr:nvSpPr>
        <xdr:cNvPr id="18507" name="Line 21">
          <a:extLst>
            <a:ext uri="{FF2B5EF4-FFF2-40B4-BE49-F238E27FC236}">
              <a16:creationId xmlns:a16="http://schemas.microsoft.com/office/drawing/2014/main" id="{BC9EA283-9D5C-4A11-A28A-119DAF1FB06B}"/>
            </a:ext>
          </a:extLst>
        </xdr:cNvPr>
        <xdr:cNvSpPr>
          <a:spLocks/>
        </xdr:cNvSpPr>
      </xdr:nvSpPr>
      <xdr:spPr bwMode="auto">
        <a:xfrm>
          <a:off x="22471380" y="3147060"/>
          <a:ext cx="0" cy="1592580"/>
        </a:xfrm>
        <a:custGeom>
          <a:avLst/>
          <a:gdLst>
            <a:gd name="T0" fmla="*/ 0 h 1594485"/>
            <a:gd name="T1" fmla="*/ 796284 h 1594485"/>
            <a:gd name="T2" fmla="*/ 1592566 h 1594485"/>
            <a:gd name="T3" fmla="*/ 796284 h 1594485"/>
            <a:gd name="T4" fmla="*/ 0 h 1594485"/>
            <a:gd name="T5" fmla="*/ 784911 h 1594485"/>
            <a:gd name="T6" fmla="*/ 1569821 h 1594485"/>
            <a:gd name="T7" fmla="*/ 784911 h 1594485"/>
            <a:gd name="T8" fmla="*/ 0 h 1594485"/>
            <a:gd name="T9" fmla="*/ 1569821 h 1594485"/>
            <a:gd name="T10" fmla="*/ 17694720 60000 65536"/>
            <a:gd name="T11" fmla="*/ 0 60000 65536"/>
            <a:gd name="T12" fmla="*/ 5898240 60000 65536"/>
            <a:gd name="T13" fmla="*/ 11796480 60000 65536"/>
            <a:gd name="T14" fmla="*/ 17694720 60000 65536"/>
            <a:gd name="T15" fmla="*/ 0 60000 65536"/>
            <a:gd name="T16" fmla="*/ 5898240 60000 65536"/>
            <a:gd name="T17" fmla="*/ 11796480 60000 65536"/>
            <a:gd name="T18" fmla="*/ 5898240 60000 65536"/>
            <a:gd name="T19" fmla="*/ 17694720 60000 65536"/>
            <a:gd name="T20" fmla="*/ 0 h 1594485"/>
            <a:gd name="T21" fmla="*/ 1594485 h 1594485"/>
          </a:gdLst>
          <a:ahLst/>
          <a:cxnLst>
            <a:cxn ang="T10">
              <a:pos x="0" y="T0"/>
            </a:cxn>
            <a:cxn ang="T11">
              <a:pos x="0" y="T1"/>
            </a:cxn>
            <a:cxn ang="T12">
              <a:pos x="0" y="T2"/>
            </a:cxn>
            <a:cxn ang="T13">
              <a:pos x="0" y="T3"/>
            </a:cxn>
            <a:cxn ang="T14">
              <a:pos x="0" y="T4"/>
            </a:cxn>
            <a:cxn ang="T15">
              <a:pos x="0" y="T5"/>
            </a:cxn>
            <a:cxn ang="T16">
              <a:pos x="0" y="T6"/>
            </a:cxn>
            <a:cxn ang="T17">
              <a:pos x="0" y="T7"/>
            </a:cxn>
            <a:cxn ang="T18">
              <a:pos x="0" y="T8"/>
            </a:cxn>
            <a:cxn ang="T19">
              <a:pos x="0" y="T9"/>
            </a:cxn>
          </a:cxnLst>
          <a:rect l="0" t="T20" r="0" b="T21"/>
          <a:pathLst>
            <a:path h="1594485">
              <a:moveTo>
                <a:pt x="0" y="0"/>
              </a:moveTo>
              <a:lnTo>
                <a:pt x="1" y="1594485"/>
              </a:lnTo>
            </a:path>
          </a:pathLst>
        </a:custGeom>
        <a:noFill/>
        <a:ln w="9528" cap="flat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32</xdr:col>
      <xdr:colOff>0</xdr:colOff>
      <xdr:row>5</xdr:row>
      <xdr:rowOff>0</xdr:rowOff>
    </xdr:from>
    <xdr:to>
      <xdr:col>34</xdr:col>
      <xdr:colOff>7620</xdr:colOff>
      <xdr:row>8</xdr:row>
      <xdr:rowOff>7620</xdr:rowOff>
    </xdr:to>
    <xdr:cxnSp macro="">
      <xdr:nvCxnSpPr>
        <xdr:cNvPr id="18508" name="直線接點 4">
          <a:extLst>
            <a:ext uri="{FF2B5EF4-FFF2-40B4-BE49-F238E27FC236}">
              <a16:creationId xmlns:a16="http://schemas.microsoft.com/office/drawing/2014/main" id="{6D385C41-18EE-46F0-9939-57FD7639348E}"/>
            </a:ext>
          </a:extLst>
        </xdr:cNvPr>
        <xdr:cNvCxnSpPr>
          <a:cxnSpLocks noChangeShapeType="1"/>
        </xdr:cNvCxnSpPr>
      </xdr:nvCxnSpPr>
      <xdr:spPr bwMode="auto">
        <a:xfrm>
          <a:off x="20939760" y="1508760"/>
          <a:ext cx="1539240" cy="1645920"/>
        </a:xfrm>
        <a:prstGeom prst="straightConnector1">
          <a:avLst/>
        </a:prstGeom>
        <a:noFill/>
        <a:ln w="9528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64</xdr:col>
      <xdr:colOff>0</xdr:colOff>
      <xdr:row>5</xdr:row>
      <xdr:rowOff>0</xdr:rowOff>
    </xdr:from>
    <xdr:to>
      <xdr:col>66</xdr:col>
      <xdr:colOff>7620</xdr:colOff>
      <xdr:row>8</xdr:row>
      <xdr:rowOff>7620</xdr:rowOff>
    </xdr:to>
    <xdr:cxnSp macro="">
      <xdr:nvCxnSpPr>
        <xdr:cNvPr id="18509" name="直線接點 4">
          <a:extLst>
            <a:ext uri="{FF2B5EF4-FFF2-40B4-BE49-F238E27FC236}">
              <a16:creationId xmlns:a16="http://schemas.microsoft.com/office/drawing/2014/main" id="{1F6560F4-1EBC-4A3B-86DD-726F86D036C5}"/>
            </a:ext>
          </a:extLst>
        </xdr:cNvPr>
        <xdr:cNvCxnSpPr>
          <a:cxnSpLocks noChangeShapeType="1"/>
        </xdr:cNvCxnSpPr>
      </xdr:nvCxnSpPr>
      <xdr:spPr bwMode="auto">
        <a:xfrm>
          <a:off x="41902380" y="1508760"/>
          <a:ext cx="1539240" cy="1645920"/>
        </a:xfrm>
        <a:prstGeom prst="straightConnector1">
          <a:avLst/>
        </a:prstGeom>
        <a:noFill/>
        <a:ln w="9528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0</xdr:col>
      <xdr:colOff>0</xdr:colOff>
      <xdr:row>5</xdr:row>
      <xdr:rowOff>0</xdr:rowOff>
    </xdr:from>
    <xdr:to>
      <xdr:col>2</xdr:col>
      <xdr:colOff>7620</xdr:colOff>
      <xdr:row>8</xdr:row>
      <xdr:rowOff>7620</xdr:rowOff>
    </xdr:to>
    <xdr:cxnSp macro="">
      <xdr:nvCxnSpPr>
        <xdr:cNvPr id="18510" name="直線接點 4">
          <a:extLst>
            <a:ext uri="{FF2B5EF4-FFF2-40B4-BE49-F238E27FC236}">
              <a16:creationId xmlns:a16="http://schemas.microsoft.com/office/drawing/2014/main" id="{8406AE53-9122-415E-BD2D-9DB428091455}"/>
            </a:ext>
          </a:extLst>
        </xdr:cNvPr>
        <xdr:cNvCxnSpPr>
          <a:cxnSpLocks noChangeShapeType="1"/>
        </xdr:cNvCxnSpPr>
      </xdr:nvCxnSpPr>
      <xdr:spPr bwMode="auto">
        <a:xfrm>
          <a:off x="0" y="1508760"/>
          <a:ext cx="1539240" cy="1645920"/>
        </a:xfrm>
        <a:prstGeom prst="straightConnector1">
          <a:avLst/>
        </a:prstGeom>
        <a:noFill/>
        <a:ln w="9528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0</xdr:rowOff>
    </xdr:from>
    <xdr:to>
      <xdr:col>2</xdr:col>
      <xdr:colOff>7620</xdr:colOff>
      <xdr:row>8</xdr:row>
      <xdr:rowOff>7620</xdr:rowOff>
    </xdr:to>
    <xdr:cxnSp macro="">
      <xdr:nvCxnSpPr>
        <xdr:cNvPr id="19472" name="直線接點 4">
          <a:extLst>
            <a:ext uri="{FF2B5EF4-FFF2-40B4-BE49-F238E27FC236}">
              <a16:creationId xmlns:a16="http://schemas.microsoft.com/office/drawing/2014/main" id="{A6D573B1-CC12-4DD7-9FF4-40F54128A38B}"/>
            </a:ext>
          </a:extLst>
        </xdr:cNvPr>
        <xdr:cNvCxnSpPr>
          <a:cxnSpLocks noChangeShapeType="1"/>
        </xdr:cNvCxnSpPr>
      </xdr:nvCxnSpPr>
      <xdr:spPr bwMode="auto">
        <a:xfrm>
          <a:off x="0" y="1508760"/>
          <a:ext cx="1539240" cy="1645920"/>
        </a:xfrm>
        <a:prstGeom prst="straightConnector1">
          <a:avLst/>
        </a:prstGeom>
        <a:noFill/>
        <a:ln w="9528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32</xdr:col>
      <xdr:colOff>0</xdr:colOff>
      <xdr:row>5</xdr:row>
      <xdr:rowOff>0</xdr:rowOff>
    </xdr:from>
    <xdr:to>
      <xdr:col>34</xdr:col>
      <xdr:colOff>7620</xdr:colOff>
      <xdr:row>8</xdr:row>
      <xdr:rowOff>7620</xdr:rowOff>
    </xdr:to>
    <xdr:cxnSp macro="">
      <xdr:nvCxnSpPr>
        <xdr:cNvPr id="19473" name="直線接點 4">
          <a:extLst>
            <a:ext uri="{FF2B5EF4-FFF2-40B4-BE49-F238E27FC236}">
              <a16:creationId xmlns:a16="http://schemas.microsoft.com/office/drawing/2014/main" id="{6E25C15D-4943-4CD3-9B46-B4B5A9209597}"/>
            </a:ext>
          </a:extLst>
        </xdr:cNvPr>
        <xdr:cNvCxnSpPr>
          <a:cxnSpLocks noChangeShapeType="1"/>
        </xdr:cNvCxnSpPr>
      </xdr:nvCxnSpPr>
      <xdr:spPr bwMode="auto">
        <a:xfrm>
          <a:off x="20939760" y="1508760"/>
          <a:ext cx="1539240" cy="1645920"/>
        </a:xfrm>
        <a:prstGeom prst="straightConnector1">
          <a:avLst/>
        </a:prstGeom>
        <a:noFill/>
        <a:ln w="9528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64</xdr:col>
      <xdr:colOff>0</xdr:colOff>
      <xdr:row>5</xdr:row>
      <xdr:rowOff>0</xdr:rowOff>
    </xdr:from>
    <xdr:to>
      <xdr:col>66</xdr:col>
      <xdr:colOff>7620</xdr:colOff>
      <xdr:row>8</xdr:row>
      <xdr:rowOff>7620</xdr:rowOff>
    </xdr:to>
    <xdr:cxnSp macro="">
      <xdr:nvCxnSpPr>
        <xdr:cNvPr id="19474" name="直線接點 4">
          <a:extLst>
            <a:ext uri="{FF2B5EF4-FFF2-40B4-BE49-F238E27FC236}">
              <a16:creationId xmlns:a16="http://schemas.microsoft.com/office/drawing/2014/main" id="{B9CC3A5F-9E4C-4AA0-B265-8984A925B4BD}"/>
            </a:ext>
          </a:extLst>
        </xdr:cNvPr>
        <xdr:cNvCxnSpPr>
          <a:cxnSpLocks noChangeShapeType="1"/>
        </xdr:cNvCxnSpPr>
      </xdr:nvCxnSpPr>
      <xdr:spPr bwMode="auto">
        <a:xfrm>
          <a:off x="41902380" y="1508760"/>
          <a:ext cx="1539240" cy="1645920"/>
        </a:xfrm>
        <a:prstGeom prst="straightConnector1">
          <a:avLst/>
        </a:prstGeom>
        <a:noFill/>
        <a:ln w="9528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64</xdr:col>
      <xdr:colOff>0</xdr:colOff>
      <xdr:row>5</xdr:row>
      <xdr:rowOff>0</xdr:rowOff>
    </xdr:from>
    <xdr:to>
      <xdr:col>66</xdr:col>
      <xdr:colOff>7620</xdr:colOff>
      <xdr:row>8</xdr:row>
      <xdr:rowOff>7620</xdr:rowOff>
    </xdr:to>
    <xdr:cxnSp macro="">
      <xdr:nvCxnSpPr>
        <xdr:cNvPr id="20496" name="直線接點 4">
          <a:extLst>
            <a:ext uri="{FF2B5EF4-FFF2-40B4-BE49-F238E27FC236}">
              <a16:creationId xmlns:a16="http://schemas.microsoft.com/office/drawing/2014/main" id="{041D171B-57AA-40B7-B0A2-B72C2FEC5065}"/>
            </a:ext>
          </a:extLst>
        </xdr:cNvPr>
        <xdr:cNvCxnSpPr>
          <a:cxnSpLocks noChangeShapeType="1"/>
        </xdr:cNvCxnSpPr>
      </xdr:nvCxnSpPr>
      <xdr:spPr bwMode="auto">
        <a:xfrm>
          <a:off x="41826180" y="1508760"/>
          <a:ext cx="1539240" cy="1645920"/>
        </a:xfrm>
        <a:prstGeom prst="straightConnector1">
          <a:avLst/>
        </a:prstGeom>
        <a:noFill/>
        <a:ln w="9528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32</xdr:col>
      <xdr:colOff>0</xdr:colOff>
      <xdr:row>5</xdr:row>
      <xdr:rowOff>0</xdr:rowOff>
    </xdr:from>
    <xdr:to>
      <xdr:col>34</xdr:col>
      <xdr:colOff>7620</xdr:colOff>
      <xdr:row>8</xdr:row>
      <xdr:rowOff>7620</xdr:rowOff>
    </xdr:to>
    <xdr:cxnSp macro="">
      <xdr:nvCxnSpPr>
        <xdr:cNvPr id="20497" name="直線接點 4">
          <a:extLst>
            <a:ext uri="{FF2B5EF4-FFF2-40B4-BE49-F238E27FC236}">
              <a16:creationId xmlns:a16="http://schemas.microsoft.com/office/drawing/2014/main" id="{690CF129-1C87-430D-B24F-5AC3B9AD691B}"/>
            </a:ext>
          </a:extLst>
        </xdr:cNvPr>
        <xdr:cNvCxnSpPr>
          <a:cxnSpLocks noChangeShapeType="1"/>
        </xdr:cNvCxnSpPr>
      </xdr:nvCxnSpPr>
      <xdr:spPr bwMode="auto">
        <a:xfrm>
          <a:off x="21092160" y="1508760"/>
          <a:ext cx="1539240" cy="1645920"/>
        </a:xfrm>
        <a:prstGeom prst="straightConnector1">
          <a:avLst/>
        </a:prstGeom>
        <a:noFill/>
        <a:ln w="9528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0</xdr:col>
      <xdr:colOff>0</xdr:colOff>
      <xdr:row>5</xdr:row>
      <xdr:rowOff>0</xdr:rowOff>
    </xdr:from>
    <xdr:to>
      <xdr:col>2</xdr:col>
      <xdr:colOff>7620</xdr:colOff>
      <xdr:row>8</xdr:row>
      <xdr:rowOff>7620</xdr:rowOff>
    </xdr:to>
    <xdr:cxnSp macro="">
      <xdr:nvCxnSpPr>
        <xdr:cNvPr id="20498" name="直線接點 4">
          <a:extLst>
            <a:ext uri="{FF2B5EF4-FFF2-40B4-BE49-F238E27FC236}">
              <a16:creationId xmlns:a16="http://schemas.microsoft.com/office/drawing/2014/main" id="{C090A3F8-0C5A-41B0-9F28-8A796C702CBE}"/>
            </a:ext>
          </a:extLst>
        </xdr:cNvPr>
        <xdr:cNvCxnSpPr>
          <a:cxnSpLocks noChangeShapeType="1"/>
        </xdr:cNvCxnSpPr>
      </xdr:nvCxnSpPr>
      <xdr:spPr bwMode="auto">
        <a:xfrm>
          <a:off x="0" y="1508760"/>
          <a:ext cx="1539240" cy="1645920"/>
        </a:xfrm>
        <a:prstGeom prst="straightConnector1">
          <a:avLst/>
        </a:prstGeom>
        <a:noFill/>
        <a:ln w="9528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28"/>
  <sheetViews>
    <sheetView workbookViewId="0">
      <pane xSplit="1" ySplit="5" topLeftCell="B7" activePane="bottomRight" state="frozen"/>
      <selection pane="topRight" activeCell="C1" sqref="C1"/>
      <selection pane="bottomLeft" activeCell="A10" sqref="A10"/>
      <selection pane="bottomRight" activeCell="Y25" sqref="Y25"/>
    </sheetView>
  </sheetViews>
  <sheetFormatPr defaultRowHeight="16.5" x14ac:dyDescent="0.25"/>
  <cols>
    <col min="1" max="1" width="8.875" customWidth="1"/>
    <col min="2" max="29" width="10.625" customWidth="1"/>
    <col min="30" max="30" width="8.875" customWidth="1"/>
  </cols>
  <sheetData>
    <row r="1" spans="1:29" ht="21" x14ac:dyDescent="0.25">
      <c r="A1" s="342" t="s">
        <v>0</v>
      </c>
      <c r="B1" s="342"/>
      <c r="C1" s="342"/>
      <c r="D1" s="342"/>
      <c r="E1" s="342"/>
      <c r="F1" s="342"/>
      <c r="G1" s="342"/>
      <c r="H1" s="342"/>
      <c r="I1" s="342"/>
      <c r="J1" s="342"/>
      <c r="K1" s="342"/>
      <c r="L1" s="342"/>
      <c r="M1" s="342"/>
      <c r="N1" s="342"/>
      <c r="O1" s="342"/>
      <c r="P1" s="342"/>
      <c r="Q1" s="342"/>
      <c r="R1" s="342"/>
      <c r="S1" s="342"/>
      <c r="T1" s="342"/>
      <c r="U1" s="342"/>
      <c r="V1" s="342"/>
      <c r="W1" s="342"/>
      <c r="X1" s="342"/>
      <c r="Y1" s="342"/>
      <c r="Z1" s="342"/>
      <c r="AA1" s="342"/>
      <c r="AB1" s="342"/>
      <c r="AC1" s="342"/>
    </row>
    <row r="2" spans="1:29" ht="17.25" thickBot="1" x14ac:dyDescent="0.3">
      <c r="A2" s="1"/>
      <c r="B2" s="2"/>
      <c r="C2" s="2"/>
      <c r="D2" s="2"/>
      <c r="E2" s="2"/>
      <c r="F2" s="2"/>
      <c r="G2" s="2"/>
      <c r="H2" s="3"/>
      <c r="I2" s="2"/>
      <c r="J2" s="2"/>
      <c r="K2" s="4" t="s">
        <v>2</v>
      </c>
      <c r="L2" s="2"/>
      <c r="M2" s="2"/>
      <c r="N2" s="2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311" t="s">
        <v>242</v>
      </c>
    </row>
    <row r="3" spans="1:29" s="51" customFormat="1" ht="21.95" customHeight="1" thickBot="1" x14ac:dyDescent="0.3">
      <c r="A3" s="343" t="s">
        <v>246</v>
      </c>
      <c r="B3" s="345" t="s">
        <v>238</v>
      </c>
      <c r="C3" s="346"/>
      <c r="D3" s="346"/>
      <c r="E3" s="346"/>
      <c r="F3" s="346"/>
      <c r="G3" s="346"/>
      <c r="H3" s="346"/>
      <c r="I3" s="347" t="s">
        <v>239</v>
      </c>
      <c r="J3" s="346"/>
      <c r="K3" s="346"/>
      <c r="L3" s="346"/>
      <c r="M3" s="346"/>
      <c r="N3" s="346"/>
      <c r="O3" s="346"/>
      <c r="P3" s="346" t="s">
        <v>240</v>
      </c>
      <c r="Q3" s="346"/>
      <c r="R3" s="346"/>
      <c r="S3" s="346"/>
      <c r="T3" s="346"/>
      <c r="U3" s="346"/>
      <c r="V3" s="346"/>
      <c r="W3" s="348" t="s">
        <v>241</v>
      </c>
      <c r="X3" s="348"/>
      <c r="Y3" s="348"/>
      <c r="Z3" s="348"/>
      <c r="AA3" s="348"/>
      <c r="AB3" s="348"/>
      <c r="AC3" s="348"/>
    </row>
    <row r="4" spans="1:29" ht="21.95" customHeight="1" thickBot="1" x14ac:dyDescent="0.3">
      <c r="A4" s="343"/>
      <c r="B4" s="341" t="s">
        <v>245</v>
      </c>
      <c r="C4" s="335"/>
      <c r="D4" s="335"/>
      <c r="E4" s="334" t="s">
        <v>244</v>
      </c>
      <c r="F4" s="335"/>
      <c r="G4" s="336" t="s">
        <v>243</v>
      </c>
      <c r="H4" s="337"/>
      <c r="I4" s="334" t="s">
        <v>245</v>
      </c>
      <c r="J4" s="335"/>
      <c r="K4" s="335"/>
      <c r="L4" s="334" t="s">
        <v>244</v>
      </c>
      <c r="M4" s="335"/>
      <c r="N4" s="336" t="s">
        <v>243</v>
      </c>
      <c r="O4" s="337"/>
      <c r="P4" s="334" t="s">
        <v>245</v>
      </c>
      <c r="Q4" s="335"/>
      <c r="R4" s="335"/>
      <c r="S4" s="334" t="s">
        <v>244</v>
      </c>
      <c r="T4" s="335"/>
      <c r="U4" s="336" t="s">
        <v>243</v>
      </c>
      <c r="V4" s="337"/>
      <c r="W4" s="334" t="s">
        <v>245</v>
      </c>
      <c r="X4" s="335"/>
      <c r="Y4" s="335"/>
      <c r="Z4" s="334" t="s">
        <v>244</v>
      </c>
      <c r="AA4" s="335"/>
      <c r="AB4" s="336" t="s">
        <v>243</v>
      </c>
      <c r="AC4" s="337"/>
    </row>
    <row r="5" spans="1:29" ht="35.1" customHeight="1" thickBot="1" x14ac:dyDescent="0.3">
      <c r="A5" s="344"/>
      <c r="B5" s="312" t="s">
        <v>4</v>
      </c>
      <c r="C5" s="313" t="s">
        <v>5</v>
      </c>
      <c r="D5" s="317" t="s">
        <v>247</v>
      </c>
      <c r="E5" s="313" t="s">
        <v>5</v>
      </c>
      <c r="F5" s="313" t="s">
        <v>7</v>
      </c>
      <c r="G5" s="313" t="s">
        <v>5</v>
      </c>
      <c r="H5" s="313" t="s">
        <v>7</v>
      </c>
      <c r="I5" s="312" t="s">
        <v>4</v>
      </c>
      <c r="J5" s="313" t="s">
        <v>5</v>
      </c>
      <c r="K5" s="317" t="s">
        <v>247</v>
      </c>
      <c r="L5" s="313" t="s">
        <v>5</v>
      </c>
      <c r="M5" s="313" t="s">
        <v>7</v>
      </c>
      <c r="N5" s="313" t="s">
        <v>5</v>
      </c>
      <c r="O5" s="313" t="s">
        <v>7</v>
      </c>
      <c r="P5" s="312" t="s">
        <v>4</v>
      </c>
      <c r="Q5" s="313" t="s">
        <v>5</v>
      </c>
      <c r="R5" s="317" t="s">
        <v>247</v>
      </c>
      <c r="S5" s="313" t="s">
        <v>5</v>
      </c>
      <c r="T5" s="313" t="s">
        <v>7</v>
      </c>
      <c r="U5" s="313" t="s">
        <v>5</v>
      </c>
      <c r="V5" s="313" t="s">
        <v>7</v>
      </c>
      <c r="W5" s="313" t="s">
        <v>4</v>
      </c>
      <c r="X5" s="313" t="s">
        <v>5</v>
      </c>
      <c r="Y5" s="317" t="s">
        <v>247</v>
      </c>
      <c r="Z5" s="313" t="s">
        <v>5</v>
      </c>
      <c r="AA5" s="313" t="s">
        <v>7</v>
      </c>
      <c r="AB5" s="313" t="s">
        <v>5</v>
      </c>
      <c r="AC5" s="314" t="s">
        <v>7</v>
      </c>
    </row>
    <row r="6" spans="1:29" ht="20.100000000000001" customHeight="1" x14ac:dyDescent="0.25">
      <c r="A6" s="315" t="s">
        <v>8</v>
      </c>
      <c r="B6" s="6">
        <v>297396</v>
      </c>
      <c r="C6" s="6">
        <v>289883</v>
      </c>
      <c r="D6" s="7">
        <v>2.5262612812546235</v>
      </c>
      <c r="E6" s="6">
        <v>289636</v>
      </c>
      <c r="F6" s="6">
        <v>7508</v>
      </c>
      <c r="G6" s="6">
        <v>247</v>
      </c>
      <c r="H6" s="6">
        <v>5</v>
      </c>
      <c r="I6" s="6">
        <v>126439</v>
      </c>
      <c r="J6" s="6">
        <v>122417</v>
      </c>
      <c r="K6" s="7">
        <v>3.1809805518866807</v>
      </c>
      <c r="L6" s="6">
        <v>122338</v>
      </c>
      <c r="M6" s="6">
        <v>4020</v>
      </c>
      <c r="N6" s="6">
        <v>79</v>
      </c>
      <c r="O6" s="6">
        <v>2</v>
      </c>
      <c r="P6" s="6">
        <v>95063</v>
      </c>
      <c r="Q6" s="6">
        <v>92990</v>
      </c>
      <c r="R6" s="7">
        <v>2.1806591418322583</v>
      </c>
      <c r="S6" s="6">
        <v>92866</v>
      </c>
      <c r="T6" s="6">
        <v>2071</v>
      </c>
      <c r="U6" s="6">
        <v>124</v>
      </c>
      <c r="V6" s="6">
        <v>2</v>
      </c>
      <c r="W6" s="6">
        <v>66412</v>
      </c>
      <c r="X6" s="6">
        <v>65174</v>
      </c>
      <c r="Y6" s="7">
        <v>1.8641209419984341</v>
      </c>
      <c r="Z6" s="6">
        <v>65145</v>
      </c>
      <c r="AA6" s="6">
        <v>1237</v>
      </c>
      <c r="AB6" s="6">
        <v>29</v>
      </c>
      <c r="AC6" s="6">
        <v>1</v>
      </c>
    </row>
    <row r="7" spans="1:29" ht="20.100000000000001" customHeight="1" x14ac:dyDescent="0.25">
      <c r="A7" s="315" t="s">
        <v>9</v>
      </c>
      <c r="B7" s="6">
        <v>285209</v>
      </c>
      <c r="C7" s="6">
        <v>275398</v>
      </c>
      <c r="D7" s="7">
        <v>3.4399335224344254</v>
      </c>
      <c r="E7" s="6">
        <v>275327</v>
      </c>
      <c r="F7" s="6">
        <v>9807</v>
      </c>
      <c r="G7" s="6">
        <v>71</v>
      </c>
      <c r="H7" s="6">
        <v>4</v>
      </c>
      <c r="I7" s="6">
        <v>118441</v>
      </c>
      <c r="J7" s="6">
        <v>113561</v>
      </c>
      <c r="K7" s="7">
        <v>4.1201948649538593</v>
      </c>
      <c r="L7" s="6">
        <v>113528</v>
      </c>
      <c r="M7" s="6">
        <v>4878</v>
      </c>
      <c r="N7" s="6">
        <v>33</v>
      </c>
      <c r="O7" s="6">
        <v>2</v>
      </c>
      <c r="P7" s="6">
        <v>103114</v>
      </c>
      <c r="Q7" s="6">
        <v>99836</v>
      </c>
      <c r="R7" s="7">
        <v>3.1790057606144657</v>
      </c>
      <c r="S7" s="6">
        <v>99811</v>
      </c>
      <c r="T7" s="6">
        <v>3276</v>
      </c>
      <c r="U7" s="6">
        <v>25</v>
      </c>
      <c r="V7" s="6">
        <v>2</v>
      </c>
      <c r="W7" s="6">
        <v>63602</v>
      </c>
      <c r="X7" s="6">
        <v>61951</v>
      </c>
      <c r="Y7" s="7">
        <v>2.595830319801264</v>
      </c>
      <c r="Z7" s="6">
        <v>61938</v>
      </c>
      <c r="AA7" s="6">
        <v>1651</v>
      </c>
      <c r="AB7" s="6">
        <v>13</v>
      </c>
      <c r="AC7" s="6">
        <v>0</v>
      </c>
    </row>
    <row r="8" spans="1:29" ht="20.100000000000001" customHeight="1" x14ac:dyDescent="0.25">
      <c r="A8" s="315" t="s">
        <v>10</v>
      </c>
      <c r="B8" s="6">
        <v>325060</v>
      </c>
      <c r="C8" s="6">
        <v>305952</v>
      </c>
      <c r="D8" s="7">
        <v>5.8782993908816836</v>
      </c>
      <c r="E8" s="6">
        <v>305852</v>
      </c>
      <c r="F8" s="6">
        <v>19106</v>
      </c>
      <c r="G8" s="6">
        <v>100</v>
      </c>
      <c r="H8" s="6">
        <v>2</v>
      </c>
      <c r="I8" s="6">
        <v>155147</v>
      </c>
      <c r="J8" s="6">
        <v>145424</v>
      </c>
      <c r="K8" s="7">
        <v>6.2669597220700366</v>
      </c>
      <c r="L8" s="6">
        <v>145382</v>
      </c>
      <c r="M8" s="6">
        <v>9723</v>
      </c>
      <c r="N8" s="6">
        <v>42</v>
      </c>
      <c r="O8" s="6">
        <v>0</v>
      </c>
      <c r="P8" s="6">
        <v>99979</v>
      </c>
      <c r="Q8" s="6">
        <v>94201</v>
      </c>
      <c r="R8" s="7">
        <v>5.7792136348633214</v>
      </c>
      <c r="S8" s="6">
        <v>94172</v>
      </c>
      <c r="T8" s="6">
        <v>5778</v>
      </c>
      <c r="U8" s="6">
        <v>29</v>
      </c>
      <c r="V8" s="6">
        <v>0</v>
      </c>
      <c r="W8" s="6">
        <v>69918</v>
      </c>
      <c r="X8" s="6">
        <v>66312</v>
      </c>
      <c r="Y8" s="7">
        <v>5.1574701793529565</v>
      </c>
      <c r="Z8" s="6">
        <v>66283</v>
      </c>
      <c r="AA8" s="6">
        <v>3604</v>
      </c>
      <c r="AB8" s="6">
        <v>29</v>
      </c>
      <c r="AC8" s="6">
        <v>2</v>
      </c>
    </row>
    <row r="9" spans="1:29" ht="20.100000000000001" customHeight="1" x14ac:dyDescent="0.25">
      <c r="A9" s="315" t="s">
        <v>11</v>
      </c>
      <c r="B9" s="6">
        <v>342958</v>
      </c>
      <c r="C9" s="6">
        <v>317652</v>
      </c>
      <c r="D9" s="7">
        <v>7.3787460855265081</v>
      </c>
      <c r="E9" s="6">
        <v>317546</v>
      </c>
      <c r="F9" s="6">
        <v>25296</v>
      </c>
      <c r="G9" s="6">
        <v>106</v>
      </c>
      <c r="H9" s="6">
        <v>10</v>
      </c>
      <c r="I9" s="6">
        <v>138653</v>
      </c>
      <c r="J9" s="6">
        <v>127586</v>
      </c>
      <c r="K9" s="7">
        <v>7.9817962828067195</v>
      </c>
      <c r="L9" s="6">
        <v>127544</v>
      </c>
      <c r="M9" s="6">
        <v>11062</v>
      </c>
      <c r="N9" s="6">
        <v>42</v>
      </c>
      <c r="O9" s="6">
        <v>5</v>
      </c>
      <c r="P9" s="6">
        <v>135962</v>
      </c>
      <c r="Q9" s="6">
        <v>126236</v>
      </c>
      <c r="R9" s="7">
        <v>7.1534693517306307</v>
      </c>
      <c r="S9" s="6">
        <v>126204</v>
      </c>
      <c r="T9" s="6">
        <v>9725</v>
      </c>
      <c r="U9" s="6">
        <v>32</v>
      </c>
      <c r="V9" s="6">
        <v>1</v>
      </c>
      <c r="W9" s="6">
        <v>68341</v>
      </c>
      <c r="X9" s="6">
        <v>63828</v>
      </c>
      <c r="Y9" s="7">
        <v>6.603649346658667</v>
      </c>
      <c r="Z9" s="6">
        <v>63796</v>
      </c>
      <c r="AA9" s="6">
        <v>4509</v>
      </c>
      <c r="AB9" s="6">
        <v>32</v>
      </c>
      <c r="AC9" s="6">
        <v>4</v>
      </c>
    </row>
    <row r="10" spans="1:29" ht="20.100000000000001" customHeight="1" x14ac:dyDescent="0.25">
      <c r="A10" s="315" t="s">
        <v>12</v>
      </c>
      <c r="B10" s="6">
        <v>373105</v>
      </c>
      <c r="C10" s="6">
        <v>341586</v>
      </c>
      <c r="D10" s="7">
        <v>8.4477559936210991</v>
      </c>
      <c r="E10" s="6">
        <v>341517</v>
      </c>
      <c r="F10" s="6">
        <v>31516</v>
      </c>
      <c r="G10" s="6">
        <v>69</v>
      </c>
      <c r="H10" s="6">
        <v>3</v>
      </c>
      <c r="I10" s="6">
        <v>157702</v>
      </c>
      <c r="J10" s="6">
        <v>143295</v>
      </c>
      <c r="K10" s="7">
        <v>9.1355848372246395</v>
      </c>
      <c r="L10" s="6">
        <v>143267</v>
      </c>
      <c r="M10" s="6">
        <v>14405</v>
      </c>
      <c r="N10" s="6">
        <v>28</v>
      </c>
      <c r="O10" s="6">
        <v>2</v>
      </c>
      <c r="P10" s="6">
        <v>119695</v>
      </c>
      <c r="Q10" s="6">
        <v>109902</v>
      </c>
      <c r="R10" s="7">
        <v>8.1816283052759093</v>
      </c>
      <c r="S10" s="6">
        <v>109866</v>
      </c>
      <c r="T10" s="6">
        <v>9792</v>
      </c>
      <c r="U10" s="6">
        <v>36</v>
      </c>
      <c r="V10" s="6">
        <v>1</v>
      </c>
      <c r="W10" s="6">
        <v>95708</v>
      </c>
      <c r="X10" s="6">
        <v>88389</v>
      </c>
      <c r="Y10" s="7">
        <v>7.6472186233125754</v>
      </c>
      <c r="Z10" s="6">
        <v>88384</v>
      </c>
      <c r="AA10" s="6">
        <v>7319</v>
      </c>
      <c r="AB10" s="6">
        <v>5</v>
      </c>
      <c r="AC10" s="6">
        <v>0</v>
      </c>
    </row>
    <row r="11" spans="1:29" ht="20.100000000000001" customHeight="1" x14ac:dyDescent="0.25">
      <c r="A11" s="315" t="s">
        <v>13</v>
      </c>
      <c r="B11" s="6">
        <v>312899</v>
      </c>
      <c r="C11" s="6">
        <v>306096</v>
      </c>
      <c r="D11" s="7">
        <v>2.1741840018664171</v>
      </c>
      <c r="E11" s="6">
        <v>306045</v>
      </c>
      <c r="F11" s="6">
        <v>6801</v>
      </c>
      <c r="G11" s="6">
        <v>51</v>
      </c>
      <c r="H11" s="6">
        <v>2</v>
      </c>
      <c r="I11" s="6">
        <v>125865</v>
      </c>
      <c r="J11" s="6">
        <v>122535</v>
      </c>
      <c r="K11" s="7">
        <v>2.6456918126564175</v>
      </c>
      <c r="L11" s="6">
        <v>122511</v>
      </c>
      <c r="M11" s="6">
        <v>3329</v>
      </c>
      <c r="N11" s="6">
        <v>24</v>
      </c>
      <c r="O11" s="6">
        <v>1</v>
      </c>
      <c r="P11" s="6">
        <v>119695</v>
      </c>
      <c r="Q11" s="6">
        <v>109902</v>
      </c>
      <c r="R11" s="7">
        <v>8.1816283052759093</v>
      </c>
      <c r="S11" s="6">
        <v>109866</v>
      </c>
      <c r="T11" s="6">
        <v>9792</v>
      </c>
      <c r="U11" s="6">
        <v>36</v>
      </c>
      <c r="V11" s="6">
        <v>1</v>
      </c>
      <c r="W11" s="6">
        <v>95708</v>
      </c>
      <c r="X11" s="6">
        <v>88389</v>
      </c>
      <c r="Y11" s="7">
        <v>7.6472186233125754</v>
      </c>
      <c r="Z11" s="6">
        <v>88384</v>
      </c>
      <c r="AA11" s="6">
        <v>7319</v>
      </c>
      <c r="AB11" s="6">
        <v>5</v>
      </c>
      <c r="AC11" s="6">
        <v>0</v>
      </c>
    </row>
    <row r="12" spans="1:29" ht="20.100000000000001" customHeight="1" x14ac:dyDescent="0.25">
      <c r="A12" s="315" t="s">
        <v>14</v>
      </c>
      <c r="B12" s="6">
        <v>324524</v>
      </c>
      <c r="C12" s="6">
        <v>321752</v>
      </c>
      <c r="D12" s="7">
        <v>0.85417411347080641</v>
      </c>
      <c r="E12" s="6">
        <v>321683</v>
      </c>
      <c r="F12" s="6">
        <v>2772</v>
      </c>
      <c r="G12" s="6">
        <v>69</v>
      </c>
      <c r="H12" s="6">
        <v>0</v>
      </c>
      <c r="I12" s="6">
        <v>138424</v>
      </c>
      <c r="J12" s="6">
        <v>136969</v>
      </c>
      <c r="K12" s="7">
        <v>1.0511183031844189</v>
      </c>
      <c r="L12" s="6">
        <v>136945</v>
      </c>
      <c r="M12" s="6">
        <v>1455</v>
      </c>
      <c r="N12" s="6">
        <v>24</v>
      </c>
      <c r="O12" s="6">
        <v>0</v>
      </c>
      <c r="P12" s="6">
        <v>118583</v>
      </c>
      <c r="Q12" s="6">
        <v>116304</v>
      </c>
      <c r="R12" s="7">
        <v>1.9218606376968033</v>
      </c>
      <c r="S12" s="6">
        <v>116287</v>
      </c>
      <c r="T12" s="6">
        <v>2278</v>
      </c>
      <c r="U12" s="6">
        <v>17</v>
      </c>
      <c r="V12" s="6">
        <v>1</v>
      </c>
      <c r="W12" s="6">
        <v>68451</v>
      </c>
      <c r="X12" s="6">
        <v>67257</v>
      </c>
      <c r="Y12" s="7">
        <v>1.744313450497436</v>
      </c>
      <c r="Z12" s="6">
        <v>67247</v>
      </c>
      <c r="AA12" s="6">
        <v>1194</v>
      </c>
      <c r="AB12" s="6">
        <v>10</v>
      </c>
      <c r="AC12" s="6">
        <v>0</v>
      </c>
    </row>
    <row r="13" spans="1:29" ht="20.100000000000001" customHeight="1" x14ac:dyDescent="0.25">
      <c r="A13" s="315" t="s">
        <v>15</v>
      </c>
      <c r="B13" s="6">
        <v>355768</v>
      </c>
      <c r="C13" s="6">
        <v>352802</v>
      </c>
      <c r="D13" s="7">
        <v>0.83368937060106596</v>
      </c>
      <c r="E13" s="6">
        <v>352739</v>
      </c>
      <c r="F13" s="6">
        <v>2966</v>
      </c>
      <c r="G13" s="6">
        <v>63</v>
      </c>
      <c r="H13" s="6">
        <v>0</v>
      </c>
      <c r="I13" s="6">
        <v>160325</v>
      </c>
      <c r="J13" s="6">
        <v>158654</v>
      </c>
      <c r="K13" s="7">
        <v>1.0422579136129737</v>
      </c>
      <c r="L13" s="6">
        <v>158627</v>
      </c>
      <c r="M13" s="6">
        <v>1671</v>
      </c>
      <c r="N13" s="6">
        <v>27</v>
      </c>
      <c r="O13" s="6">
        <v>0</v>
      </c>
      <c r="P13" s="6">
        <v>106215</v>
      </c>
      <c r="Q13" s="6">
        <v>105409</v>
      </c>
      <c r="R13" s="7">
        <v>0.75883820552652637</v>
      </c>
      <c r="S13" s="6">
        <v>105380</v>
      </c>
      <c r="T13" s="6">
        <v>806</v>
      </c>
      <c r="U13" s="6">
        <v>29</v>
      </c>
      <c r="V13" s="6">
        <v>0</v>
      </c>
      <c r="W13" s="6">
        <v>79885</v>
      </c>
      <c r="X13" s="6">
        <v>79374</v>
      </c>
      <c r="Y13" s="7">
        <v>0.63966952494210427</v>
      </c>
      <c r="Z13" s="6">
        <v>79358</v>
      </c>
      <c r="AA13" s="6">
        <v>511</v>
      </c>
      <c r="AB13" s="6">
        <v>16</v>
      </c>
      <c r="AC13" s="6">
        <v>0</v>
      </c>
    </row>
    <row r="14" spans="1:29" ht="20.100000000000001" customHeight="1" x14ac:dyDescent="0.25">
      <c r="A14" s="315" t="s">
        <v>16</v>
      </c>
      <c r="B14" s="6">
        <v>384391</v>
      </c>
      <c r="C14" s="6">
        <v>380319</v>
      </c>
      <c r="D14" s="7">
        <v>1.0593380177995844</v>
      </c>
      <c r="E14" s="6">
        <v>380256</v>
      </c>
      <c r="F14" s="6">
        <v>4072</v>
      </c>
      <c r="G14" s="6">
        <v>63</v>
      </c>
      <c r="H14" s="6">
        <v>0</v>
      </c>
      <c r="I14" s="6">
        <v>169015</v>
      </c>
      <c r="J14" s="6">
        <v>166880</v>
      </c>
      <c r="K14" s="7">
        <v>1.2632014909919238</v>
      </c>
      <c r="L14" s="6">
        <v>166847</v>
      </c>
      <c r="M14" s="6">
        <v>2135</v>
      </c>
      <c r="N14" s="6">
        <v>33</v>
      </c>
      <c r="O14" s="6">
        <v>0</v>
      </c>
      <c r="P14" s="6">
        <v>117316</v>
      </c>
      <c r="Q14" s="6">
        <v>116478</v>
      </c>
      <c r="R14" s="7">
        <v>0.71431006853285151</v>
      </c>
      <c r="S14" s="6">
        <v>116455</v>
      </c>
      <c r="T14" s="6">
        <v>838</v>
      </c>
      <c r="U14" s="6">
        <v>23</v>
      </c>
      <c r="V14" s="6">
        <v>0</v>
      </c>
      <c r="W14" s="6">
        <v>78127</v>
      </c>
      <c r="X14" s="6">
        <v>77670</v>
      </c>
      <c r="Y14" s="7">
        <v>0.58494502540734961</v>
      </c>
      <c r="Z14" s="6">
        <v>77657</v>
      </c>
      <c r="AA14" s="6">
        <v>457</v>
      </c>
      <c r="AB14" s="6">
        <v>13</v>
      </c>
      <c r="AC14" s="6">
        <v>0</v>
      </c>
    </row>
    <row r="15" spans="1:29" ht="20.100000000000001" customHeight="1" x14ac:dyDescent="0.25">
      <c r="A15" s="315" t="s">
        <v>17</v>
      </c>
      <c r="B15" s="6">
        <v>407961</v>
      </c>
      <c r="C15" s="6">
        <v>403707</v>
      </c>
      <c r="D15" s="7">
        <v>1.042710950425884</v>
      </c>
      <c r="E15" s="6">
        <v>403639</v>
      </c>
      <c r="F15" s="6">
        <v>4252</v>
      </c>
      <c r="G15" s="6">
        <v>68</v>
      </c>
      <c r="H15" s="6">
        <v>2</v>
      </c>
      <c r="I15" s="6">
        <v>163992</v>
      </c>
      <c r="J15" s="6">
        <v>161984</v>
      </c>
      <c r="K15" s="7">
        <v>1.2243454507761911</v>
      </c>
      <c r="L15" s="6">
        <v>161945</v>
      </c>
      <c r="M15" s="6">
        <v>2008</v>
      </c>
      <c r="N15" s="6">
        <v>39</v>
      </c>
      <c r="O15" s="6">
        <v>0</v>
      </c>
      <c r="P15" s="6">
        <v>134122</v>
      </c>
      <c r="Q15" s="6">
        <v>132741</v>
      </c>
      <c r="R15" s="7">
        <v>1.0296595636808279</v>
      </c>
      <c r="S15" s="6">
        <v>132723</v>
      </c>
      <c r="T15" s="6">
        <v>1381</v>
      </c>
      <c r="U15" s="6">
        <v>18</v>
      </c>
      <c r="V15" s="6">
        <v>0</v>
      </c>
      <c r="W15" s="6">
        <v>81254</v>
      </c>
      <c r="X15" s="6">
        <v>80698</v>
      </c>
      <c r="Y15" s="7">
        <v>0.68427400497206292</v>
      </c>
      <c r="Z15" s="6">
        <v>80686</v>
      </c>
      <c r="AA15" s="6">
        <v>556</v>
      </c>
      <c r="AB15" s="6">
        <v>12</v>
      </c>
      <c r="AC15" s="6">
        <v>0</v>
      </c>
    </row>
    <row r="16" spans="1:29" ht="20.100000000000001" customHeight="1" x14ac:dyDescent="0.25">
      <c r="A16" s="315" t="s">
        <v>18</v>
      </c>
      <c r="B16" s="6">
        <v>449492</v>
      </c>
      <c r="C16" s="6">
        <v>445438</v>
      </c>
      <c r="D16" s="7">
        <v>0.90190704172710534</v>
      </c>
      <c r="E16" s="6">
        <v>444944</v>
      </c>
      <c r="F16" s="6">
        <v>4053</v>
      </c>
      <c r="G16" s="6">
        <v>494</v>
      </c>
      <c r="H16" s="6">
        <v>1</v>
      </c>
      <c r="I16" s="6">
        <v>207057</v>
      </c>
      <c r="J16" s="6">
        <v>204808</v>
      </c>
      <c r="K16" s="7">
        <v>1.0861743384671854</v>
      </c>
      <c r="L16" s="6">
        <v>204639</v>
      </c>
      <c r="M16" s="6">
        <v>2248</v>
      </c>
      <c r="N16" s="6">
        <v>169</v>
      </c>
      <c r="O16" s="6">
        <v>1</v>
      </c>
      <c r="P16" s="6">
        <v>147135</v>
      </c>
      <c r="Q16" s="6">
        <v>145725</v>
      </c>
      <c r="R16" s="7">
        <v>0.9583035987358548</v>
      </c>
      <c r="S16" s="6">
        <v>145713</v>
      </c>
      <c r="T16" s="6">
        <v>1409</v>
      </c>
      <c r="U16" s="6">
        <v>12</v>
      </c>
      <c r="V16" s="6">
        <v>1</v>
      </c>
      <c r="W16" s="6">
        <v>96834</v>
      </c>
      <c r="X16" s="6">
        <v>95998</v>
      </c>
      <c r="Y16" s="7">
        <v>0.86333312679430785</v>
      </c>
      <c r="Z16" s="6">
        <v>95981</v>
      </c>
      <c r="AA16" s="6">
        <v>835</v>
      </c>
      <c r="AB16" s="6">
        <v>17</v>
      </c>
      <c r="AC16" s="6">
        <v>1</v>
      </c>
    </row>
    <row r="17" spans="1:29" ht="20.100000000000001" customHeight="1" x14ac:dyDescent="0.25">
      <c r="A17" s="315" t="s">
        <v>19</v>
      </c>
      <c r="B17" s="6">
        <v>521748</v>
      </c>
      <c r="C17" s="6">
        <v>517634</v>
      </c>
      <c r="D17" s="7">
        <v>0.7885032621112108</v>
      </c>
      <c r="E17" s="6">
        <v>517098</v>
      </c>
      <c r="F17" s="6">
        <v>4104</v>
      </c>
      <c r="G17" s="6">
        <v>536</v>
      </c>
      <c r="H17" s="6">
        <v>10</v>
      </c>
      <c r="I17" s="6">
        <v>218975</v>
      </c>
      <c r="J17" s="6">
        <v>216899</v>
      </c>
      <c r="K17" s="7">
        <v>0.94805343075693571</v>
      </c>
      <c r="L17" s="6">
        <v>216723</v>
      </c>
      <c r="M17" s="6">
        <v>2069</v>
      </c>
      <c r="N17" s="6">
        <v>176</v>
      </c>
      <c r="O17" s="6">
        <v>7</v>
      </c>
      <c r="P17" s="6">
        <v>189269</v>
      </c>
      <c r="Q17" s="6">
        <v>187913</v>
      </c>
      <c r="R17" s="7">
        <v>0.71644062154922361</v>
      </c>
      <c r="S17" s="6">
        <v>187703</v>
      </c>
      <c r="T17" s="6">
        <v>1354</v>
      </c>
      <c r="U17" s="6">
        <v>210</v>
      </c>
      <c r="V17" s="6">
        <v>2</v>
      </c>
      <c r="W17" s="6">
        <v>113504</v>
      </c>
      <c r="X17" s="6">
        <v>112822</v>
      </c>
      <c r="Y17" s="7">
        <v>0.60085988159007619</v>
      </c>
      <c r="Z17" s="6">
        <v>112672</v>
      </c>
      <c r="AA17" s="6">
        <v>681</v>
      </c>
      <c r="AB17" s="6">
        <v>150</v>
      </c>
      <c r="AC17" s="6">
        <v>1</v>
      </c>
    </row>
    <row r="18" spans="1:29" ht="20.100000000000001" customHeight="1" x14ac:dyDescent="0.25">
      <c r="A18" s="315" t="s">
        <v>20</v>
      </c>
      <c r="B18" s="6">
        <v>546818</v>
      </c>
      <c r="C18" s="6">
        <v>543317</v>
      </c>
      <c r="D18" s="7">
        <v>0.64024958944292254</v>
      </c>
      <c r="E18" s="6">
        <v>542929</v>
      </c>
      <c r="F18" s="6">
        <v>3497</v>
      </c>
      <c r="G18" s="6">
        <v>388</v>
      </c>
      <c r="H18" s="6">
        <v>4</v>
      </c>
      <c r="I18" s="6">
        <v>202852</v>
      </c>
      <c r="J18" s="6">
        <v>201320</v>
      </c>
      <c r="K18" s="7">
        <v>0.75523041429219329</v>
      </c>
      <c r="L18" s="6">
        <v>201192</v>
      </c>
      <c r="M18" s="6">
        <v>1531</v>
      </c>
      <c r="N18" s="6">
        <v>128</v>
      </c>
      <c r="O18" s="6">
        <v>1</v>
      </c>
      <c r="P18" s="6">
        <v>191172</v>
      </c>
      <c r="Q18" s="6">
        <v>189998</v>
      </c>
      <c r="R18" s="7">
        <v>0.61410666834055194</v>
      </c>
      <c r="S18" s="6">
        <v>189835</v>
      </c>
      <c r="T18" s="6">
        <v>1172</v>
      </c>
      <c r="U18" s="6">
        <v>163</v>
      </c>
      <c r="V18" s="6">
        <v>2</v>
      </c>
      <c r="W18" s="6">
        <v>152794</v>
      </c>
      <c r="X18" s="6">
        <v>151999</v>
      </c>
      <c r="Y18" s="7">
        <v>0.52030838907286936</v>
      </c>
      <c r="Z18" s="6">
        <v>151902</v>
      </c>
      <c r="AA18" s="6">
        <v>794</v>
      </c>
      <c r="AB18" s="6">
        <v>97</v>
      </c>
      <c r="AC18" s="6">
        <v>1</v>
      </c>
    </row>
    <row r="19" spans="1:29" ht="20.100000000000001" customHeight="1" x14ac:dyDescent="0.25">
      <c r="A19" s="315" t="s">
        <v>21</v>
      </c>
      <c r="B19" s="6">
        <v>588051</v>
      </c>
      <c r="C19" s="6">
        <v>584314</v>
      </c>
      <c r="D19" s="7">
        <v>0.63548909873463355</v>
      </c>
      <c r="E19" s="6">
        <v>583789</v>
      </c>
      <c r="F19" s="6">
        <v>3732</v>
      </c>
      <c r="G19" s="6">
        <v>525</v>
      </c>
      <c r="H19" s="6">
        <v>5</v>
      </c>
      <c r="I19" s="6">
        <v>271506</v>
      </c>
      <c r="J19" s="6">
        <v>269475</v>
      </c>
      <c r="K19" s="7">
        <v>0.74804976685598112</v>
      </c>
      <c r="L19" s="6">
        <v>269284</v>
      </c>
      <c r="M19" s="6">
        <v>2030</v>
      </c>
      <c r="N19" s="6">
        <v>191</v>
      </c>
      <c r="O19" s="6">
        <v>1</v>
      </c>
      <c r="P19" s="6">
        <v>167135</v>
      </c>
      <c r="Q19" s="6">
        <v>166180</v>
      </c>
      <c r="R19" s="7">
        <v>0.57139438178717805</v>
      </c>
      <c r="S19" s="6">
        <v>166021</v>
      </c>
      <c r="T19" s="6">
        <v>953</v>
      </c>
      <c r="U19" s="6">
        <v>159</v>
      </c>
      <c r="V19" s="6">
        <v>2</v>
      </c>
      <c r="W19" s="6">
        <v>149410</v>
      </c>
      <c r="X19" s="6">
        <v>148659</v>
      </c>
      <c r="Y19" s="7">
        <v>0.50264373201258283</v>
      </c>
      <c r="Z19" s="6">
        <v>148484</v>
      </c>
      <c r="AA19" s="6">
        <v>749</v>
      </c>
      <c r="AB19" s="6">
        <v>175</v>
      </c>
      <c r="AC19" s="6">
        <v>2</v>
      </c>
    </row>
    <row r="20" spans="1:29" ht="20.100000000000001" customHeight="1" x14ac:dyDescent="0.25">
      <c r="A20" s="315" t="s">
        <v>22</v>
      </c>
      <c r="B20" s="6">
        <v>618972</v>
      </c>
      <c r="C20" s="6">
        <v>615508</v>
      </c>
      <c r="D20" s="7">
        <v>0.55963759265362567</v>
      </c>
      <c r="E20" s="6">
        <v>614775</v>
      </c>
      <c r="F20" s="6">
        <v>3462</v>
      </c>
      <c r="G20" s="6">
        <v>733</v>
      </c>
      <c r="H20" s="6">
        <v>2</v>
      </c>
      <c r="I20" s="6">
        <v>278674</v>
      </c>
      <c r="J20" s="6">
        <v>276878</v>
      </c>
      <c r="K20" s="7">
        <v>0.64448064763845925</v>
      </c>
      <c r="L20" s="6">
        <v>276485</v>
      </c>
      <c r="M20" s="6">
        <v>1795</v>
      </c>
      <c r="N20" s="6">
        <v>393</v>
      </c>
      <c r="O20" s="6">
        <v>1</v>
      </c>
      <c r="P20" s="6">
        <v>216200</v>
      </c>
      <c r="Q20" s="6">
        <v>215088</v>
      </c>
      <c r="R20" s="7">
        <v>0.51433857539315453</v>
      </c>
      <c r="S20" s="6">
        <v>214894</v>
      </c>
      <c r="T20" s="6">
        <v>1111</v>
      </c>
      <c r="U20" s="6">
        <v>194</v>
      </c>
      <c r="V20" s="6">
        <v>1</v>
      </c>
      <c r="W20" s="6">
        <v>124098</v>
      </c>
      <c r="X20" s="6">
        <v>123542</v>
      </c>
      <c r="Y20" s="7">
        <v>0.44803300617254105</v>
      </c>
      <c r="Z20" s="6">
        <v>123396</v>
      </c>
      <c r="AA20" s="6">
        <v>556</v>
      </c>
      <c r="AB20" s="6">
        <v>146</v>
      </c>
      <c r="AC20" s="6">
        <v>0</v>
      </c>
    </row>
    <row r="21" spans="1:29" ht="20.100000000000001" customHeight="1" x14ac:dyDescent="0.25">
      <c r="A21" s="315" t="s">
        <v>190</v>
      </c>
      <c r="B21" s="6">
        <v>646875</v>
      </c>
      <c r="C21" s="6">
        <v>643320</v>
      </c>
      <c r="D21" s="7">
        <v>0.54956521739130437</v>
      </c>
      <c r="E21" s="6">
        <v>642735</v>
      </c>
      <c r="F21" s="6">
        <v>3552</v>
      </c>
      <c r="G21" s="6">
        <v>585</v>
      </c>
      <c r="H21" s="6">
        <v>3</v>
      </c>
      <c r="I21" s="6">
        <v>263305</v>
      </c>
      <c r="J21" s="6">
        <v>261649</v>
      </c>
      <c r="K21" s="7">
        <v>0.62892842900818435</v>
      </c>
      <c r="L21" s="6">
        <v>261360</v>
      </c>
      <c r="M21" s="6">
        <v>1654</v>
      </c>
      <c r="N21" s="6">
        <v>289</v>
      </c>
      <c r="O21" s="6">
        <v>2</v>
      </c>
      <c r="P21" s="6">
        <v>217025</v>
      </c>
      <c r="Q21" s="6">
        <v>215895</v>
      </c>
      <c r="R21" s="7">
        <v>0.52067734132012433</v>
      </c>
      <c r="S21" s="6">
        <v>215717</v>
      </c>
      <c r="T21" s="6">
        <v>1129</v>
      </c>
      <c r="U21" s="6">
        <v>178</v>
      </c>
      <c r="V21" s="6">
        <v>1</v>
      </c>
      <c r="W21" s="6">
        <v>166545</v>
      </c>
      <c r="X21" s="6">
        <v>165776</v>
      </c>
      <c r="Y21" s="7">
        <v>0.46173706805968356</v>
      </c>
      <c r="Z21" s="6">
        <v>165658</v>
      </c>
      <c r="AA21" s="6">
        <v>769</v>
      </c>
      <c r="AB21" s="6">
        <v>118</v>
      </c>
      <c r="AC21" s="6">
        <v>0</v>
      </c>
    </row>
    <row r="22" spans="1:29" ht="20.100000000000001" customHeight="1" x14ac:dyDescent="0.25">
      <c r="A22" s="315" t="s">
        <v>191</v>
      </c>
      <c r="B22" s="6">
        <v>633123</v>
      </c>
      <c r="C22" s="6">
        <v>630245</v>
      </c>
      <c r="D22" s="7">
        <v>0.45457201839137101</v>
      </c>
      <c r="E22" s="6">
        <v>629774</v>
      </c>
      <c r="F22" s="6">
        <v>2875</v>
      </c>
      <c r="G22" s="6">
        <v>471</v>
      </c>
      <c r="H22" s="6">
        <v>3</v>
      </c>
      <c r="I22" s="6">
        <v>264156</v>
      </c>
      <c r="J22" s="6">
        <v>262835</v>
      </c>
      <c r="K22" s="7">
        <v>0.5000832841199897</v>
      </c>
      <c r="L22" s="6">
        <v>262627</v>
      </c>
      <c r="M22" s="6">
        <v>1318</v>
      </c>
      <c r="N22" s="6">
        <v>208</v>
      </c>
      <c r="O22" s="6">
        <v>3</v>
      </c>
      <c r="P22" s="6">
        <v>203492</v>
      </c>
      <c r="Q22" s="6">
        <v>202570</v>
      </c>
      <c r="R22" s="7">
        <v>0.45308906492638529</v>
      </c>
      <c r="S22" s="6">
        <v>202415</v>
      </c>
      <c r="T22" s="6">
        <v>922</v>
      </c>
      <c r="U22" s="6">
        <v>155</v>
      </c>
      <c r="V22" s="6">
        <v>0</v>
      </c>
      <c r="W22" s="6">
        <v>165475</v>
      </c>
      <c r="X22" s="6">
        <v>164840</v>
      </c>
      <c r="Y22" s="7">
        <v>0.38374376794077658</v>
      </c>
      <c r="Z22" s="6">
        <v>164732</v>
      </c>
      <c r="AA22" s="6">
        <v>635</v>
      </c>
      <c r="AB22" s="6">
        <v>108</v>
      </c>
      <c r="AC22" s="6">
        <v>0</v>
      </c>
    </row>
    <row r="23" spans="1:29" ht="20.100000000000001" customHeight="1" x14ac:dyDescent="0.25">
      <c r="A23" s="315" t="s">
        <v>192</v>
      </c>
      <c r="B23" s="6">
        <v>609638</v>
      </c>
      <c r="C23" s="6">
        <v>606725</v>
      </c>
      <c r="D23" s="7">
        <v>0.48</v>
      </c>
      <c r="E23" s="6">
        <v>606144</v>
      </c>
      <c r="F23" s="6">
        <v>2911</v>
      </c>
      <c r="G23" s="6">
        <v>581</v>
      </c>
      <c r="H23" s="6">
        <v>2</v>
      </c>
      <c r="I23" s="6">
        <v>245005</v>
      </c>
      <c r="J23" s="6">
        <v>243756</v>
      </c>
      <c r="K23" s="7">
        <v>0.51</v>
      </c>
      <c r="L23" s="6">
        <v>243538</v>
      </c>
      <c r="M23" s="6">
        <v>1249</v>
      </c>
      <c r="N23" s="6">
        <v>218</v>
      </c>
      <c r="O23" s="6">
        <v>0</v>
      </c>
      <c r="P23" s="6">
        <v>206926</v>
      </c>
      <c r="Q23" s="6">
        <v>206012</v>
      </c>
      <c r="R23" s="7">
        <v>0.44</v>
      </c>
      <c r="S23" s="6">
        <v>205825</v>
      </c>
      <c r="T23" s="6">
        <v>912</v>
      </c>
      <c r="U23" s="6">
        <v>187</v>
      </c>
      <c r="V23" s="6">
        <v>2</v>
      </c>
      <c r="W23" s="6">
        <v>157707</v>
      </c>
      <c r="X23" s="6">
        <v>156957</v>
      </c>
      <c r="Y23" s="7">
        <v>0.48</v>
      </c>
      <c r="Z23" s="6">
        <v>156781</v>
      </c>
      <c r="AA23" s="6">
        <v>750</v>
      </c>
      <c r="AB23" s="6">
        <v>176</v>
      </c>
      <c r="AC23" s="6">
        <v>0</v>
      </c>
    </row>
    <row r="24" spans="1:29" ht="20.100000000000001" customHeight="1" x14ac:dyDescent="0.25">
      <c r="A24" s="315" t="s">
        <v>193</v>
      </c>
      <c r="B24" s="6">
        <v>595762</v>
      </c>
      <c r="C24" s="6">
        <v>593099</v>
      </c>
      <c r="D24" s="7">
        <v>0.45</v>
      </c>
      <c r="E24" s="6">
        <v>592306</v>
      </c>
      <c r="F24" s="6">
        <v>2656</v>
      </c>
      <c r="G24" s="6">
        <v>793</v>
      </c>
      <c r="H24" s="6">
        <v>7</v>
      </c>
      <c r="I24" s="6">
        <v>250554</v>
      </c>
      <c r="J24" s="6">
        <v>249297</v>
      </c>
      <c r="K24" s="7">
        <v>0.5</v>
      </c>
      <c r="L24" s="6">
        <v>248895</v>
      </c>
      <c r="M24" s="6">
        <v>1256</v>
      </c>
      <c r="N24" s="6">
        <v>402</v>
      </c>
      <c r="O24" s="6">
        <v>1</v>
      </c>
      <c r="P24" s="6">
        <v>185844</v>
      </c>
      <c r="Q24" s="6">
        <v>185040</v>
      </c>
      <c r="R24" s="7">
        <v>0.43</v>
      </c>
      <c r="S24" s="6">
        <v>184809</v>
      </c>
      <c r="T24" s="6">
        <v>800</v>
      </c>
      <c r="U24" s="6">
        <v>231</v>
      </c>
      <c r="V24" s="6">
        <v>4</v>
      </c>
      <c r="W24" s="6">
        <v>159364</v>
      </c>
      <c r="X24" s="6">
        <v>158762</v>
      </c>
      <c r="Y24" s="7">
        <v>0.38</v>
      </c>
      <c r="Z24" s="6">
        <v>158602</v>
      </c>
      <c r="AA24" s="6">
        <v>600</v>
      </c>
      <c r="AB24" s="6">
        <v>160</v>
      </c>
      <c r="AC24" s="6">
        <v>2</v>
      </c>
    </row>
    <row r="25" spans="1:29" ht="20.100000000000001" customHeight="1" x14ac:dyDescent="0.25">
      <c r="A25" s="315" t="s">
        <v>226</v>
      </c>
      <c r="B25" s="6">
        <v>653071</v>
      </c>
      <c r="C25" s="6">
        <v>650398</v>
      </c>
      <c r="D25" s="7">
        <v>0.40929699833555622</v>
      </c>
      <c r="E25" s="6">
        <v>649898</v>
      </c>
      <c r="F25" s="6">
        <v>2673</v>
      </c>
      <c r="G25" s="6">
        <v>500</v>
      </c>
      <c r="H25" s="6">
        <v>0</v>
      </c>
      <c r="I25" s="6">
        <v>336460</v>
      </c>
      <c r="J25" s="6">
        <v>334809</v>
      </c>
      <c r="K25" s="7">
        <v>0.49069725970397671</v>
      </c>
      <c r="L25" s="6">
        <v>334523</v>
      </c>
      <c r="M25" s="6">
        <v>1651</v>
      </c>
      <c r="N25" s="6">
        <v>286</v>
      </c>
      <c r="O25" s="6">
        <v>0</v>
      </c>
      <c r="P25" s="6">
        <v>178887</v>
      </c>
      <c r="Q25" s="6">
        <v>178272</v>
      </c>
      <c r="R25" s="7">
        <v>0.34379244998239111</v>
      </c>
      <c r="S25" s="6">
        <v>178132</v>
      </c>
      <c r="T25" s="6">
        <v>615</v>
      </c>
      <c r="U25" s="6">
        <v>140</v>
      </c>
      <c r="V25" s="6">
        <v>0</v>
      </c>
      <c r="W25" s="6">
        <v>137724</v>
      </c>
      <c r="X25" s="6">
        <v>137317</v>
      </c>
      <c r="Y25" s="7">
        <v>0.29551857337864135</v>
      </c>
      <c r="Z25" s="6">
        <v>137243</v>
      </c>
      <c r="AA25" s="6">
        <v>407</v>
      </c>
      <c r="AB25" s="6">
        <v>74</v>
      </c>
      <c r="AC25" s="6">
        <v>0</v>
      </c>
    </row>
    <row r="26" spans="1:29" ht="20.100000000000001" customHeight="1" x14ac:dyDescent="0.25">
      <c r="A26" s="315" t="s">
        <v>250</v>
      </c>
      <c r="B26" s="6">
        <v>715944</v>
      </c>
      <c r="C26" s="6">
        <v>713076</v>
      </c>
      <c r="D26" s="7">
        <v>0.40058999027856929</v>
      </c>
      <c r="E26" s="6">
        <v>712660</v>
      </c>
      <c r="F26" s="6">
        <v>2868</v>
      </c>
      <c r="G26" s="6">
        <v>416</v>
      </c>
      <c r="H26" s="6">
        <v>0</v>
      </c>
      <c r="I26" s="6">
        <v>324028</v>
      </c>
      <c r="J26" s="6">
        <v>322582</v>
      </c>
      <c r="K26" s="7">
        <v>0.44625773081338654</v>
      </c>
      <c r="L26" s="6">
        <v>322378</v>
      </c>
      <c r="M26" s="6">
        <v>1446</v>
      </c>
      <c r="N26" s="6">
        <v>204</v>
      </c>
      <c r="O26" s="6">
        <v>0</v>
      </c>
      <c r="P26" s="6">
        <v>253524</v>
      </c>
      <c r="Q26" s="6">
        <v>252591</v>
      </c>
      <c r="R26" s="7">
        <v>0.36801249585838025</v>
      </c>
      <c r="S26" s="6">
        <v>252448</v>
      </c>
      <c r="T26" s="6">
        <v>933</v>
      </c>
      <c r="U26" s="6">
        <v>143</v>
      </c>
      <c r="V26" s="6">
        <v>0</v>
      </c>
      <c r="W26" s="6">
        <v>138392</v>
      </c>
      <c r="X26" s="6">
        <v>137903</v>
      </c>
      <c r="Y26" s="7">
        <v>0.3533441239377999</v>
      </c>
      <c r="Z26" s="6">
        <v>137834</v>
      </c>
      <c r="AA26" s="6">
        <v>489</v>
      </c>
      <c r="AB26" s="6">
        <v>69</v>
      </c>
      <c r="AC26" s="6">
        <v>0</v>
      </c>
    </row>
    <row r="27" spans="1:29" ht="20.100000000000001" customHeight="1" thickBot="1" x14ac:dyDescent="0.3">
      <c r="A27" s="316" t="s">
        <v>251</v>
      </c>
      <c r="B27" s="8">
        <v>775743</v>
      </c>
      <c r="C27" s="8">
        <v>773169</v>
      </c>
      <c r="D27" s="9">
        <v>3.3181092191615007E-3</v>
      </c>
      <c r="E27" s="8">
        <v>775320</v>
      </c>
      <c r="F27" s="8">
        <v>772747</v>
      </c>
      <c r="G27" s="8">
        <v>423</v>
      </c>
      <c r="H27" s="8">
        <v>1</v>
      </c>
      <c r="I27" s="8">
        <v>326788</v>
      </c>
      <c r="J27" s="8">
        <v>325545</v>
      </c>
      <c r="K27" s="9">
        <v>3.8036892419550288E-3</v>
      </c>
      <c r="L27" s="8">
        <v>326591</v>
      </c>
      <c r="M27" s="8">
        <v>1243</v>
      </c>
      <c r="N27" s="8">
        <v>197</v>
      </c>
      <c r="O27" s="8">
        <v>0</v>
      </c>
      <c r="P27" s="8">
        <v>251499</v>
      </c>
      <c r="Q27" s="8">
        <v>250736</v>
      </c>
      <c r="R27" s="9">
        <v>3.0338092795597596E-3</v>
      </c>
      <c r="S27" s="8">
        <v>250619</v>
      </c>
      <c r="T27" s="8">
        <v>763</v>
      </c>
      <c r="U27" s="8">
        <v>117</v>
      </c>
      <c r="V27" s="8">
        <v>0</v>
      </c>
      <c r="W27" s="8">
        <v>197456</v>
      </c>
      <c r="X27" s="8">
        <v>196888</v>
      </c>
      <c r="Y27" s="9">
        <v>2.8765902276962968E-3</v>
      </c>
      <c r="Z27" s="8">
        <v>196780</v>
      </c>
      <c r="AA27" s="8">
        <v>567</v>
      </c>
      <c r="AB27" s="8">
        <v>108</v>
      </c>
      <c r="AC27" s="8">
        <v>1</v>
      </c>
    </row>
    <row r="28" spans="1:29" s="246" customFormat="1" x14ac:dyDescent="0.25">
      <c r="A28" s="338" t="s">
        <v>207</v>
      </c>
      <c r="B28" s="339"/>
      <c r="C28" s="339"/>
      <c r="D28" s="339"/>
      <c r="E28" s="339"/>
      <c r="F28" s="339"/>
      <c r="G28" s="339"/>
      <c r="H28" s="339"/>
      <c r="I28" s="340"/>
      <c r="J28" s="340"/>
      <c r="K28" s="340"/>
      <c r="L28" s="287"/>
      <c r="M28" s="287"/>
      <c r="N28" s="287"/>
      <c r="O28" s="287"/>
      <c r="P28" s="287"/>
      <c r="Q28" s="287"/>
      <c r="R28" s="287"/>
      <c r="S28" s="287"/>
      <c r="T28" s="287"/>
      <c r="U28" s="287"/>
      <c r="V28" s="287"/>
      <c r="W28" s="287"/>
      <c r="X28" s="287"/>
      <c r="Y28" s="287"/>
      <c r="Z28" s="287"/>
      <c r="AA28" s="287"/>
      <c r="AB28" s="287"/>
      <c r="AC28" s="287"/>
    </row>
  </sheetData>
  <mergeCells count="19">
    <mergeCell ref="A1:AC1"/>
    <mergeCell ref="A3:A5"/>
    <mergeCell ref="B3:H3"/>
    <mergeCell ref="W4:Y4"/>
    <mergeCell ref="Z4:AA4"/>
    <mergeCell ref="AB4:AC4"/>
    <mergeCell ref="I3:O3"/>
    <mergeCell ref="P3:V3"/>
    <mergeCell ref="W3:AC3"/>
    <mergeCell ref="S4:T4"/>
    <mergeCell ref="P4:R4"/>
    <mergeCell ref="G4:H4"/>
    <mergeCell ref="I4:K4"/>
    <mergeCell ref="L4:M4"/>
    <mergeCell ref="N4:O4"/>
    <mergeCell ref="U4:V4"/>
    <mergeCell ref="A28:K28"/>
    <mergeCell ref="B4:D4"/>
    <mergeCell ref="E4:F4"/>
  </mergeCells>
  <phoneticPr fontId="3" type="noConversion"/>
  <pageMargins left="0.70000000000000007" right="0.70000000000000007" top="0.75" bottom="0.75" header="0.30000000000000004" footer="0.3000000000000000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5931B-A447-42E0-BAF5-77E276FE7CD3}">
  <sheetPr>
    <pageSetUpPr fitToPage="1"/>
  </sheetPr>
  <dimension ref="A1:BE33"/>
  <sheetViews>
    <sheetView tabSelected="1" topLeftCell="X1" zoomScaleNormal="100" zoomScaleSheetLayoutView="90" workbookViewId="0">
      <selection activeCell="AQ8" sqref="AQ8:AR8"/>
    </sheetView>
  </sheetViews>
  <sheetFormatPr defaultColWidth="8.875" defaultRowHeight="16.5" x14ac:dyDescent="0.25"/>
  <cols>
    <col min="1" max="1" width="12.875" style="208" customWidth="1"/>
    <col min="2" max="2" width="6.625" style="208" customWidth="1"/>
    <col min="3" max="4" width="9.375" style="208" bestFit="1" customWidth="1"/>
    <col min="5" max="5" width="8.375" style="208" customWidth="1"/>
    <col min="6" max="6" width="7.25" style="208" customWidth="1"/>
    <col min="7" max="8" width="9.375" style="208" bestFit="1" customWidth="1"/>
    <col min="9" max="12" width="8.375" style="208" customWidth="1"/>
    <col min="13" max="14" width="9.375" style="208" bestFit="1" customWidth="1"/>
    <col min="15" max="15" width="8.375" style="208" customWidth="1"/>
    <col min="16" max="16" width="6.125" style="208" customWidth="1"/>
    <col min="17" max="18" width="9.375" style="208" bestFit="1" customWidth="1"/>
    <col min="19" max="22" width="8.375" style="208" customWidth="1"/>
    <col min="23" max="23" width="14" style="208" customWidth="1"/>
    <col min="24" max="24" width="7.5" style="208" customWidth="1"/>
    <col min="25" max="26" width="9.375" style="208" bestFit="1" customWidth="1"/>
    <col min="27" max="27" width="8.375" style="208" customWidth="1"/>
    <col min="28" max="28" width="6.125" style="208" customWidth="1"/>
    <col min="29" max="37" width="8.375" style="208" customWidth="1"/>
    <col min="38" max="38" width="6.125" style="208" customWidth="1"/>
    <col min="39" max="44" width="8.375" style="208" customWidth="1"/>
    <col min="45" max="256" width="8.875" style="208"/>
    <col min="257" max="257" width="12.875" style="208" customWidth="1"/>
    <col min="258" max="258" width="6.625" style="208" customWidth="1"/>
    <col min="259" max="261" width="8.375" style="208" customWidth="1"/>
    <col min="262" max="262" width="7.25" style="208" customWidth="1"/>
    <col min="263" max="271" width="8.375" style="208" customWidth="1"/>
    <col min="272" max="272" width="6.125" style="208" customWidth="1"/>
    <col min="273" max="278" width="8.375" style="208" customWidth="1"/>
    <col min="279" max="279" width="14" style="208" customWidth="1"/>
    <col min="280" max="280" width="7.5" style="208" customWidth="1"/>
    <col min="281" max="283" width="8.375" style="208" customWidth="1"/>
    <col min="284" max="284" width="6.125" style="208" customWidth="1"/>
    <col min="285" max="293" width="8.375" style="208" customWidth="1"/>
    <col min="294" max="294" width="6.125" style="208" customWidth="1"/>
    <col min="295" max="300" width="8.375" style="208" customWidth="1"/>
    <col min="301" max="512" width="8.875" style="208"/>
    <col min="513" max="513" width="12.875" style="208" customWidth="1"/>
    <col min="514" max="514" width="6.625" style="208" customWidth="1"/>
    <col min="515" max="517" width="8.375" style="208" customWidth="1"/>
    <col min="518" max="518" width="7.25" style="208" customWidth="1"/>
    <col min="519" max="527" width="8.375" style="208" customWidth="1"/>
    <col min="528" max="528" width="6.125" style="208" customWidth="1"/>
    <col min="529" max="534" width="8.375" style="208" customWidth="1"/>
    <col min="535" max="535" width="14" style="208" customWidth="1"/>
    <col min="536" max="536" width="7.5" style="208" customWidth="1"/>
    <col min="537" max="539" width="8.375" style="208" customWidth="1"/>
    <col min="540" max="540" width="6.125" style="208" customWidth="1"/>
    <col min="541" max="549" width="8.375" style="208" customWidth="1"/>
    <col min="550" max="550" width="6.125" style="208" customWidth="1"/>
    <col min="551" max="556" width="8.375" style="208" customWidth="1"/>
    <col min="557" max="768" width="8.875" style="208"/>
    <col min="769" max="769" width="12.875" style="208" customWidth="1"/>
    <col min="770" max="770" width="6.625" style="208" customWidth="1"/>
    <col min="771" max="773" width="8.375" style="208" customWidth="1"/>
    <col min="774" max="774" width="7.25" style="208" customWidth="1"/>
    <col min="775" max="783" width="8.375" style="208" customWidth="1"/>
    <col min="784" max="784" width="6.125" style="208" customWidth="1"/>
    <col min="785" max="790" width="8.375" style="208" customWidth="1"/>
    <col min="791" max="791" width="14" style="208" customWidth="1"/>
    <col min="792" max="792" width="7.5" style="208" customWidth="1"/>
    <col min="793" max="795" width="8.375" style="208" customWidth="1"/>
    <col min="796" max="796" width="6.125" style="208" customWidth="1"/>
    <col min="797" max="805" width="8.375" style="208" customWidth="1"/>
    <col min="806" max="806" width="6.125" style="208" customWidth="1"/>
    <col min="807" max="812" width="8.375" style="208" customWidth="1"/>
    <col min="813" max="1024" width="8.875" style="208"/>
    <col min="1025" max="1025" width="12.875" style="208" customWidth="1"/>
    <col min="1026" max="1026" width="6.625" style="208" customWidth="1"/>
    <col min="1027" max="1029" width="8.375" style="208" customWidth="1"/>
    <col min="1030" max="1030" width="7.25" style="208" customWidth="1"/>
    <col min="1031" max="1039" width="8.375" style="208" customWidth="1"/>
    <col min="1040" max="1040" width="6.125" style="208" customWidth="1"/>
    <col min="1041" max="1046" width="8.375" style="208" customWidth="1"/>
    <col min="1047" max="1047" width="14" style="208" customWidth="1"/>
    <col min="1048" max="1048" width="7.5" style="208" customWidth="1"/>
    <col min="1049" max="1051" width="8.375" style="208" customWidth="1"/>
    <col min="1052" max="1052" width="6.125" style="208" customWidth="1"/>
    <col min="1053" max="1061" width="8.375" style="208" customWidth="1"/>
    <col min="1062" max="1062" width="6.125" style="208" customWidth="1"/>
    <col min="1063" max="1068" width="8.375" style="208" customWidth="1"/>
    <col min="1069" max="1280" width="8.875" style="208"/>
    <col min="1281" max="1281" width="12.875" style="208" customWidth="1"/>
    <col min="1282" max="1282" width="6.625" style="208" customWidth="1"/>
    <col min="1283" max="1285" width="8.375" style="208" customWidth="1"/>
    <col min="1286" max="1286" width="7.25" style="208" customWidth="1"/>
    <col min="1287" max="1295" width="8.375" style="208" customWidth="1"/>
    <col min="1296" max="1296" width="6.125" style="208" customWidth="1"/>
    <col min="1297" max="1302" width="8.375" style="208" customWidth="1"/>
    <col min="1303" max="1303" width="14" style="208" customWidth="1"/>
    <col min="1304" max="1304" width="7.5" style="208" customWidth="1"/>
    <col min="1305" max="1307" width="8.375" style="208" customWidth="1"/>
    <col min="1308" max="1308" width="6.125" style="208" customWidth="1"/>
    <col min="1309" max="1317" width="8.375" style="208" customWidth="1"/>
    <col min="1318" max="1318" width="6.125" style="208" customWidth="1"/>
    <col min="1319" max="1324" width="8.375" style="208" customWidth="1"/>
    <col min="1325" max="1536" width="8.875" style="208"/>
    <col min="1537" max="1537" width="12.875" style="208" customWidth="1"/>
    <col min="1538" max="1538" width="6.625" style="208" customWidth="1"/>
    <col min="1539" max="1541" width="8.375" style="208" customWidth="1"/>
    <col min="1542" max="1542" width="7.25" style="208" customWidth="1"/>
    <col min="1543" max="1551" width="8.375" style="208" customWidth="1"/>
    <col min="1552" max="1552" width="6.125" style="208" customWidth="1"/>
    <col min="1553" max="1558" width="8.375" style="208" customWidth="1"/>
    <col min="1559" max="1559" width="14" style="208" customWidth="1"/>
    <col min="1560" max="1560" width="7.5" style="208" customWidth="1"/>
    <col min="1561" max="1563" width="8.375" style="208" customWidth="1"/>
    <col min="1564" max="1564" width="6.125" style="208" customWidth="1"/>
    <col min="1565" max="1573" width="8.375" style="208" customWidth="1"/>
    <col min="1574" max="1574" width="6.125" style="208" customWidth="1"/>
    <col min="1575" max="1580" width="8.375" style="208" customWidth="1"/>
    <col min="1581" max="1792" width="8.875" style="208"/>
    <col min="1793" max="1793" width="12.875" style="208" customWidth="1"/>
    <col min="1794" max="1794" width="6.625" style="208" customWidth="1"/>
    <col min="1795" max="1797" width="8.375" style="208" customWidth="1"/>
    <col min="1798" max="1798" width="7.25" style="208" customWidth="1"/>
    <col min="1799" max="1807" width="8.375" style="208" customWidth="1"/>
    <col min="1808" max="1808" width="6.125" style="208" customWidth="1"/>
    <col min="1809" max="1814" width="8.375" style="208" customWidth="1"/>
    <col min="1815" max="1815" width="14" style="208" customWidth="1"/>
    <col min="1816" max="1816" width="7.5" style="208" customWidth="1"/>
    <col min="1817" max="1819" width="8.375" style="208" customWidth="1"/>
    <col min="1820" max="1820" width="6.125" style="208" customWidth="1"/>
    <col min="1821" max="1829" width="8.375" style="208" customWidth="1"/>
    <col min="1830" max="1830" width="6.125" style="208" customWidth="1"/>
    <col min="1831" max="1836" width="8.375" style="208" customWidth="1"/>
    <col min="1837" max="2048" width="8.875" style="208"/>
    <col min="2049" max="2049" width="12.875" style="208" customWidth="1"/>
    <col min="2050" max="2050" width="6.625" style="208" customWidth="1"/>
    <col min="2051" max="2053" width="8.375" style="208" customWidth="1"/>
    <col min="2054" max="2054" width="7.25" style="208" customWidth="1"/>
    <col min="2055" max="2063" width="8.375" style="208" customWidth="1"/>
    <col min="2064" max="2064" width="6.125" style="208" customWidth="1"/>
    <col min="2065" max="2070" width="8.375" style="208" customWidth="1"/>
    <col min="2071" max="2071" width="14" style="208" customWidth="1"/>
    <col min="2072" max="2072" width="7.5" style="208" customWidth="1"/>
    <col min="2073" max="2075" width="8.375" style="208" customWidth="1"/>
    <col min="2076" max="2076" width="6.125" style="208" customWidth="1"/>
    <col min="2077" max="2085" width="8.375" style="208" customWidth="1"/>
    <col min="2086" max="2086" width="6.125" style="208" customWidth="1"/>
    <col min="2087" max="2092" width="8.375" style="208" customWidth="1"/>
    <col min="2093" max="2304" width="8.875" style="208"/>
    <col min="2305" max="2305" width="12.875" style="208" customWidth="1"/>
    <col min="2306" max="2306" width="6.625" style="208" customWidth="1"/>
    <col min="2307" max="2309" width="8.375" style="208" customWidth="1"/>
    <col min="2310" max="2310" width="7.25" style="208" customWidth="1"/>
    <col min="2311" max="2319" width="8.375" style="208" customWidth="1"/>
    <col min="2320" max="2320" width="6.125" style="208" customWidth="1"/>
    <col min="2321" max="2326" width="8.375" style="208" customWidth="1"/>
    <col min="2327" max="2327" width="14" style="208" customWidth="1"/>
    <col min="2328" max="2328" width="7.5" style="208" customWidth="1"/>
    <col min="2329" max="2331" width="8.375" style="208" customWidth="1"/>
    <col min="2332" max="2332" width="6.125" style="208" customWidth="1"/>
    <col min="2333" max="2341" width="8.375" style="208" customWidth="1"/>
    <col min="2342" max="2342" width="6.125" style="208" customWidth="1"/>
    <col min="2343" max="2348" width="8.375" style="208" customWidth="1"/>
    <col min="2349" max="2560" width="8.875" style="208"/>
    <col min="2561" max="2561" width="12.875" style="208" customWidth="1"/>
    <col min="2562" max="2562" width="6.625" style="208" customWidth="1"/>
    <col min="2563" max="2565" width="8.375" style="208" customWidth="1"/>
    <col min="2566" max="2566" width="7.25" style="208" customWidth="1"/>
    <col min="2567" max="2575" width="8.375" style="208" customWidth="1"/>
    <col min="2576" max="2576" width="6.125" style="208" customWidth="1"/>
    <col min="2577" max="2582" width="8.375" style="208" customWidth="1"/>
    <col min="2583" max="2583" width="14" style="208" customWidth="1"/>
    <col min="2584" max="2584" width="7.5" style="208" customWidth="1"/>
    <col min="2585" max="2587" width="8.375" style="208" customWidth="1"/>
    <col min="2588" max="2588" width="6.125" style="208" customWidth="1"/>
    <col min="2589" max="2597" width="8.375" style="208" customWidth="1"/>
    <col min="2598" max="2598" width="6.125" style="208" customWidth="1"/>
    <col min="2599" max="2604" width="8.375" style="208" customWidth="1"/>
    <col min="2605" max="2816" width="8.875" style="208"/>
    <col min="2817" max="2817" width="12.875" style="208" customWidth="1"/>
    <col min="2818" max="2818" width="6.625" style="208" customWidth="1"/>
    <col min="2819" max="2821" width="8.375" style="208" customWidth="1"/>
    <col min="2822" max="2822" width="7.25" style="208" customWidth="1"/>
    <col min="2823" max="2831" width="8.375" style="208" customWidth="1"/>
    <col min="2832" max="2832" width="6.125" style="208" customWidth="1"/>
    <col min="2833" max="2838" width="8.375" style="208" customWidth="1"/>
    <col min="2839" max="2839" width="14" style="208" customWidth="1"/>
    <col min="2840" max="2840" width="7.5" style="208" customWidth="1"/>
    <col min="2841" max="2843" width="8.375" style="208" customWidth="1"/>
    <col min="2844" max="2844" width="6.125" style="208" customWidth="1"/>
    <col min="2845" max="2853" width="8.375" style="208" customWidth="1"/>
    <col min="2854" max="2854" width="6.125" style="208" customWidth="1"/>
    <col min="2855" max="2860" width="8.375" style="208" customWidth="1"/>
    <col min="2861" max="3072" width="8.875" style="208"/>
    <col min="3073" max="3073" width="12.875" style="208" customWidth="1"/>
    <col min="3074" max="3074" width="6.625" style="208" customWidth="1"/>
    <col min="3075" max="3077" width="8.375" style="208" customWidth="1"/>
    <col min="3078" max="3078" width="7.25" style="208" customWidth="1"/>
    <col min="3079" max="3087" width="8.375" style="208" customWidth="1"/>
    <col min="3088" max="3088" width="6.125" style="208" customWidth="1"/>
    <col min="3089" max="3094" width="8.375" style="208" customWidth="1"/>
    <col min="3095" max="3095" width="14" style="208" customWidth="1"/>
    <col min="3096" max="3096" width="7.5" style="208" customWidth="1"/>
    <col min="3097" max="3099" width="8.375" style="208" customWidth="1"/>
    <col min="3100" max="3100" width="6.125" style="208" customWidth="1"/>
    <col min="3101" max="3109" width="8.375" style="208" customWidth="1"/>
    <col min="3110" max="3110" width="6.125" style="208" customWidth="1"/>
    <col min="3111" max="3116" width="8.375" style="208" customWidth="1"/>
    <col min="3117" max="3328" width="8.875" style="208"/>
    <col min="3329" max="3329" width="12.875" style="208" customWidth="1"/>
    <col min="3330" max="3330" width="6.625" style="208" customWidth="1"/>
    <col min="3331" max="3333" width="8.375" style="208" customWidth="1"/>
    <col min="3334" max="3334" width="7.25" style="208" customWidth="1"/>
    <col min="3335" max="3343" width="8.375" style="208" customWidth="1"/>
    <col min="3344" max="3344" width="6.125" style="208" customWidth="1"/>
    <col min="3345" max="3350" width="8.375" style="208" customWidth="1"/>
    <col min="3351" max="3351" width="14" style="208" customWidth="1"/>
    <col min="3352" max="3352" width="7.5" style="208" customWidth="1"/>
    <col min="3353" max="3355" width="8.375" style="208" customWidth="1"/>
    <col min="3356" max="3356" width="6.125" style="208" customWidth="1"/>
    <col min="3357" max="3365" width="8.375" style="208" customWidth="1"/>
    <col min="3366" max="3366" width="6.125" style="208" customWidth="1"/>
    <col min="3367" max="3372" width="8.375" style="208" customWidth="1"/>
    <col min="3373" max="3584" width="8.875" style="208"/>
    <col min="3585" max="3585" width="12.875" style="208" customWidth="1"/>
    <col min="3586" max="3586" width="6.625" style="208" customWidth="1"/>
    <col min="3587" max="3589" width="8.375" style="208" customWidth="1"/>
    <col min="3590" max="3590" width="7.25" style="208" customWidth="1"/>
    <col min="3591" max="3599" width="8.375" style="208" customWidth="1"/>
    <col min="3600" max="3600" width="6.125" style="208" customWidth="1"/>
    <col min="3601" max="3606" width="8.375" style="208" customWidth="1"/>
    <col min="3607" max="3607" width="14" style="208" customWidth="1"/>
    <col min="3608" max="3608" width="7.5" style="208" customWidth="1"/>
    <col min="3609" max="3611" width="8.375" style="208" customWidth="1"/>
    <col min="3612" max="3612" width="6.125" style="208" customWidth="1"/>
    <col min="3613" max="3621" width="8.375" style="208" customWidth="1"/>
    <col min="3622" max="3622" width="6.125" style="208" customWidth="1"/>
    <col min="3623" max="3628" width="8.375" style="208" customWidth="1"/>
    <col min="3629" max="3840" width="8.875" style="208"/>
    <col min="3841" max="3841" width="12.875" style="208" customWidth="1"/>
    <col min="3842" max="3842" width="6.625" style="208" customWidth="1"/>
    <col min="3843" max="3845" width="8.375" style="208" customWidth="1"/>
    <col min="3846" max="3846" width="7.25" style="208" customWidth="1"/>
    <col min="3847" max="3855" width="8.375" style="208" customWidth="1"/>
    <col min="3856" max="3856" width="6.125" style="208" customWidth="1"/>
    <col min="3857" max="3862" width="8.375" style="208" customWidth="1"/>
    <col min="3863" max="3863" width="14" style="208" customWidth="1"/>
    <col min="3864" max="3864" width="7.5" style="208" customWidth="1"/>
    <col min="3865" max="3867" width="8.375" style="208" customWidth="1"/>
    <col min="3868" max="3868" width="6.125" style="208" customWidth="1"/>
    <col min="3869" max="3877" width="8.375" style="208" customWidth="1"/>
    <col min="3878" max="3878" width="6.125" style="208" customWidth="1"/>
    <col min="3879" max="3884" width="8.375" style="208" customWidth="1"/>
    <col min="3885" max="4096" width="8.875" style="208"/>
    <col min="4097" max="4097" width="12.875" style="208" customWidth="1"/>
    <col min="4098" max="4098" width="6.625" style="208" customWidth="1"/>
    <col min="4099" max="4101" width="8.375" style="208" customWidth="1"/>
    <col min="4102" max="4102" width="7.25" style="208" customWidth="1"/>
    <col min="4103" max="4111" width="8.375" style="208" customWidth="1"/>
    <col min="4112" max="4112" width="6.125" style="208" customWidth="1"/>
    <col min="4113" max="4118" width="8.375" style="208" customWidth="1"/>
    <col min="4119" max="4119" width="14" style="208" customWidth="1"/>
    <col min="4120" max="4120" width="7.5" style="208" customWidth="1"/>
    <col min="4121" max="4123" width="8.375" style="208" customWidth="1"/>
    <col min="4124" max="4124" width="6.125" style="208" customWidth="1"/>
    <col min="4125" max="4133" width="8.375" style="208" customWidth="1"/>
    <col min="4134" max="4134" width="6.125" style="208" customWidth="1"/>
    <col min="4135" max="4140" width="8.375" style="208" customWidth="1"/>
    <col min="4141" max="4352" width="8.875" style="208"/>
    <col min="4353" max="4353" width="12.875" style="208" customWidth="1"/>
    <col min="4354" max="4354" width="6.625" style="208" customWidth="1"/>
    <col min="4355" max="4357" width="8.375" style="208" customWidth="1"/>
    <col min="4358" max="4358" width="7.25" style="208" customWidth="1"/>
    <col min="4359" max="4367" width="8.375" style="208" customWidth="1"/>
    <col min="4368" max="4368" width="6.125" style="208" customWidth="1"/>
    <col min="4369" max="4374" width="8.375" style="208" customWidth="1"/>
    <col min="4375" max="4375" width="14" style="208" customWidth="1"/>
    <col min="4376" max="4376" width="7.5" style="208" customWidth="1"/>
    <col min="4377" max="4379" width="8.375" style="208" customWidth="1"/>
    <col min="4380" max="4380" width="6.125" style="208" customWidth="1"/>
    <col min="4381" max="4389" width="8.375" style="208" customWidth="1"/>
    <col min="4390" max="4390" width="6.125" style="208" customWidth="1"/>
    <col min="4391" max="4396" width="8.375" style="208" customWidth="1"/>
    <col min="4397" max="4608" width="8.875" style="208"/>
    <col min="4609" max="4609" width="12.875" style="208" customWidth="1"/>
    <col min="4610" max="4610" width="6.625" style="208" customWidth="1"/>
    <col min="4611" max="4613" width="8.375" style="208" customWidth="1"/>
    <col min="4614" max="4614" width="7.25" style="208" customWidth="1"/>
    <col min="4615" max="4623" width="8.375" style="208" customWidth="1"/>
    <col min="4624" max="4624" width="6.125" style="208" customWidth="1"/>
    <col min="4625" max="4630" width="8.375" style="208" customWidth="1"/>
    <col min="4631" max="4631" width="14" style="208" customWidth="1"/>
    <col min="4632" max="4632" width="7.5" style="208" customWidth="1"/>
    <col min="4633" max="4635" width="8.375" style="208" customWidth="1"/>
    <col min="4636" max="4636" width="6.125" style="208" customWidth="1"/>
    <col min="4637" max="4645" width="8.375" style="208" customWidth="1"/>
    <col min="4646" max="4646" width="6.125" style="208" customWidth="1"/>
    <col min="4647" max="4652" width="8.375" style="208" customWidth="1"/>
    <col min="4653" max="4864" width="8.875" style="208"/>
    <col min="4865" max="4865" width="12.875" style="208" customWidth="1"/>
    <col min="4866" max="4866" width="6.625" style="208" customWidth="1"/>
    <col min="4867" max="4869" width="8.375" style="208" customWidth="1"/>
    <col min="4870" max="4870" width="7.25" style="208" customWidth="1"/>
    <col min="4871" max="4879" width="8.375" style="208" customWidth="1"/>
    <col min="4880" max="4880" width="6.125" style="208" customWidth="1"/>
    <col min="4881" max="4886" width="8.375" style="208" customWidth="1"/>
    <col min="4887" max="4887" width="14" style="208" customWidth="1"/>
    <col min="4888" max="4888" width="7.5" style="208" customWidth="1"/>
    <col min="4889" max="4891" width="8.375" style="208" customWidth="1"/>
    <col min="4892" max="4892" width="6.125" style="208" customWidth="1"/>
    <col min="4893" max="4901" width="8.375" style="208" customWidth="1"/>
    <col min="4902" max="4902" width="6.125" style="208" customWidth="1"/>
    <col min="4903" max="4908" width="8.375" style="208" customWidth="1"/>
    <col min="4909" max="5120" width="8.875" style="208"/>
    <col min="5121" max="5121" width="12.875" style="208" customWidth="1"/>
    <col min="5122" max="5122" width="6.625" style="208" customWidth="1"/>
    <col min="5123" max="5125" width="8.375" style="208" customWidth="1"/>
    <col min="5126" max="5126" width="7.25" style="208" customWidth="1"/>
    <col min="5127" max="5135" width="8.375" style="208" customWidth="1"/>
    <col min="5136" max="5136" width="6.125" style="208" customWidth="1"/>
    <col min="5137" max="5142" width="8.375" style="208" customWidth="1"/>
    <col min="5143" max="5143" width="14" style="208" customWidth="1"/>
    <col min="5144" max="5144" width="7.5" style="208" customWidth="1"/>
    <col min="5145" max="5147" width="8.375" style="208" customWidth="1"/>
    <col min="5148" max="5148" width="6.125" style="208" customWidth="1"/>
    <col min="5149" max="5157" width="8.375" style="208" customWidth="1"/>
    <col min="5158" max="5158" width="6.125" style="208" customWidth="1"/>
    <col min="5159" max="5164" width="8.375" style="208" customWidth="1"/>
    <col min="5165" max="5376" width="8.875" style="208"/>
    <col min="5377" max="5377" width="12.875" style="208" customWidth="1"/>
    <col min="5378" max="5378" width="6.625" style="208" customWidth="1"/>
    <col min="5379" max="5381" width="8.375" style="208" customWidth="1"/>
    <col min="5382" max="5382" width="7.25" style="208" customWidth="1"/>
    <col min="5383" max="5391" width="8.375" style="208" customWidth="1"/>
    <col min="5392" max="5392" width="6.125" style="208" customWidth="1"/>
    <col min="5393" max="5398" width="8.375" style="208" customWidth="1"/>
    <col min="5399" max="5399" width="14" style="208" customWidth="1"/>
    <col min="5400" max="5400" width="7.5" style="208" customWidth="1"/>
    <col min="5401" max="5403" width="8.375" style="208" customWidth="1"/>
    <col min="5404" max="5404" width="6.125" style="208" customWidth="1"/>
    <col min="5405" max="5413" width="8.375" style="208" customWidth="1"/>
    <col min="5414" max="5414" width="6.125" style="208" customWidth="1"/>
    <col min="5415" max="5420" width="8.375" style="208" customWidth="1"/>
    <col min="5421" max="5632" width="8.875" style="208"/>
    <col min="5633" max="5633" width="12.875" style="208" customWidth="1"/>
    <col min="5634" max="5634" width="6.625" style="208" customWidth="1"/>
    <col min="5635" max="5637" width="8.375" style="208" customWidth="1"/>
    <col min="5638" max="5638" width="7.25" style="208" customWidth="1"/>
    <col min="5639" max="5647" width="8.375" style="208" customWidth="1"/>
    <col min="5648" max="5648" width="6.125" style="208" customWidth="1"/>
    <col min="5649" max="5654" width="8.375" style="208" customWidth="1"/>
    <col min="5655" max="5655" width="14" style="208" customWidth="1"/>
    <col min="5656" max="5656" width="7.5" style="208" customWidth="1"/>
    <col min="5657" max="5659" width="8.375" style="208" customWidth="1"/>
    <col min="5660" max="5660" width="6.125" style="208" customWidth="1"/>
    <col min="5661" max="5669" width="8.375" style="208" customWidth="1"/>
    <col min="5670" max="5670" width="6.125" style="208" customWidth="1"/>
    <col min="5671" max="5676" width="8.375" style="208" customWidth="1"/>
    <col min="5677" max="5888" width="8.875" style="208"/>
    <col min="5889" max="5889" width="12.875" style="208" customWidth="1"/>
    <col min="5890" max="5890" width="6.625" style="208" customWidth="1"/>
    <col min="5891" max="5893" width="8.375" style="208" customWidth="1"/>
    <col min="5894" max="5894" width="7.25" style="208" customWidth="1"/>
    <col min="5895" max="5903" width="8.375" style="208" customWidth="1"/>
    <col min="5904" max="5904" width="6.125" style="208" customWidth="1"/>
    <col min="5905" max="5910" width="8.375" style="208" customWidth="1"/>
    <col min="5911" max="5911" width="14" style="208" customWidth="1"/>
    <col min="5912" max="5912" width="7.5" style="208" customWidth="1"/>
    <col min="5913" max="5915" width="8.375" style="208" customWidth="1"/>
    <col min="5916" max="5916" width="6.125" style="208" customWidth="1"/>
    <col min="5917" max="5925" width="8.375" style="208" customWidth="1"/>
    <col min="5926" max="5926" width="6.125" style="208" customWidth="1"/>
    <col min="5927" max="5932" width="8.375" style="208" customWidth="1"/>
    <col min="5933" max="6144" width="8.875" style="208"/>
    <col min="6145" max="6145" width="12.875" style="208" customWidth="1"/>
    <col min="6146" max="6146" width="6.625" style="208" customWidth="1"/>
    <col min="6147" max="6149" width="8.375" style="208" customWidth="1"/>
    <col min="6150" max="6150" width="7.25" style="208" customWidth="1"/>
    <col min="6151" max="6159" width="8.375" style="208" customWidth="1"/>
    <col min="6160" max="6160" width="6.125" style="208" customWidth="1"/>
    <col min="6161" max="6166" width="8.375" style="208" customWidth="1"/>
    <col min="6167" max="6167" width="14" style="208" customWidth="1"/>
    <col min="6168" max="6168" width="7.5" style="208" customWidth="1"/>
    <col min="6169" max="6171" width="8.375" style="208" customWidth="1"/>
    <col min="6172" max="6172" width="6.125" style="208" customWidth="1"/>
    <col min="6173" max="6181" width="8.375" style="208" customWidth="1"/>
    <col min="6182" max="6182" width="6.125" style="208" customWidth="1"/>
    <col min="6183" max="6188" width="8.375" style="208" customWidth="1"/>
    <col min="6189" max="6400" width="8.875" style="208"/>
    <col min="6401" max="6401" width="12.875" style="208" customWidth="1"/>
    <col min="6402" max="6402" width="6.625" style="208" customWidth="1"/>
    <col min="6403" max="6405" width="8.375" style="208" customWidth="1"/>
    <col min="6406" max="6406" width="7.25" style="208" customWidth="1"/>
    <col min="6407" max="6415" width="8.375" style="208" customWidth="1"/>
    <col min="6416" max="6416" width="6.125" style="208" customWidth="1"/>
    <col min="6417" max="6422" width="8.375" style="208" customWidth="1"/>
    <col min="6423" max="6423" width="14" style="208" customWidth="1"/>
    <col min="6424" max="6424" width="7.5" style="208" customWidth="1"/>
    <col min="6425" max="6427" width="8.375" style="208" customWidth="1"/>
    <col min="6428" max="6428" width="6.125" style="208" customWidth="1"/>
    <col min="6429" max="6437" width="8.375" style="208" customWidth="1"/>
    <col min="6438" max="6438" width="6.125" style="208" customWidth="1"/>
    <col min="6439" max="6444" width="8.375" style="208" customWidth="1"/>
    <col min="6445" max="6656" width="8.875" style="208"/>
    <col min="6657" max="6657" width="12.875" style="208" customWidth="1"/>
    <col min="6658" max="6658" width="6.625" style="208" customWidth="1"/>
    <col min="6659" max="6661" width="8.375" style="208" customWidth="1"/>
    <col min="6662" max="6662" width="7.25" style="208" customWidth="1"/>
    <col min="6663" max="6671" width="8.375" style="208" customWidth="1"/>
    <col min="6672" max="6672" width="6.125" style="208" customWidth="1"/>
    <col min="6673" max="6678" width="8.375" style="208" customWidth="1"/>
    <col min="6679" max="6679" width="14" style="208" customWidth="1"/>
    <col min="6680" max="6680" width="7.5" style="208" customWidth="1"/>
    <col min="6681" max="6683" width="8.375" style="208" customWidth="1"/>
    <col min="6684" max="6684" width="6.125" style="208" customWidth="1"/>
    <col min="6685" max="6693" width="8.375" style="208" customWidth="1"/>
    <col min="6694" max="6694" width="6.125" style="208" customWidth="1"/>
    <col min="6695" max="6700" width="8.375" style="208" customWidth="1"/>
    <col min="6701" max="6912" width="8.875" style="208"/>
    <col min="6913" max="6913" width="12.875" style="208" customWidth="1"/>
    <col min="6914" max="6914" width="6.625" style="208" customWidth="1"/>
    <col min="6915" max="6917" width="8.375" style="208" customWidth="1"/>
    <col min="6918" max="6918" width="7.25" style="208" customWidth="1"/>
    <col min="6919" max="6927" width="8.375" style="208" customWidth="1"/>
    <col min="6928" max="6928" width="6.125" style="208" customWidth="1"/>
    <col min="6929" max="6934" width="8.375" style="208" customWidth="1"/>
    <col min="6935" max="6935" width="14" style="208" customWidth="1"/>
    <col min="6936" max="6936" width="7.5" style="208" customWidth="1"/>
    <col min="6937" max="6939" width="8.375" style="208" customWidth="1"/>
    <col min="6940" max="6940" width="6.125" style="208" customWidth="1"/>
    <col min="6941" max="6949" width="8.375" style="208" customWidth="1"/>
    <col min="6950" max="6950" width="6.125" style="208" customWidth="1"/>
    <col min="6951" max="6956" width="8.375" style="208" customWidth="1"/>
    <col min="6957" max="7168" width="8.875" style="208"/>
    <col min="7169" max="7169" width="12.875" style="208" customWidth="1"/>
    <col min="7170" max="7170" width="6.625" style="208" customWidth="1"/>
    <col min="7171" max="7173" width="8.375" style="208" customWidth="1"/>
    <col min="7174" max="7174" width="7.25" style="208" customWidth="1"/>
    <col min="7175" max="7183" width="8.375" style="208" customWidth="1"/>
    <col min="7184" max="7184" width="6.125" style="208" customWidth="1"/>
    <col min="7185" max="7190" width="8.375" style="208" customWidth="1"/>
    <col min="7191" max="7191" width="14" style="208" customWidth="1"/>
    <col min="7192" max="7192" width="7.5" style="208" customWidth="1"/>
    <col min="7193" max="7195" width="8.375" style="208" customWidth="1"/>
    <col min="7196" max="7196" width="6.125" style="208" customWidth="1"/>
    <col min="7197" max="7205" width="8.375" style="208" customWidth="1"/>
    <col min="7206" max="7206" width="6.125" style="208" customWidth="1"/>
    <col min="7207" max="7212" width="8.375" style="208" customWidth="1"/>
    <col min="7213" max="7424" width="8.875" style="208"/>
    <col min="7425" max="7425" width="12.875" style="208" customWidth="1"/>
    <col min="7426" max="7426" width="6.625" style="208" customWidth="1"/>
    <col min="7427" max="7429" width="8.375" style="208" customWidth="1"/>
    <col min="7430" max="7430" width="7.25" style="208" customWidth="1"/>
    <col min="7431" max="7439" width="8.375" style="208" customWidth="1"/>
    <col min="7440" max="7440" width="6.125" style="208" customWidth="1"/>
    <col min="7441" max="7446" width="8.375" style="208" customWidth="1"/>
    <col min="7447" max="7447" width="14" style="208" customWidth="1"/>
    <col min="7448" max="7448" width="7.5" style="208" customWidth="1"/>
    <col min="7449" max="7451" width="8.375" style="208" customWidth="1"/>
    <col min="7452" max="7452" width="6.125" style="208" customWidth="1"/>
    <col min="7453" max="7461" width="8.375" style="208" customWidth="1"/>
    <col min="7462" max="7462" width="6.125" style="208" customWidth="1"/>
    <col min="7463" max="7468" width="8.375" style="208" customWidth="1"/>
    <col min="7469" max="7680" width="8.875" style="208"/>
    <col min="7681" max="7681" width="12.875" style="208" customWidth="1"/>
    <col min="7682" max="7682" width="6.625" style="208" customWidth="1"/>
    <col min="7683" max="7685" width="8.375" style="208" customWidth="1"/>
    <col min="7686" max="7686" width="7.25" style="208" customWidth="1"/>
    <col min="7687" max="7695" width="8.375" style="208" customWidth="1"/>
    <col min="7696" max="7696" width="6.125" style="208" customWidth="1"/>
    <col min="7697" max="7702" width="8.375" style="208" customWidth="1"/>
    <col min="7703" max="7703" width="14" style="208" customWidth="1"/>
    <col min="7704" max="7704" width="7.5" style="208" customWidth="1"/>
    <col min="7705" max="7707" width="8.375" style="208" customWidth="1"/>
    <col min="7708" max="7708" width="6.125" style="208" customWidth="1"/>
    <col min="7709" max="7717" width="8.375" style="208" customWidth="1"/>
    <col min="7718" max="7718" width="6.125" style="208" customWidth="1"/>
    <col min="7719" max="7724" width="8.375" style="208" customWidth="1"/>
    <col min="7725" max="7936" width="8.875" style="208"/>
    <col min="7937" max="7937" width="12.875" style="208" customWidth="1"/>
    <col min="7938" max="7938" width="6.625" style="208" customWidth="1"/>
    <col min="7939" max="7941" width="8.375" style="208" customWidth="1"/>
    <col min="7942" max="7942" width="7.25" style="208" customWidth="1"/>
    <col min="7943" max="7951" width="8.375" style="208" customWidth="1"/>
    <col min="7952" max="7952" width="6.125" style="208" customWidth="1"/>
    <col min="7953" max="7958" width="8.375" style="208" customWidth="1"/>
    <col min="7959" max="7959" width="14" style="208" customWidth="1"/>
    <col min="7960" max="7960" width="7.5" style="208" customWidth="1"/>
    <col min="7961" max="7963" width="8.375" style="208" customWidth="1"/>
    <col min="7964" max="7964" width="6.125" style="208" customWidth="1"/>
    <col min="7965" max="7973" width="8.375" style="208" customWidth="1"/>
    <col min="7974" max="7974" width="6.125" style="208" customWidth="1"/>
    <col min="7975" max="7980" width="8.375" style="208" customWidth="1"/>
    <col min="7981" max="8192" width="8.875" style="208"/>
    <col min="8193" max="8193" width="12.875" style="208" customWidth="1"/>
    <col min="8194" max="8194" width="6.625" style="208" customWidth="1"/>
    <col min="8195" max="8197" width="8.375" style="208" customWidth="1"/>
    <col min="8198" max="8198" width="7.25" style="208" customWidth="1"/>
    <col min="8199" max="8207" width="8.375" style="208" customWidth="1"/>
    <col min="8208" max="8208" width="6.125" style="208" customWidth="1"/>
    <col min="8209" max="8214" width="8.375" style="208" customWidth="1"/>
    <col min="8215" max="8215" width="14" style="208" customWidth="1"/>
    <col min="8216" max="8216" width="7.5" style="208" customWidth="1"/>
    <col min="8217" max="8219" width="8.375" style="208" customWidth="1"/>
    <col min="8220" max="8220" width="6.125" style="208" customWidth="1"/>
    <col min="8221" max="8229" width="8.375" style="208" customWidth="1"/>
    <col min="8230" max="8230" width="6.125" style="208" customWidth="1"/>
    <col min="8231" max="8236" width="8.375" style="208" customWidth="1"/>
    <col min="8237" max="8448" width="8.875" style="208"/>
    <col min="8449" max="8449" width="12.875" style="208" customWidth="1"/>
    <col min="8450" max="8450" width="6.625" style="208" customWidth="1"/>
    <col min="8451" max="8453" width="8.375" style="208" customWidth="1"/>
    <col min="8454" max="8454" width="7.25" style="208" customWidth="1"/>
    <col min="8455" max="8463" width="8.375" style="208" customWidth="1"/>
    <col min="8464" max="8464" width="6.125" style="208" customWidth="1"/>
    <col min="8465" max="8470" width="8.375" style="208" customWidth="1"/>
    <col min="8471" max="8471" width="14" style="208" customWidth="1"/>
    <col min="8472" max="8472" width="7.5" style="208" customWidth="1"/>
    <col min="8473" max="8475" width="8.375" style="208" customWidth="1"/>
    <col min="8476" max="8476" width="6.125" style="208" customWidth="1"/>
    <col min="8477" max="8485" width="8.375" style="208" customWidth="1"/>
    <col min="8486" max="8486" width="6.125" style="208" customWidth="1"/>
    <col min="8487" max="8492" width="8.375" style="208" customWidth="1"/>
    <col min="8493" max="8704" width="8.875" style="208"/>
    <col min="8705" max="8705" width="12.875" style="208" customWidth="1"/>
    <col min="8706" max="8706" width="6.625" style="208" customWidth="1"/>
    <col min="8707" max="8709" width="8.375" style="208" customWidth="1"/>
    <col min="8710" max="8710" width="7.25" style="208" customWidth="1"/>
    <col min="8711" max="8719" width="8.375" style="208" customWidth="1"/>
    <col min="8720" max="8720" width="6.125" style="208" customWidth="1"/>
    <col min="8721" max="8726" width="8.375" style="208" customWidth="1"/>
    <col min="8727" max="8727" width="14" style="208" customWidth="1"/>
    <col min="8728" max="8728" width="7.5" style="208" customWidth="1"/>
    <col min="8729" max="8731" width="8.375" style="208" customWidth="1"/>
    <col min="8732" max="8732" width="6.125" style="208" customWidth="1"/>
    <col min="8733" max="8741" width="8.375" style="208" customWidth="1"/>
    <col min="8742" max="8742" width="6.125" style="208" customWidth="1"/>
    <col min="8743" max="8748" width="8.375" style="208" customWidth="1"/>
    <col min="8749" max="8960" width="8.875" style="208"/>
    <col min="8961" max="8961" width="12.875" style="208" customWidth="1"/>
    <col min="8962" max="8962" width="6.625" style="208" customWidth="1"/>
    <col min="8963" max="8965" width="8.375" style="208" customWidth="1"/>
    <col min="8966" max="8966" width="7.25" style="208" customWidth="1"/>
    <col min="8967" max="8975" width="8.375" style="208" customWidth="1"/>
    <col min="8976" max="8976" width="6.125" style="208" customWidth="1"/>
    <col min="8977" max="8982" width="8.375" style="208" customWidth="1"/>
    <col min="8983" max="8983" width="14" style="208" customWidth="1"/>
    <col min="8984" max="8984" width="7.5" style="208" customWidth="1"/>
    <col min="8985" max="8987" width="8.375" style="208" customWidth="1"/>
    <col min="8988" max="8988" width="6.125" style="208" customWidth="1"/>
    <col min="8989" max="8997" width="8.375" style="208" customWidth="1"/>
    <col min="8998" max="8998" width="6.125" style="208" customWidth="1"/>
    <col min="8999" max="9004" width="8.375" style="208" customWidth="1"/>
    <col min="9005" max="9216" width="8.875" style="208"/>
    <col min="9217" max="9217" width="12.875" style="208" customWidth="1"/>
    <col min="9218" max="9218" width="6.625" style="208" customWidth="1"/>
    <col min="9219" max="9221" width="8.375" style="208" customWidth="1"/>
    <col min="9222" max="9222" width="7.25" style="208" customWidth="1"/>
    <col min="9223" max="9231" width="8.375" style="208" customWidth="1"/>
    <col min="9232" max="9232" width="6.125" style="208" customWidth="1"/>
    <col min="9233" max="9238" width="8.375" style="208" customWidth="1"/>
    <col min="9239" max="9239" width="14" style="208" customWidth="1"/>
    <col min="9240" max="9240" width="7.5" style="208" customWidth="1"/>
    <col min="9241" max="9243" width="8.375" style="208" customWidth="1"/>
    <col min="9244" max="9244" width="6.125" style="208" customWidth="1"/>
    <col min="9245" max="9253" width="8.375" style="208" customWidth="1"/>
    <col min="9254" max="9254" width="6.125" style="208" customWidth="1"/>
    <col min="9255" max="9260" width="8.375" style="208" customWidth="1"/>
    <col min="9261" max="9472" width="8.875" style="208"/>
    <col min="9473" max="9473" width="12.875" style="208" customWidth="1"/>
    <col min="9474" max="9474" width="6.625" style="208" customWidth="1"/>
    <col min="9475" max="9477" width="8.375" style="208" customWidth="1"/>
    <col min="9478" max="9478" width="7.25" style="208" customWidth="1"/>
    <col min="9479" max="9487" width="8.375" style="208" customWidth="1"/>
    <col min="9488" max="9488" width="6.125" style="208" customWidth="1"/>
    <col min="9489" max="9494" width="8.375" style="208" customWidth="1"/>
    <col min="9495" max="9495" width="14" style="208" customWidth="1"/>
    <col min="9496" max="9496" width="7.5" style="208" customWidth="1"/>
    <col min="9497" max="9499" width="8.375" style="208" customWidth="1"/>
    <col min="9500" max="9500" width="6.125" style="208" customWidth="1"/>
    <col min="9501" max="9509" width="8.375" style="208" customWidth="1"/>
    <col min="9510" max="9510" width="6.125" style="208" customWidth="1"/>
    <col min="9511" max="9516" width="8.375" style="208" customWidth="1"/>
    <col min="9517" max="9728" width="8.875" style="208"/>
    <col min="9729" max="9729" width="12.875" style="208" customWidth="1"/>
    <col min="9730" max="9730" width="6.625" style="208" customWidth="1"/>
    <col min="9731" max="9733" width="8.375" style="208" customWidth="1"/>
    <col min="9734" max="9734" width="7.25" style="208" customWidth="1"/>
    <col min="9735" max="9743" width="8.375" style="208" customWidth="1"/>
    <col min="9744" max="9744" width="6.125" style="208" customWidth="1"/>
    <col min="9745" max="9750" width="8.375" style="208" customWidth="1"/>
    <col min="9751" max="9751" width="14" style="208" customWidth="1"/>
    <col min="9752" max="9752" width="7.5" style="208" customWidth="1"/>
    <col min="9753" max="9755" width="8.375" style="208" customWidth="1"/>
    <col min="9756" max="9756" width="6.125" style="208" customWidth="1"/>
    <col min="9757" max="9765" width="8.375" style="208" customWidth="1"/>
    <col min="9766" max="9766" width="6.125" style="208" customWidth="1"/>
    <col min="9767" max="9772" width="8.375" style="208" customWidth="1"/>
    <col min="9773" max="9984" width="8.875" style="208"/>
    <col min="9985" max="9985" width="12.875" style="208" customWidth="1"/>
    <col min="9986" max="9986" width="6.625" style="208" customWidth="1"/>
    <col min="9987" max="9989" width="8.375" style="208" customWidth="1"/>
    <col min="9990" max="9990" width="7.25" style="208" customWidth="1"/>
    <col min="9991" max="9999" width="8.375" style="208" customWidth="1"/>
    <col min="10000" max="10000" width="6.125" style="208" customWidth="1"/>
    <col min="10001" max="10006" width="8.375" style="208" customWidth="1"/>
    <col min="10007" max="10007" width="14" style="208" customWidth="1"/>
    <col min="10008" max="10008" width="7.5" style="208" customWidth="1"/>
    <col min="10009" max="10011" width="8.375" style="208" customWidth="1"/>
    <col min="10012" max="10012" width="6.125" style="208" customWidth="1"/>
    <col min="10013" max="10021" width="8.375" style="208" customWidth="1"/>
    <col min="10022" max="10022" width="6.125" style="208" customWidth="1"/>
    <col min="10023" max="10028" width="8.375" style="208" customWidth="1"/>
    <col min="10029" max="10240" width="8.875" style="208"/>
    <col min="10241" max="10241" width="12.875" style="208" customWidth="1"/>
    <col min="10242" max="10242" width="6.625" style="208" customWidth="1"/>
    <col min="10243" max="10245" width="8.375" style="208" customWidth="1"/>
    <col min="10246" max="10246" width="7.25" style="208" customWidth="1"/>
    <col min="10247" max="10255" width="8.375" style="208" customWidth="1"/>
    <col min="10256" max="10256" width="6.125" style="208" customWidth="1"/>
    <col min="10257" max="10262" width="8.375" style="208" customWidth="1"/>
    <col min="10263" max="10263" width="14" style="208" customWidth="1"/>
    <col min="10264" max="10264" width="7.5" style="208" customWidth="1"/>
    <col min="10265" max="10267" width="8.375" style="208" customWidth="1"/>
    <col min="10268" max="10268" width="6.125" style="208" customWidth="1"/>
    <col min="10269" max="10277" width="8.375" style="208" customWidth="1"/>
    <col min="10278" max="10278" width="6.125" style="208" customWidth="1"/>
    <col min="10279" max="10284" width="8.375" style="208" customWidth="1"/>
    <col min="10285" max="10496" width="8.875" style="208"/>
    <col min="10497" max="10497" width="12.875" style="208" customWidth="1"/>
    <col min="10498" max="10498" width="6.625" style="208" customWidth="1"/>
    <col min="10499" max="10501" width="8.375" style="208" customWidth="1"/>
    <col min="10502" max="10502" width="7.25" style="208" customWidth="1"/>
    <col min="10503" max="10511" width="8.375" style="208" customWidth="1"/>
    <col min="10512" max="10512" width="6.125" style="208" customWidth="1"/>
    <col min="10513" max="10518" width="8.375" style="208" customWidth="1"/>
    <col min="10519" max="10519" width="14" style="208" customWidth="1"/>
    <col min="10520" max="10520" width="7.5" style="208" customWidth="1"/>
    <col min="10521" max="10523" width="8.375" style="208" customWidth="1"/>
    <col min="10524" max="10524" width="6.125" style="208" customWidth="1"/>
    <col min="10525" max="10533" width="8.375" style="208" customWidth="1"/>
    <col min="10534" max="10534" width="6.125" style="208" customWidth="1"/>
    <col min="10535" max="10540" width="8.375" style="208" customWidth="1"/>
    <col min="10541" max="10752" width="8.875" style="208"/>
    <col min="10753" max="10753" width="12.875" style="208" customWidth="1"/>
    <col min="10754" max="10754" width="6.625" style="208" customWidth="1"/>
    <col min="10755" max="10757" width="8.375" style="208" customWidth="1"/>
    <col min="10758" max="10758" width="7.25" style="208" customWidth="1"/>
    <col min="10759" max="10767" width="8.375" style="208" customWidth="1"/>
    <col min="10768" max="10768" width="6.125" style="208" customWidth="1"/>
    <col min="10769" max="10774" width="8.375" style="208" customWidth="1"/>
    <col min="10775" max="10775" width="14" style="208" customWidth="1"/>
    <col min="10776" max="10776" width="7.5" style="208" customWidth="1"/>
    <col min="10777" max="10779" width="8.375" style="208" customWidth="1"/>
    <col min="10780" max="10780" width="6.125" style="208" customWidth="1"/>
    <col min="10781" max="10789" width="8.375" style="208" customWidth="1"/>
    <col min="10790" max="10790" width="6.125" style="208" customWidth="1"/>
    <col min="10791" max="10796" width="8.375" style="208" customWidth="1"/>
    <col min="10797" max="11008" width="8.875" style="208"/>
    <col min="11009" max="11009" width="12.875" style="208" customWidth="1"/>
    <col min="11010" max="11010" width="6.625" style="208" customWidth="1"/>
    <col min="11011" max="11013" width="8.375" style="208" customWidth="1"/>
    <col min="11014" max="11014" width="7.25" style="208" customWidth="1"/>
    <col min="11015" max="11023" width="8.375" style="208" customWidth="1"/>
    <col min="11024" max="11024" width="6.125" style="208" customWidth="1"/>
    <col min="11025" max="11030" width="8.375" style="208" customWidth="1"/>
    <col min="11031" max="11031" width="14" style="208" customWidth="1"/>
    <col min="11032" max="11032" width="7.5" style="208" customWidth="1"/>
    <col min="11033" max="11035" width="8.375" style="208" customWidth="1"/>
    <col min="11036" max="11036" width="6.125" style="208" customWidth="1"/>
    <col min="11037" max="11045" width="8.375" style="208" customWidth="1"/>
    <col min="11046" max="11046" width="6.125" style="208" customWidth="1"/>
    <col min="11047" max="11052" width="8.375" style="208" customWidth="1"/>
    <col min="11053" max="11264" width="8.875" style="208"/>
    <col min="11265" max="11265" width="12.875" style="208" customWidth="1"/>
    <col min="11266" max="11266" width="6.625" style="208" customWidth="1"/>
    <col min="11267" max="11269" width="8.375" style="208" customWidth="1"/>
    <col min="11270" max="11270" width="7.25" style="208" customWidth="1"/>
    <col min="11271" max="11279" width="8.375" style="208" customWidth="1"/>
    <col min="11280" max="11280" width="6.125" style="208" customWidth="1"/>
    <col min="11281" max="11286" width="8.375" style="208" customWidth="1"/>
    <col min="11287" max="11287" width="14" style="208" customWidth="1"/>
    <col min="11288" max="11288" width="7.5" style="208" customWidth="1"/>
    <col min="11289" max="11291" width="8.375" style="208" customWidth="1"/>
    <col min="11292" max="11292" width="6.125" style="208" customWidth="1"/>
    <col min="11293" max="11301" width="8.375" style="208" customWidth="1"/>
    <col min="11302" max="11302" width="6.125" style="208" customWidth="1"/>
    <col min="11303" max="11308" width="8.375" style="208" customWidth="1"/>
    <col min="11309" max="11520" width="8.875" style="208"/>
    <col min="11521" max="11521" width="12.875" style="208" customWidth="1"/>
    <col min="11522" max="11522" width="6.625" style="208" customWidth="1"/>
    <col min="11523" max="11525" width="8.375" style="208" customWidth="1"/>
    <col min="11526" max="11526" width="7.25" style="208" customWidth="1"/>
    <col min="11527" max="11535" width="8.375" style="208" customWidth="1"/>
    <col min="11536" max="11536" width="6.125" style="208" customWidth="1"/>
    <col min="11537" max="11542" width="8.375" style="208" customWidth="1"/>
    <col min="11543" max="11543" width="14" style="208" customWidth="1"/>
    <col min="11544" max="11544" width="7.5" style="208" customWidth="1"/>
    <col min="11545" max="11547" width="8.375" style="208" customWidth="1"/>
    <col min="11548" max="11548" width="6.125" style="208" customWidth="1"/>
    <col min="11549" max="11557" width="8.375" style="208" customWidth="1"/>
    <col min="11558" max="11558" width="6.125" style="208" customWidth="1"/>
    <col min="11559" max="11564" width="8.375" style="208" customWidth="1"/>
    <col min="11565" max="11776" width="8.875" style="208"/>
    <col min="11777" max="11777" width="12.875" style="208" customWidth="1"/>
    <col min="11778" max="11778" width="6.625" style="208" customWidth="1"/>
    <col min="11779" max="11781" width="8.375" style="208" customWidth="1"/>
    <col min="11782" max="11782" width="7.25" style="208" customWidth="1"/>
    <col min="11783" max="11791" width="8.375" style="208" customWidth="1"/>
    <col min="11792" max="11792" width="6.125" style="208" customWidth="1"/>
    <col min="11793" max="11798" width="8.375" style="208" customWidth="1"/>
    <col min="11799" max="11799" width="14" style="208" customWidth="1"/>
    <col min="11800" max="11800" width="7.5" style="208" customWidth="1"/>
    <col min="11801" max="11803" width="8.375" style="208" customWidth="1"/>
    <col min="11804" max="11804" width="6.125" style="208" customWidth="1"/>
    <col min="11805" max="11813" width="8.375" style="208" customWidth="1"/>
    <col min="11814" max="11814" width="6.125" style="208" customWidth="1"/>
    <col min="11815" max="11820" width="8.375" style="208" customWidth="1"/>
    <col min="11821" max="12032" width="8.875" style="208"/>
    <col min="12033" max="12033" width="12.875" style="208" customWidth="1"/>
    <col min="12034" max="12034" width="6.625" style="208" customWidth="1"/>
    <col min="12035" max="12037" width="8.375" style="208" customWidth="1"/>
    <col min="12038" max="12038" width="7.25" style="208" customWidth="1"/>
    <col min="12039" max="12047" width="8.375" style="208" customWidth="1"/>
    <col min="12048" max="12048" width="6.125" style="208" customWidth="1"/>
    <col min="12049" max="12054" width="8.375" style="208" customWidth="1"/>
    <col min="12055" max="12055" width="14" style="208" customWidth="1"/>
    <col min="12056" max="12056" width="7.5" style="208" customWidth="1"/>
    <col min="12057" max="12059" width="8.375" style="208" customWidth="1"/>
    <col min="12060" max="12060" width="6.125" style="208" customWidth="1"/>
    <col min="12061" max="12069" width="8.375" style="208" customWidth="1"/>
    <col min="12070" max="12070" width="6.125" style="208" customWidth="1"/>
    <col min="12071" max="12076" width="8.375" style="208" customWidth="1"/>
    <col min="12077" max="12288" width="8.875" style="208"/>
    <col min="12289" max="12289" width="12.875" style="208" customWidth="1"/>
    <col min="12290" max="12290" width="6.625" style="208" customWidth="1"/>
    <col min="12291" max="12293" width="8.375" style="208" customWidth="1"/>
    <col min="12294" max="12294" width="7.25" style="208" customWidth="1"/>
    <col min="12295" max="12303" width="8.375" style="208" customWidth="1"/>
    <col min="12304" max="12304" width="6.125" style="208" customWidth="1"/>
    <col min="12305" max="12310" width="8.375" style="208" customWidth="1"/>
    <col min="12311" max="12311" width="14" style="208" customWidth="1"/>
    <col min="12312" max="12312" width="7.5" style="208" customWidth="1"/>
    <col min="12313" max="12315" width="8.375" style="208" customWidth="1"/>
    <col min="12316" max="12316" width="6.125" style="208" customWidth="1"/>
    <col min="12317" max="12325" width="8.375" style="208" customWidth="1"/>
    <col min="12326" max="12326" width="6.125" style="208" customWidth="1"/>
    <col min="12327" max="12332" width="8.375" style="208" customWidth="1"/>
    <col min="12333" max="12544" width="8.875" style="208"/>
    <col min="12545" max="12545" width="12.875" style="208" customWidth="1"/>
    <col min="12546" max="12546" width="6.625" style="208" customWidth="1"/>
    <col min="12547" max="12549" width="8.375" style="208" customWidth="1"/>
    <col min="12550" max="12550" width="7.25" style="208" customWidth="1"/>
    <col min="12551" max="12559" width="8.375" style="208" customWidth="1"/>
    <col min="12560" max="12560" width="6.125" style="208" customWidth="1"/>
    <col min="12561" max="12566" width="8.375" style="208" customWidth="1"/>
    <col min="12567" max="12567" width="14" style="208" customWidth="1"/>
    <col min="12568" max="12568" width="7.5" style="208" customWidth="1"/>
    <col min="12569" max="12571" width="8.375" style="208" customWidth="1"/>
    <col min="12572" max="12572" width="6.125" style="208" customWidth="1"/>
    <col min="12573" max="12581" width="8.375" style="208" customWidth="1"/>
    <col min="12582" max="12582" width="6.125" style="208" customWidth="1"/>
    <col min="12583" max="12588" width="8.375" style="208" customWidth="1"/>
    <col min="12589" max="12800" width="8.875" style="208"/>
    <col min="12801" max="12801" width="12.875" style="208" customWidth="1"/>
    <col min="12802" max="12802" width="6.625" style="208" customWidth="1"/>
    <col min="12803" max="12805" width="8.375" style="208" customWidth="1"/>
    <col min="12806" max="12806" width="7.25" style="208" customWidth="1"/>
    <col min="12807" max="12815" width="8.375" style="208" customWidth="1"/>
    <col min="12816" max="12816" width="6.125" style="208" customWidth="1"/>
    <col min="12817" max="12822" width="8.375" style="208" customWidth="1"/>
    <col min="12823" max="12823" width="14" style="208" customWidth="1"/>
    <col min="12824" max="12824" width="7.5" style="208" customWidth="1"/>
    <col min="12825" max="12827" width="8.375" style="208" customWidth="1"/>
    <col min="12828" max="12828" width="6.125" style="208" customWidth="1"/>
    <col min="12829" max="12837" width="8.375" style="208" customWidth="1"/>
    <col min="12838" max="12838" width="6.125" style="208" customWidth="1"/>
    <col min="12839" max="12844" width="8.375" style="208" customWidth="1"/>
    <col min="12845" max="13056" width="8.875" style="208"/>
    <col min="13057" max="13057" width="12.875" style="208" customWidth="1"/>
    <col min="13058" max="13058" width="6.625" style="208" customWidth="1"/>
    <col min="13059" max="13061" width="8.375" style="208" customWidth="1"/>
    <col min="13062" max="13062" width="7.25" style="208" customWidth="1"/>
    <col min="13063" max="13071" width="8.375" style="208" customWidth="1"/>
    <col min="13072" max="13072" width="6.125" style="208" customWidth="1"/>
    <col min="13073" max="13078" width="8.375" style="208" customWidth="1"/>
    <col min="13079" max="13079" width="14" style="208" customWidth="1"/>
    <col min="13080" max="13080" width="7.5" style="208" customWidth="1"/>
    <col min="13081" max="13083" width="8.375" style="208" customWidth="1"/>
    <col min="13084" max="13084" width="6.125" style="208" customWidth="1"/>
    <col min="13085" max="13093" width="8.375" style="208" customWidth="1"/>
    <col min="13094" max="13094" width="6.125" style="208" customWidth="1"/>
    <col min="13095" max="13100" width="8.375" style="208" customWidth="1"/>
    <col min="13101" max="13312" width="8.875" style="208"/>
    <col min="13313" max="13313" width="12.875" style="208" customWidth="1"/>
    <col min="13314" max="13314" width="6.625" style="208" customWidth="1"/>
    <col min="13315" max="13317" width="8.375" style="208" customWidth="1"/>
    <col min="13318" max="13318" width="7.25" style="208" customWidth="1"/>
    <col min="13319" max="13327" width="8.375" style="208" customWidth="1"/>
    <col min="13328" max="13328" width="6.125" style="208" customWidth="1"/>
    <col min="13329" max="13334" width="8.375" style="208" customWidth="1"/>
    <col min="13335" max="13335" width="14" style="208" customWidth="1"/>
    <col min="13336" max="13336" width="7.5" style="208" customWidth="1"/>
    <col min="13337" max="13339" width="8.375" style="208" customWidth="1"/>
    <col min="13340" max="13340" width="6.125" style="208" customWidth="1"/>
    <col min="13341" max="13349" width="8.375" style="208" customWidth="1"/>
    <col min="13350" max="13350" width="6.125" style="208" customWidth="1"/>
    <col min="13351" max="13356" width="8.375" style="208" customWidth="1"/>
    <col min="13357" max="13568" width="8.875" style="208"/>
    <col min="13569" max="13569" width="12.875" style="208" customWidth="1"/>
    <col min="13570" max="13570" width="6.625" style="208" customWidth="1"/>
    <col min="13571" max="13573" width="8.375" style="208" customWidth="1"/>
    <col min="13574" max="13574" width="7.25" style="208" customWidth="1"/>
    <col min="13575" max="13583" width="8.375" style="208" customWidth="1"/>
    <col min="13584" max="13584" width="6.125" style="208" customWidth="1"/>
    <col min="13585" max="13590" width="8.375" style="208" customWidth="1"/>
    <col min="13591" max="13591" width="14" style="208" customWidth="1"/>
    <col min="13592" max="13592" width="7.5" style="208" customWidth="1"/>
    <col min="13593" max="13595" width="8.375" style="208" customWidth="1"/>
    <col min="13596" max="13596" width="6.125" style="208" customWidth="1"/>
    <col min="13597" max="13605" width="8.375" style="208" customWidth="1"/>
    <col min="13606" max="13606" width="6.125" style="208" customWidth="1"/>
    <col min="13607" max="13612" width="8.375" style="208" customWidth="1"/>
    <col min="13613" max="13824" width="8.875" style="208"/>
    <col min="13825" max="13825" width="12.875" style="208" customWidth="1"/>
    <col min="13826" max="13826" width="6.625" style="208" customWidth="1"/>
    <col min="13827" max="13829" width="8.375" style="208" customWidth="1"/>
    <col min="13830" max="13830" width="7.25" style="208" customWidth="1"/>
    <col min="13831" max="13839" width="8.375" style="208" customWidth="1"/>
    <col min="13840" max="13840" width="6.125" style="208" customWidth="1"/>
    <col min="13841" max="13846" width="8.375" style="208" customWidth="1"/>
    <col min="13847" max="13847" width="14" style="208" customWidth="1"/>
    <col min="13848" max="13848" width="7.5" style="208" customWidth="1"/>
    <col min="13849" max="13851" width="8.375" style="208" customWidth="1"/>
    <col min="13852" max="13852" width="6.125" style="208" customWidth="1"/>
    <col min="13853" max="13861" width="8.375" style="208" customWidth="1"/>
    <col min="13862" max="13862" width="6.125" style="208" customWidth="1"/>
    <col min="13863" max="13868" width="8.375" style="208" customWidth="1"/>
    <col min="13869" max="14080" width="8.875" style="208"/>
    <col min="14081" max="14081" width="12.875" style="208" customWidth="1"/>
    <col min="14082" max="14082" width="6.625" style="208" customWidth="1"/>
    <col min="14083" max="14085" width="8.375" style="208" customWidth="1"/>
    <col min="14086" max="14086" width="7.25" style="208" customWidth="1"/>
    <col min="14087" max="14095" width="8.375" style="208" customWidth="1"/>
    <col min="14096" max="14096" width="6.125" style="208" customWidth="1"/>
    <col min="14097" max="14102" width="8.375" style="208" customWidth="1"/>
    <col min="14103" max="14103" width="14" style="208" customWidth="1"/>
    <col min="14104" max="14104" width="7.5" style="208" customWidth="1"/>
    <col min="14105" max="14107" width="8.375" style="208" customWidth="1"/>
    <col min="14108" max="14108" width="6.125" style="208" customWidth="1"/>
    <col min="14109" max="14117" width="8.375" style="208" customWidth="1"/>
    <col min="14118" max="14118" width="6.125" style="208" customWidth="1"/>
    <col min="14119" max="14124" width="8.375" style="208" customWidth="1"/>
    <col min="14125" max="14336" width="8.875" style="208"/>
    <col min="14337" max="14337" width="12.875" style="208" customWidth="1"/>
    <col min="14338" max="14338" width="6.625" style="208" customWidth="1"/>
    <col min="14339" max="14341" width="8.375" style="208" customWidth="1"/>
    <col min="14342" max="14342" width="7.25" style="208" customWidth="1"/>
    <col min="14343" max="14351" width="8.375" style="208" customWidth="1"/>
    <col min="14352" max="14352" width="6.125" style="208" customWidth="1"/>
    <col min="14353" max="14358" width="8.375" style="208" customWidth="1"/>
    <col min="14359" max="14359" width="14" style="208" customWidth="1"/>
    <col min="14360" max="14360" width="7.5" style="208" customWidth="1"/>
    <col min="14361" max="14363" width="8.375" style="208" customWidth="1"/>
    <col min="14364" max="14364" width="6.125" style="208" customWidth="1"/>
    <col min="14365" max="14373" width="8.375" style="208" customWidth="1"/>
    <col min="14374" max="14374" width="6.125" style="208" customWidth="1"/>
    <col min="14375" max="14380" width="8.375" style="208" customWidth="1"/>
    <col min="14381" max="14592" width="8.875" style="208"/>
    <col min="14593" max="14593" width="12.875" style="208" customWidth="1"/>
    <col min="14594" max="14594" width="6.625" style="208" customWidth="1"/>
    <col min="14595" max="14597" width="8.375" style="208" customWidth="1"/>
    <col min="14598" max="14598" width="7.25" style="208" customWidth="1"/>
    <col min="14599" max="14607" width="8.375" style="208" customWidth="1"/>
    <col min="14608" max="14608" width="6.125" style="208" customWidth="1"/>
    <col min="14609" max="14614" width="8.375" style="208" customWidth="1"/>
    <col min="14615" max="14615" width="14" style="208" customWidth="1"/>
    <col min="14616" max="14616" width="7.5" style="208" customWidth="1"/>
    <col min="14617" max="14619" width="8.375" style="208" customWidth="1"/>
    <col min="14620" max="14620" width="6.125" style="208" customWidth="1"/>
    <col min="14621" max="14629" width="8.375" style="208" customWidth="1"/>
    <col min="14630" max="14630" width="6.125" style="208" customWidth="1"/>
    <col min="14631" max="14636" width="8.375" style="208" customWidth="1"/>
    <col min="14637" max="14848" width="8.875" style="208"/>
    <col min="14849" max="14849" width="12.875" style="208" customWidth="1"/>
    <col min="14850" max="14850" width="6.625" style="208" customWidth="1"/>
    <col min="14851" max="14853" width="8.375" style="208" customWidth="1"/>
    <col min="14854" max="14854" width="7.25" style="208" customWidth="1"/>
    <col min="14855" max="14863" width="8.375" style="208" customWidth="1"/>
    <col min="14864" max="14864" width="6.125" style="208" customWidth="1"/>
    <col min="14865" max="14870" width="8.375" style="208" customWidth="1"/>
    <col min="14871" max="14871" width="14" style="208" customWidth="1"/>
    <col min="14872" max="14872" width="7.5" style="208" customWidth="1"/>
    <col min="14873" max="14875" width="8.375" style="208" customWidth="1"/>
    <col min="14876" max="14876" width="6.125" style="208" customWidth="1"/>
    <col min="14877" max="14885" width="8.375" style="208" customWidth="1"/>
    <col min="14886" max="14886" width="6.125" style="208" customWidth="1"/>
    <col min="14887" max="14892" width="8.375" style="208" customWidth="1"/>
    <col min="14893" max="15104" width="8.875" style="208"/>
    <col min="15105" max="15105" width="12.875" style="208" customWidth="1"/>
    <col min="15106" max="15106" width="6.625" style="208" customWidth="1"/>
    <col min="15107" max="15109" width="8.375" style="208" customWidth="1"/>
    <col min="15110" max="15110" width="7.25" style="208" customWidth="1"/>
    <col min="15111" max="15119" width="8.375" style="208" customWidth="1"/>
    <col min="15120" max="15120" width="6.125" style="208" customWidth="1"/>
    <col min="15121" max="15126" width="8.375" style="208" customWidth="1"/>
    <col min="15127" max="15127" width="14" style="208" customWidth="1"/>
    <col min="15128" max="15128" width="7.5" style="208" customWidth="1"/>
    <col min="15129" max="15131" width="8.375" style="208" customWidth="1"/>
    <col min="15132" max="15132" width="6.125" style="208" customWidth="1"/>
    <col min="15133" max="15141" width="8.375" style="208" customWidth="1"/>
    <col min="15142" max="15142" width="6.125" style="208" customWidth="1"/>
    <col min="15143" max="15148" width="8.375" style="208" customWidth="1"/>
    <col min="15149" max="15360" width="8.875" style="208"/>
    <col min="15361" max="15361" width="12.875" style="208" customWidth="1"/>
    <col min="15362" max="15362" width="6.625" style="208" customWidth="1"/>
    <col min="15363" max="15365" width="8.375" style="208" customWidth="1"/>
    <col min="15366" max="15366" width="7.25" style="208" customWidth="1"/>
    <col min="15367" max="15375" width="8.375" style="208" customWidth="1"/>
    <col min="15376" max="15376" width="6.125" style="208" customWidth="1"/>
    <col min="15377" max="15382" width="8.375" style="208" customWidth="1"/>
    <col min="15383" max="15383" width="14" style="208" customWidth="1"/>
    <col min="15384" max="15384" width="7.5" style="208" customWidth="1"/>
    <col min="15385" max="15387" width="8.375" style="208" customWidth="1"/>
    <col min="15388" max="15388" width="6.125" style="208" customWidth="1"/>
    <col min="15389" max="15397" width="8.375" style="208" customWidth="1"/>
    <col min="15398" max="15398" width="6.125" style="208" customWidth="1"/>
    <col min="15399" max="15404" width="8.375" style="208" customWidth="1"/>
    <col min="15405" max="15616" width="8.875" style="208"/>
    <col min="15617" max="15617" width="12.875" style="208" customWidth="1"/>
    <col min="15618" max="15618" width="6.625" style="208" customWidth="1"/>
    <col min="15619" max="15621" width="8.375" style="208" customWidth="1"/>
    <col min="15622" max="15622" width="7.25" style="208" customWidth="1"/>
    <col min="15623" max="15631" width="8.375" style="208" customWidth="1"/>
    <col min="15632" max="15632" width="6.125" style="208" customWidth="1"/>
    <col min="15633" max="15638" width="8.375" style="208" customWidth="1"/>
    <col min="15639" max="15639" width="14" style="208" customWidth="1"/>
    <col min="15640" max="15640" width="7.5" style="208" customWidth="1"/>
    <col min="15641" max="15643" width="8.375" style="208" customWidth="1"/>
    <col min="15644" max="15644" width="6.125" style="208" customWidth="1"/>
    <col min="15645" max="15653" width="8.375" style="208" customWidth="1"/>
    <col min="15654" max="15654" width="6.125" style="208" customWidth="1"/>
    <col min="15655" max="15660" width="8.375" style="208" customWidth="1"/>
    <col min="15661" max="15872" width="8.875" style="208"/>
    <col min="15873" max="15873" width="12.875" style="208" customWidth="1"/>
    <col min="15874" max="15874" width="6.625" style="208" customWidth="1"/>
    <col min="15875" max="15877" width="8.375" style="208" customWidth="1"/>
    <col min="15878" max="15878" width="7.25" style="208" customWidth="1"/>
    <col min="15879" max="15887" width="8.375" style="208" customWidth="1"/>
    <col min="15888" max="15888" width="6.125" style="208" customWidth="1"/>
    <col min="15889" max="15894" width="8.375" style="208" customWidth="1"/>
    <col min="15895" max="15895" width="14" style="208" customWidth="1"/>
    <col min="15896" max="15896" width="7.5" style="208" customWidth="1"/>
    <col min="15897" max="15899" width="8.375" style="208" customWidth="1"/>
    <col min="15900" max="15900" width="6.125" style="208" customWidth="1"/>
    <col min="15901" max="15909" width="8.375" style="208" customWidth="1"/>
    <col min="15910" max="15910" width="6.125" style="208" customWidth="1"/>
    <col min="15911" max="15916" width="8.375" style="208" customWidth="1"/>
    <col min="15917" max="16128" width="8.875" style="208"/>
    <col min="16129" max="16129" width="12.875" style="208" customWidth="1"/>
    <col min="16130" max="16130" width="6.625" style="208" customWidth="1"/>
    <col min="16131" max="16133" width="8.375" style="208" customWidth="1"/>
    <col min="16134" max="16134" width="7.25" style="208" customWidth="1"/>
    <col min="16135" max="16143" width="8.375" style="208" customWidth="1"/>
    <col min="16144" max="16144" width="6.125" style="208" customWidth="1"/>
    <col min="16145" max="16150" width="8.375" style="208" customWidth="1"/>
    <col min="16151" max="16151" width="14" style="208" customWidth="1"/>
    <col min="16152" max="16152" width="7.5" style="208" customWidth="1"/>
    <col min="16153" max="16155" width="8.375" style="208" customWidth="1"/>
    <col min="16156" max="16156" width="6.125" style="208" customWidth="1"/>
    <col min="16157" max="16165" width="8.375" style="208" customWidth="1"/>
    <col min="16166" max="16166" width="6.125" style="208" customWidth="1"/>
    <col min="16167" max="16172" width="8.375" style="208" customWidth="1"/>
    <col min="16173" max="16384" width="8.875" style="208"/>
  </cols>
  <sheetData>
    <row r="1" spans="1:57" x14ac:dyDescent="0.25">
      <c r="A1" s="201" t="s">
        <v>146</v>
      </c>
      <c r="B1" s="202" t="s">
        <v>147</v>
      </c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4"/>
      <c r="P1" s="205"/>
      <c r="Q1" s="353" t="s">
        <v>148</v>
      </c>
      <c r="R1" s="355"/>
      <c r="S1" s="353" t="s">
        <v>149</v>
      </c>
      <c r="T1" s="358"/>
      <c r="U1" s="358"/>
      <c r="V1" s="349"/>
      <c r="W1" s="201" t="s">
        <v>146</v>
      </c>
      <c r="X1" s="206" t="s">
        <v>147</v>
      </c>
      <c r="Y1" s="203"/>
      <c r="Z1" s="203"/>
      <c r="AA1" s="207"/>
      <c r="AB1" s="207"/>
      <c r="AC1" s="207"/>
      <c r="AD1" s="207"/>
      <c r="AE1" s="207"/>
      <c r="AF1" s="207"/>
      <c r="AG1" s="207"/>
      <c r="AH1" s="207"/>
      <c r="AI1" s="203"/>
      <c r="AJ1" s="203"/>
      <c r="AL1" s="209"/>
      <c r="AM1" s="353" t="s">
        <v>148</v>
      </c>
      <c r="AN1" s="355"/>
      <c r="AO1" s="353" t="s">
        <v>149</v>
      </c>
      <c r="AP1" s="358"/>
      <c r="AQ1" s="358"/>
      <c r="AR1" s="349"/>
      <c r="AS1" s="207"/>
      <c r="AT1" s="207"/>
      <c r="AU1" s="207"/>
      <c r="AV1" s="207"/>
      <c r="AW1" s="207"/>
      <c r="AX1" s="207"/>
      <c r="AY1" s="207"/>
      <c r="AZ1" s="207"/>
      <c r="BA1" s="207"/>
      <c r="BB1" s="207"/>
      <c r="BC1" s="207"/>
      <c r="BD1" s="207"/>
      <c r="BE1" s="207"/>
    </row>
    <row r="2" spans="1:57" x14ac:dyDescent="0.25">
      <c r="A2" s="201" t="s">
        <v>150</v>
      </c>
      <c r="B2" s="210" t="s">
        <v>151</v>
      </c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2"/>
      <c r="P2" s="212"/>
      <c r="Q2" s="353" t="s">
        <v>152</v>
      </c>
      <c r="R2" s="355"/>
      <c r="S2" s="364" t="s">
        <v>153</v>
      </c>
      <c r="T2" s="365"/>
      <c r="U2" s="365"/>
      <c r="V2" s="366"/>
      <c r="W2" s="201" t="s">
        <v>150</v>
      </c>
      <c r="X2" s="318" t="s">
        <v>151</v>
      </c>
      <c r="Y2" s="211"/>
      <c r="Z2" s="211"/>
      <c r="AA2" s="207"/>
      <c r="AB2" s="207"/>
      <c r="AC2" s="207"/>
      <c r="AD2" s="207"/>
      <c r="AE2" s="207"/>
      <c r="AF2" s="207"/>
      <c r="AG2" s="207"/>
      <c r="AH2" s="207"/>
      <c r="AI2" s="211"/>
      <c r="AJ2" s="211"/>
      <c r="AM2" s="353" t="s">
        <v>152</v>
      </c>
      <c r="AN2" s="355"/>
      <c r="AO2" s="364" t="s">
        <v>153</v>
      </c>
      <c r="AP2" s="365"/>
      <c r="AQ2" s="365"/>
      <c r="AR2" s="366"/>
      <c r="AS2" s="207"/>
      <c r="AT2" s="207"/>
      <c r="AU2" s="207"/>
      <c r="AV2" s="207"/>
      <c r="AW2" s="207"/>
      <c r="AX2" s="207"/>
      <c r="AY2" s="207"/>
      <c r="AZ2" s="207"/>
      <c r="BA2" s="207"/>
      <c r="BB2" s="207"/>
      <c r="BC2" s="207"/>
      <c r="BD2" s="207"/>
      <c r="BE2" s="207"/>
    </row>
    <row r="3" spans="1:57" ht="26.1" customHeight="1" x14ac:dyDescent="0.3">
      <c r="A3" s="359" t="s">
        <v>201</v>
      </c>
      <c r="B3" s="359"/>
      <c r="C3" s="359"/>
      <c r="D3" s="359"/>
      <c r="E3" s="359"/>
      <c r="F3" s="359"/>
      <c r="G3" s="359"/>
      <c r="H3" s="359"/>
      <c r="I3" s="359"/>
      <c r="J3" s="359"/>
      <c r="K3" s="359"/>
      <c r="L3" s="359"/>
      <c r="M3" s="359"/>
      <c r="N3" s="359"/>
      <c r="O3" s="359"/>
      <c r="P3" s="359"/>
      <c r="Q3" s="359"/>
      <c r="R3" s="359"/>
      <c r="S3" s="359"/>
      <c r="T3" s="359"/>
      <c r="U3" s="359"/>
      <c r="V3" s="359"/>
      <c r="W3" s="359" t="s">
        <v>202</v>
      </c>
      <c r="X3" s="359"/>
      <c r="Y3" s="359"/>
      <c r="Z3" s="359"/>
      <c r="AA3" s="359"/>
      <c r="AB3" s="359"/>
      <c r="AC3" s="359"/>
      <c r="AD3" s="359"/>
      <c r="AE3" s="359"/>
      <c r="AF3" s="359"/>
      <c r="AG3" s="359"/>
      <c r="AH3" s="359"/>
      <c r="AI3" s="359"/>
      <c r="AJ3" s="359"/>
      <c r="AK3" s="359"/>
      <c r="AL3" s="359"/>
      <c r="AM3" s="359"/>
      <c r="AN3" s="359"/>
      <c r="AO3" s="359"/>
      <c r="AP3" s="359"/>
      <c r="AQ3" s="359"/>
      <c r="AR3" s="359"/>
      <c r="AS3" s="213"/>
      <c r="AT3" s="213"/>
      <c r="AU3" s="213"/>
      <c r="AV3" s="213"/>
      <c r="AW3" s="213"/>
      <c r="AX3" s="213"/>
      <c r="AY3" s="213"/>
      <c r="AZ3" s="213"/>
      <c r="BA3" s="213"/>
      <c r="BB3" s="213"/>
      <c r="BC3" s="213"/>
      <c r="BD3" s="213"/>
      <c r="BE3" s="213"/>
    </row>
    <row r="4" spans="1:57" ht="23.85" customHeight="1" x14ac:dyDescent="0.25">
      <c r="A4" s="360" t="s">
        <v>248</v>
      </c>
      <c r="B4" s="361"/>
      <c r="C4" s="361"/>
      <c r="D4" s="361"/>
      <c r="E4" s="361"/>
      <c r="F4" s="361"/>
      <c r="G4" s="361"/>
      <c r="H4" s="361"/>
      <c r="I4" s="361"/>
      <c r="J4" s="361"/>
      <c r="K4" s="361"/>
      <c r="L4" s="361"/>
      <c r="M4" s="361"/>
      <c r="N4" s="361"/>
      <c r="O4" s="361"/>
      <c r="P4" s="361"/>
      <c r="Q4" s="361"/>
      <c r="R4" s="361"/>
      <c r="S4" s="361"/>
      <c r="T4" s="361"/>
      <c r="U4" s="361"/>
      <c r="V4" s="361"/>
      <c r="W4" s="360" t="s">
        <v>248</v>
      </c>
      <c r="X4" s="361"/>
      <c r="Y4" s="361"/>
      <c r="Z4" s="361"/>
      <c r="AA4" s="361"/>
      <c r="AB4" s="361"/>
      <c r="AC4" s="361"/>
      <c r="AD4" s="361"/>
      <c r="AE4" s="361"/>
      <c r="AF4" s="361"/>
      <c r="AG4" s="361"/>
      <c r="AH4" s="361"/>
      <c r="AI4" s="361"/>
      <c r="AJ4" s="361"/>
      <c r="AK4" s="361"/>
      <c r="AL4" s="361"/>
      <c r="AM4" s="361"/>
      <c r="AN4" s="361"/>
      <c r="AO4" s="361"/>
      <c r="AP4" s="361"/>
      <c r="AQ4" s="361"/>
      <c r="AR4" s="361"/>
      <c r="AS4" s="213"/>
      <c r="AT4" s="213"/>
      <c r="AU4" s="213"/>
      <c r="AV4" s="213"/>
      <c r="AW4" s="213"/>
      <c r="AX4" s="213"/>
      <c r="AY4" s="213"/>
      <c r="AZ4" s="213"/>
      <c r="BA4" s="213"/>
      <c r="BB4" s="213"/>
      <c r="BC4" s="213"/>
      <c r="BD4" s="213"/>
      <c r="BE4" s="213"/>
    </row>
    <row r="5" spans="1:57" ht="24" customHeight="1" x14ac:dyDescent="0.25">
      <c r="A5" s="362" t="s">
        <v>154</v>
      </c>
      <c r="B5" s="363"/>
      <c r="C5" s="353" t="s">
        <v>155</v>
      </c>
      <c r="D5" s="358"/>
      <c r="E5" s="358"/>
      <c r="F5" s="358"/>
      <c r="G5" s="358"/>
      <c r="H5" s="358"/>
      <c r="I5" s="358"/>
      <c r="J5" s="358"/>
      <c r="K5" s="358"/>
      <c r="L5" s="349"/>
      <c r="M5" s="353" t="s">
        <v>203</v>
      </c>
      <c r="N5" s="358"/>
      <c r="O5" s="358"/>
      <c r="P5" s="358"/>
      <c r="Q5" s="358"/>
      <c r="R5" s="358"/>
      <c r="S5" s="358"/>
      <c r="T5" s="358"/>
      <c r="U5" s="358"/>
      <c r="V5" s="349"/>
      <c r="W5" s="362" t="s">
        <v>154</v>
      </c>
      <c r="X5" s="363"/>
      <c r="Y5" s="353" t="s">
        <v>204</v>
      </c>
      <c r="Z5" s="358"/>
      <c r="AA5" s="358"/>
      <c r="AB5" s="358"/>
      <c r="AC5" s="358"/>
      <c r="AD5" s="358"/>
      <c r="AE5" s="358"/>
      <c r="AF5" s="358"/>
      <c r="AG5" s="358"/>
      <c r="AH5" s="349"/>
      <c r="AI5" s="358" t="s">
        <v>205</v>
      </c>
      <c r="AJ5" s="358"/>
      <c r="AK5" s="358"/>
      <c r="AL5" s="358"/>
      <c r="AM5" s="358"/>
      <c r="AN5" s="358"/>
      <c r="AO5" s="358"/>
      <c r="AP5" s="358"/>
      <c r="AQ5" s="358"/>
      <c r="AR5" s="358"/>
      <c r="AS5" s="214"/>
      <c r="AT5" s="214"/>
      <c r="AU5" s="214"/>
      <c r="AV5" s="214"/>
      <c r="AW5" s="214"/>
      <c r="AX5" s="214"/>
      <c r="AY5" s="214"/>
      <c r="AZ5" s="214"/>
      <c r="BA5" s="214"/>
      <c r="BB5" s="214"/>
      <c r="BC5" s="214"/>
      <c r="BD5" s="214"/>
      <c r="BE5" s="214"/>
    </row>
    <row r="6" spans="1:57" ht="26.1" customHeight="1" x14ac:dyDescent="0.25">
      <c r="A6" s="356" t="s">
        <v>159</v>
      </c>
      <c r="B6" s="357"/>
      <c r="C6" s="353" t="s">
        <v>160</v>
      </c>
      <c r="D6" s="358"/>
      <c r="E6" s="358"/>
      <c r="F6" s="349"/>
      <c r="G6" s="350" t="s">
        <v>161</v>
      </c>
      <c r="H6" s="351"/>
      <c r="I6" s="352"/>
      <c r="J6" s="353" t="s">
        <v>162</v>
      </c>
      <c r="K6" s="354"/>
      <c r="L6" s="355"/>
      <c r="M6" s="353" t="s">
        <v>160</v>
      </c>
      <c r="N6" s="358"/>
      <c r="O6" s="358"/>
      <c r="P6" s="349"/>
      <c r="Q6" s="350" t="s">
        <v>161</v>
      </c>
      <c r="R6" s="351"/>
      <c r="S6" s="352"/>
      <c r="T6" s="353" t="s">
        <v>162</v>
      </c>
      <c r="U6" s="354"/>
      <c r="V6" s="355"/>
      <c r="W6" s="356" t="s">
        <v>159</v>
      </c>
      <c r="X6" s="357"/>
      <c r="Y6" s="353" t="s">
        <v>160</v>
      </c>
      <c r="Z6" s="358"/>
      <c r="AA6" s="358"/>
      <c r="AB6" s="349"/>
      <c r="AC6" s="350" t="s">
        <v>161</v>
      </c>
      <c r="AD6" s="351"/>
      <c r="AE6" s="352"/>
      <c r="AF6" s="353" t="s">
        <v>162</v>
      </c>
      <c r="AG6" s="354"/>
      <c r="AH6" s="355"/>
      <c r="AI6" s="353" t="s">
        <v>160</v>
      </c>
      <c r="AJ6" s="358"/>
      <c r="AK6" s="358"/>
      <c r="AL6" s="349"/>
      <c r="AM6" s="350" t="s">
        <v>161</v>
      </c>
      <c r="AN6" s="351"/>
      <c r="AO6" s="352"/>
      <c r="AP6" s="353" t="s">
        <v>162</v>
      </c>
      <c r="AQ6" s="354"/>
      <c r="AR6" s="354"/>
      <c r="AS6" s="214"/>
      <c r="AT6" s="214"/>
      <c r="AU6" s="214"/>
      <c r="AV6" s="214"/>
      <c r="AW6" s="214"/>
      <c r="AX6" s="214"/>
      <c r="AY6" s="214"/>
      <c r="AZ6" s="214"/>
      <c r="BA6" s="214"/>
      <c r="BB6" s="214"/>
      <c r="BC6" s="214"/>
      <c r="BD6" s="214"/>
      <c r="BE6" s="214"/>
    </row>
    <row r="7" spans="1:57" ht="107.1" customHeight="1" x14ac:dyDescent="0.25">
      <c r="A7" s="215" t="s">
        <v>163</v>
      </c>
      <c r="B7" s="216"/>
      <c r="C7" s="217" t="s">
        <v>167</v>
      </c>
      <c r="D7" s="217" t="s">
        <v>164</v>
      </c>
      <c r="E7" s="217" t="s">
        <v>165</v>
      </c>
      <c r="F7" s="218" t="s">
        <v>166</v>
      </c>
      <c r="G7" s="217" t="s">
        <v>167</v>
      </c>
      <c r="H7" s="217" t="s">
        <v>164</v>
      </c>
      <c r="I7" s="217" t="s">
        <v>165</v>
      </c>
      <c r="J7" s="217" t="s">
        <v>167</v>
      </c>
      <c r="K7" s="217" t="s">
        <v>164</v>
      </c>
      <c r="L7" s="217" t="s">
        <v>165</v>
      </c>
      <c r="M7" s="219" t="s">
        <v>44</v>
      </c>
      <c r="N7" s="219" t="s">
        <v>164</v>
      </c>
      <c r="O7" s="219" t="s">
        <v>165</v>
      </c>
      <c r="P7" s="218" t="s">
        <v>166</v>
      </c>
      <c r="Q7" s="219" t="s">
        <v>167</v>
      </c>
      <c r="R7" s="219" t="s">
        <v>164</v>
      </c>
      <c r="S7" s="219" t="s">
        <v>165</v>
      </c>
      <c r="T7" s="219" t="s">
        <v>167</v>
      </c>
      <c r="U7" s="219" t="s">
        <v>164</v>
      </c>
      <c r="V7" s="219" t="s">
        <v>165</v>
      </c>
      <c r="W7" s="215" t="s">
        <v>163</v>
      </c>
      <c r="X7" s="216"/>
      <c r="Y7" s="217" t="s">
        <v>44</v>
      </c>
      <c r="Z7" s="217" t="s">
        <v>164</v>
      </c>
      <c r="AA7" s="217" t="s">
        <v>165</v>
      </c>
      <c r="AB7" s="218" t="s">
        <v>166</v>
      </c>
      <c r="AC7" s="217" t="s">
        <v>167</v>
      </c>
      <c r="AD7" s="217" t="s">
        <v>164</v>
      </c>
      <c r="AE7" s="217" t="s">
        <v>165</v>
      </c>
      <c r="AF7" s="217" t="s">
        <v>167</v>
      </c>
      <c r="AG7" s="217" t="s">
        <v>164</v>
      </c>
      <c r="AH7" s="217" t="s">
        <v>165</v>
      </c>
      <c r="AI7" s="220" t="s">
        <v>44</v>
      </c>
      <c r="AJ7" s="217" t="s">
        <v>164</v>
      </c>
      <c r="AK7" s="217" t="s">
        <v>165</v>
      </c>
      <c r="AL7" s="218" t="s">
        <v>166</v>
      </c>
      <c r="AM7" s="217" t="s">
        <v>167</v>
      </c>
      <c r="AN7" s="217" t="s">
        <v>164</v>
      </c>
      <c r="AO7" s="217" t="s">
        <v>165</v>
      </c>
      <c r="AP7" s="217" t="s">
        <v>167</v>
      </c>
      <c r="AQ7" s="217" t="s">
        <v>164</v>
      </c>
      <c r="AR7" s="221" t="s">
        <v>165</v>
      </c>
      <c r="AS7" s="214"/>
      <c r="AT7" s="214"/>
      <c r="AU7" s="214"/>
      <c r="AV7" s="214"/>
      <c r="AW7" s="214"/>
      <c r="AX7" s="214"/>
      <c r="AY7" s="214"/>
      <c r="AZ7" s="214"/>
      <c r="BA7" s="214"/>
      <c r="BB7" s="214"/>
      <c r="BC7" s="214"/>
      <c r="BD7" s="214"/>
      <c r="BE7" s="214"/>
    </row>
    <row r="8" spans="1:57" ht="19.149999999999999" customHeight="1" x14ac:dyDescent="0.25">
      <c r="A8" s="349" t="s">
        <v>168</v>
      </c>
      <c r="B8" s="222" t="s">
        <v>44</v>
      </c>
      <c r="C8" s="319">
        <v>775743</v>
      </c>
      <c r="D8" s="320">
        <v>773169</v>
      </c>
      <c r="E8" s="321">
        <v>2574</v>
      </c>
      <c r="F8" s="322">
        <v>3.3181092191615007E-3</v>
      </c>
      <c r="G8" s="321">
        <v>775320</v>
      </c>
      <c r="H8" s="320">
        <v>772747</v>
      </c>
      <c r="I8" s="320">
        <v>2573</v>
      </c>
      <c r="J8" s="320">
        <v>423</v>
      </c>
      <c r="K8" s="320">
        <v>422</v>
      </c>
      <c r="L8" s="320">
        <v>1</v>
      </c>
      <c r="M8" s="320">
        <v>326788</v>
      </c>
      <c r="N8" s="320">
        <v>325545</v>
      </c>
      <c r="O8" s="320">
        <v>1243</v>
      </c>
      <c r="P8" s="323">
        <v>3.8036892419550288E-3</v>
      </c>
      <c r="Q8" s="320">
        <v>326591</v>
      </c>
      <c r="R8" s="320">
        <v>325348</v>
      </c>
      <c r="S8" s="320">
        <v>1243</v>
      </c>
      <c r="T8" s="320">
        <v>197</v>
      </c>
      <c r="U8" s="320">
        <v>197</v>
      </c>
      <c r="V8" s="320">
        <v>0</v>
      </c>
      <c r="W8" s="349" t="s">
        <v>168</v>
      </c>
      <c r="X8" s="222" t="s">
        <v>44</v>
      </c>
      <c r="Y8" s="319">
        <v>251499</v>
      </c>
      <c r="Z8" s="320">
        <v>250736</v>
      </c>
      <c r="AA8" s="321">
        <v>763</v>
      </c>
      <c r="AB8" s="322">
        <v>3.0338092795597596E-3</v>
      </c>
      <c r="AC8" s="321">
        <v>251382</v>
      </c>
      <c r="AD8" s="320">
        <v>250619</v>
      </c>
      <c r="AE8" s="320">
        <v>763</v>
      </c>
      <c r="AF8" s="320">
        <v>117</v>
      </c>
      <c r="AG8" s="320">
        <v>117</v>
      </c>
      <c r="AH8" s="320">
        <v>0</v>
      </c>
      <c r="AI8" s="320">
        <v>197456</v>
      </c>
      <c r="AJ8" s="320">
        <v>196888</v>
      </c>
      <c r="AK8" s="321">
        <v>568</v>
      </c>
      <c r="AL8" s="322">
        <v>2.8765902276962968E-3</v>
      </c>
      <c r="AM8" s="321">
        <v>197347</v>
      </c>
      <c r="AN8" s="320">
        <v>196780</v>
      </c>
      <c r="AO8" s="320">
        <v>567</v>
      </c>
      <c r="AP8" s="320">
        <v>109</v>
      </c>
      <c r="AQ8" s="320">
        <v>108</v>
      </c>
      <c r="AR8" s="320">
        <v>1</v>
      </c>
      <c r="AS8" s="203"/>
      <c r="AT8" s="203"/>
      <c r="AU8" s="203"/>
      <c r="AV8" s="203"/>
      <c r="AW8" s="203"/>
      <c r="AX8" s="203"/>
      <c r="AY8" s="203"/>
      <c r="AZ8" s="203"/>
      <c r="BA8" s="203"/>
      <c r="BB8" s="203"/>
      <c r="BC8" s="203"/>
      <c r="BD8" s="203"/>
      <c r="BE8" s="203"/>
    </row>
    <row r="9" spans="1:57" ht="19.149999999999999" customHeight="1" x14ac:dyDescent="0.25">
      <c r="A9" s="349"/>
      <c r="B9" s="222" t="s">
        <v>50</v>
      </c>
      <c r="C9" s="324">
        <v>392784</v>
      </c>
      <c r="D9" s="325">
        <v>391233</v>
      </c>
      <c r="E9" s="326">
        <v>1551</v>
      </c>
      <c r="F9" s="327">
        <v>3.9487351826958325E-3</v>
      </c>
      <c r="G9" s="326">
        <v>392583</v>
      </c>
      <c r="H9" s="325">
        <v>391032</v>
      </c>
      <c r="I9" s="325">
        <v>1551</v>
      </c>
      <c r="J9" s="325">
        <v>201</v>
      </c>
      <c r="K9" s="325">
        <v>201</v>
      </c>
      <c r="L9" s="325">
        <v>0</v>
      </c>
      <c r="M9" s="325">
        <v>161247</v>
      </c>
      <c r="N9" s="325">
        <v>160495</v>
      </c>
      <c r="O9" s="325">
        <v>752</v>
      </c>
      <c r="P9" s="328">
        <v>4.6636526571036977E-3</v>
      </c>
      <c r="Q9" s="325">
        <v>161154</v>
      </c>
      <c r="R9" s="325">
        <v>160402</v>
      </c>
      <c r="S9" s="325">
        <v>752</v>
      </c>
      <c r="T9" s="325">
        <v>93</v>
      </c>
      <c r="U9" s="325">
        <v>93</v>
      </c>
      <c r="V9" s="325">
        <v>0</v>
      </c>
      <c r="W9" s="349"/>
      <c r="X9" s="222" t="s">
        <v>50</v>
      </c>
      <c r="Y9" s="324">
        <v>127693</v>
      </c>
      <c r="Z9" s="325">
        <v>127236</v>
      </c>
      <c r="AA9" s="326">
        <v>457</v>
      </c>
      <c r="AB9" s="327">
        <v>3.5788962589961863E-3</v>
      </c>
      <c r="AC9" s="326">
        <v>127640</v>
      </c>
      <c r="AD9" s="325">
        <v>127183</v>
      </c>
      <c r="AE9" s="325">
        <v>457</v>
      </c>
      <c r="AF9" s="325">
        <v>53</v>
      </c>
      <c r="AG9" s="325">
        <v>53</v>
      </c>
      <c r="AH9" s="325">
        <v>0</v>
      </c>
      <c r="AI9" s="325">
        <v>103844</v>
      </c>
      <c r="AJ9" s="325">
        <v>103502</v>
      </c>
      <c r="AK9" s="326">
        <v>342</v>
      </c>
      <c r="AL9" s="327">
        <v>3.2934016409229229E-3</v>
      </c>
      <c r="AM9" s="326">
        <v>103789</v>
      </c>
      <c r="AN9" s="325">
        <v>103447</v>
      </c>
      <c r="AO9" s="325">
        <v>342</v>
      </c>
      <c r="AP9" s="325">
        <v>55</v>
      </c>
      <c r="AQ9" s="325">
        <v>55</v>
      </c>
      <c r="AR9" s="325">
        <v>0</v>
      </c>
      <c r="AS9" s="203"/>
      <c r="AT9" s="203"/>
      <c r="AU9" s="203"/>
      <c r="AV9" s="203"/>
      <c r="AW9" s="203"/>
      <c r="AX9" s="203"/>
      <c r="AY9" s="203"/>
      <c r="AZ9" s="203"/>
      <c r="BA9" s="203"/>
      <c r="BB9" s="203"/>
      <c r="BC9" s="203"/>
      <c r="BD9" s="203"/>
      <c r="BE9" s="203"/>
    </row>
    <row r="10" spans="1:57" ht="19.149999999999999" customHeight="1" x14ac:dyDescent="0.25">
      <c r="A10" s="349"/>
      <c r="B10" s="222" t="s">
        <v>51</v>
      </c>
      <c r="C10" s="324">
        <v>382959</v>
      </c>
      <c r="D10" s="325">
        <v>381936</v>
      </c>
      <c r="E10" s="326">
        <v>1023</v>
      </c>
      <c r="F10" s="327">
        <v>2.6713042388349668E-3</v>
      </c>
      <c r="G10" s="326">
        <v>382737</v>
      </c>
      <c r="H10" s="325">
        <v>381715</v>
      </c>
      <c r="I10" s="325">
        <v>1022</v>
      </c>
      <c r="J10" s="325">
        <v>222</v>
      </c>
      <c r="K10" s="325">
        <v>221</v>
      </c>
      <c r="L10" s="325">
        <v>1</v>
      </c>
      <c r="M10" s="325">
        <v>165541</v>
      </c>
      <c r="N10" s="325">
        <v>165050</v>
      </c>
      <c r="O10" s="325">
        <v>491</v>
      </c>
      <c r="P10" s="328">
        <v>2.9660325840728278E-3</v>
      </c>
      <c r="Q10" s="325">
        <v>165437</v>
      </c>
      <c r="R10" s="325">
        <v>164946</v>
      </c>
      <c r="S10" s="325">
        <v>491</v>
      </c>
      <c r="T10" s="325">
        <v>104</v>
      </c>
      <c r="U10" s="325">
        <v>104</v>
      </c>
      <c r="V10" s="325">
        <v>0</v>
      </c>
      <c r="W10" s="349"/>
      <c r="X10" s="222" t="s">
        <v>51</v>
      </c>
      <c r="Y10" s="324">
        <v>123806</v>
      </c>
      <c r="Z10" s="325">
        <v>123500</v>
      </c>
      <c r="AA10" s="326">
        <v>306</v>
      </c>
      <c r="AB10" s="327">
        <v>2.4716088073275934E-3</v>
      </c>
      <c r="AC10" s="326">
        <v>123742</v>
      </c>
      <c r="AD10" s="325">
        <v>123436</v>
      </c>
      <c r="AE10" s="325">
        <v>306</v>
      </c>
      <c r="AF10" s="325">
        <v>64</v>
      </c>
      <c r="AG10" s="325">
        <v>64</v>
      </c>
      <c r="AH10" s="325">
        <v>0</v>
      </c>
      <c r="AI10" s="325">
        <v>93612</v>
      </c>
      <c r="AJ10" s="325">
        <v>93386</v>
      </c>
      <c r="AK10" s="326">
        <v>226</v>
      </c>
      <c r="AL10" s="327">
        <v>2.4142203990941331E-3</v>
      </c>
      <c r="AM10" s="326">
        <v>93558</v>
      </c>
      <c r="AN10" s="325">
        <v>93333</v>
      </c>
      <c r="AO10" s="325">
        <v>225</v>
      </c>
      <c r="AP10" s="325">
        <v>54</v>
      </c>
      <c r="AQ10" s="325">
        <v>53</v>
      </c>
      <c r="AR10" s="325">
        <v>1</v>
      </c>
      <c r="AS10" s="203"/>
      <c r="AT10" s="203"/>
      <c r="AU10" s="203"/>
      <c r="AV10" s="203"/>
      <c r="AW10" s="203"/>
      <c r="AX10" s="203"/>
      <c r="AY10" s="203"/>
      <c r="AZ10" s="203"/>
      <c r="BA10" s="203"/>
      <c r="BB10" s="203"/>
      <c r="BC10" s="203"/>
      <c r="BD10" s="203"/>
      <c r="BE10" s="203"/>
    </row>
    <row r="11" spans="1:57" ht="19.149999999999999" customHeight="1" x14ac:dyDescent="0.25">
      <c r="A11" s="349" t="s">
        <v>169</v>
      </c>
      <c r="B11" s="222" t="s">
        <v>44</v>
      </c>
      <c r="C11" s="324">
        <v>72858</v>
      </c>
      <c r="D11" s="325">
        <v>72570</v>
      </c>
      <c r="E11" s="326">
        <v>288</v>
      </c>
      <c r="F11" s="327">
        <v>3.9528946718273899E-3</v>
      </c>
      <c r="G11" s="326">
        <v>72840</v>
      </c>
      <c r="H11" s="325">
        <v>72552</v>
      </c>
      <c r="I11" s="325">
        <v>288</v>
      </c>
      <c r="J11" s="325">
        <v>18</v>
      </c>
      <c r="K11" s="325">
        <v>18</v>
      </c>
      <c r="L11" s="325">
        <v>0</v>
      </c>
      <c r="M11" s="325">
        <v>28992</v>
      </c>
      <c r="N11" s="325">
        <v>28862</v>
      </c>
      <c r="O11" s="325">
        <v>130</v>
      </c>
      <c r="P11" s="328">
        <v>4.4839955849889628E-3</v>
      </c>
      <c r="Q11" s="325">
        <v>28984</v>
      </c>
      <c r="R11" s="325">
        <v>28854</v>
      </c>
      <c r="S11" s="325">
        <v>130</v>
      </c>
      <c r="T11" s="325">
        <v>8</v>
      </c>
      <c r="U11" s="325">
        <v>8</v>
      </c>
      <c r="V11" s="325">
        <v>0</v>
      </c>
      <c r="W11" s="349" t="s">
        <v>169</v>
      </c>
      <c r="X11" s="222" t="s">
        <v>44</v>
      </c>
      <c r="Y11" s="324">
        <v>26225</v>
      </c>
      <c r="Z11" s="325">
        <v>26141</v>
      </c>
      <c r="AA11" s="326">
        <v>84</v>
      </c>
      <c r="AB11" s="327">
        <v>3.2030505243088657E-3</v>
      </c>
      <c r="AC11" s="326">
        <v>26222</v>
      </c>
      <c r="AD11" s="325">
        <v>26138</v>
      </c>
      <c r="AE11" s="325">
        <v>84</v>
      </c>
      <c r="AF11" s="325">
        <v>3</v>
      </c>
      <c r="AG11" s="325">
        <v>3</v>
      </c>
      <c r="AH11" s="325">
        <v>0</v>
      </c>
      <c r="AI11" s="325">
        <v>17641</v>
      </c>
      <c r="AJ11" s="325">
        <v>17567</v>
      </c>
      <c r="AK11" s="326">
        <v>74</v>
      </c>
      <c r="AL11" s="327">
        <v>4.1947735389150278E-3</v>
      </c>
      <c r="AM11" s="326">
        <v>17634</v>
      </c>
      <c r="AN11" s="325">
        <v>17560</v>
      </c>
      <c r="AO11" s="325">
        <v>74</v>
      </c>
      <c r="AP11" s="325">
        <v>7</v>
      </c>
      <c r="AQ11" s="325">
        <v>7</v>
      </c>
      <c r="AR11" s="325">
        <v>0</v>
      </c>
      <c r="AS11" s="203"/>
      <c r="AT11" s="203"/>
      <c r="AU11" s="203"/>
      <c r="AV11" s="203"/>
      <c r="AW11" s="203"/>
      <c r="AX11" s="203"/>
      <c r="AY11" s="203"/>
      <c r="AZ11" s="203"/>
      <c r="BA11" s="203"/>
      <c r="BB11" s="203"/>
      <c r="BC11" s="203"/>
      <c r="BD11" s="203"/>
      <c r="BE11" s="203"/>
    </row>
    <row r="12" spans="1:57" ht="19.149999999999999" customHeight="1" x14ac:dyDescent="0.25">
      <c r="A12" s="349"/>
      <c r="B12" s="222" t="s">
        <v>50</v>
      </c>
      <c r="C12" s="324">
        <v>61616</v>
      </c>
      <c r="D12" s="325">
        <v>61357</v>
      </c>
      <c r="E12" s="326">
        <v>259</v>
      </c>
      <c r="F12" s="327">
        <v>4.2034536484030121E-3</v>
      </c>
      <c r="G12" s="326">
        <v>61600</v>
      </c>
      <c r="H12" s="325">
        <v>61341</v>
      </c>
      <c r="I12" s="325">
        <v>259</v>
      </c>
      <c r="J12" s="325">
        <v>16</v>
      </c>
      <c r="K12" s="325">
        <v>16</v>
      </c>
      <c r="L12" s="325">
        <v>0</v>
      </c>
      <c r="M12" s="325">
        <v>24427</v>
      </c>
      <c r="N12" s="325">
        <v>24312</v>
      </c>
      <c r="O12" s="325">
        <v>115</v>
      </c>
      <c r="P12" s="328">
        <v>4.7079051868833665E-3</v>
      </c>
      <c r="Q12" s="325">
        <v>24420</v>
      </c>
      <c r="R12" s="325">
        <v>24305</v>
      </c>
      <c r="S12" s="325">
        <v>115</v>
      </c>
      <c r="T12" s="325">
        <v>7</v>
      </c>
      <c r="U12" s="325">
        <v>7</v>
      </c>
      <c r="V12" s="325">
        <v>0</v>
      </c>
      <c r="W12" s="349"/>
      <c r="X12" s="222" t="s">
        <v>50</v>
      </c>
      <c r="Y12" s="324">
        <v>22391</v>
      </c>
      <c r="Z12" s="325">
        <v>22312</v>
      </c>
      <c r="AA12" s="326">
        <v>79</v>
      </c>
      <c r="AB12" s="327">
        <v>3.5282032959671299E-3</v>
      </c>
      <c r="AC12" s="326">
        <v>22389</v>
      </c>
      <c r="AD12" s="325">
        <v>22310</v>
      </c>
      <c r="AE12" s="325">
        <v>79</v>
      </c>
      <c r="AF12" s="325">
        <v>2</v>
      </c>
      <c r="AG12" s="325">
        <v>2</v>
      </c>
      <c r="AH12" s="325">
        <v>0</v>
      </c>
      <c r="AI12" s="325">
        <v>14798</v>
      </c>
      <c r="AJ12" s="325">
        <v>14733</v>
      </c>
      <c r="AK12" s="326">
        <v>65</v>
      </c>
      <c r="AL12" s="327">
        <v>4.3924854710095957E-3</v>
      </c>
      <c r="AM12" s="326">
        <v>14791</v>
      </c>
      <c r="AN12" s="325">
        <v>14726</v>
      </c>
      <c r="AO12" s="325">
        <v>65</v>
      </c>
      <c r="AP12" s="325">
        <v>7</v>
      </c>
      <c r="AQ12" s="325">
        <v>7</v>
      </c>
      <c r="AR12" s="325">
        <v>0</v>
      </c>
      <c r="AS12" s="203"/>
      <c r="AT12" s="203"/>
      <c r="AU12" s="203"/>
      <c r="AV12" s="203"/>
      <c r="AW12" s="203"/>
      <c r="AX12" s="203"/>
      <c r="AY12" s="203"/>
      <c r="AZ12" s="203"/>
      <c r="BA12" s="203"/>
      <c r="BB12" s="203"/>
      <c r="BC12" s="203"/>
      <c r="BD12" s="203"/>
      <c r="BE12" s="203"/>
    </row>
    <row r="13" spans="1:57" ht="19.149999999999999" customHeight="1" x14ac:dyDescent="0.25">
      <c r="A13" s="349"/>
      <c r="B13" s="222" t="s">
        <v>51</v>
      </c>
      <c r="C13" s="324">
        <v>11242</v>
      </c>
      <c r="D13" s="325">
        <v>11213</v>
      </c>
      <c r="E13" s="326">
        <v>29</v>
      </c>
      <c r="F13" s="327">
        <v>2.5796121686532648E-3</v>
      </c>
      <c r="G13" s="326">
        <v>11240</v>
      </c>
      <c r="H13" s="325">
        <v>11211</v>
      </c>
      <c r="I13" s="325">
        <v>29</v>
      </c>
      <c r="J13" s="325">
        <v>2</v>
      </c>
      <c r="K13" s="325">
        <v>2</v>
      </c>
      <c r="L13" s="325">
        <v>0</v>
      </c>
      <c r="M13" s="325">
        <v>4565</v>
      </c>
      <c r="N13" s="325">
        <v>4550</v>
      </c>
      <c r="O13" s="325">
        <v>15</v>
      </c>
      <c r="P13" s="328">
        <v>3.2858707557502738E-3</v>
      </c>
      <c r="Q13" s="325">
        <v>4564</v>
      </c>
      <c r="R13" s="325">
        <v>4549</v>
      </c>
      <c r="S13" s="325">
        <v>15</v>
      </c>
      <c r="T13" s="325">
        <v>1</v>
      </c>
      <c r="U13" s="325">
        <v>1</v>
      </c>
      <c r="V13" s="325">
        <v>0</v>
      </c>
      <c r="W13" s="349"/>
      <c r="X13" s="222" t="s">
        <v>51</v>
      </c>
      <c r="Y13" s="324">
        <v>3834</v>
      </c>
      <c r="Z13" s="325">
        <v>3829</v>
      </c>
      <c r="AA13" s="326">
        <v>5</v>
      </c>
      <c r="AB13" s="327">
        <v>1.3041210224308817E-3</v>
      </c>
      <c r="AC13" s="326">
        <v>3833</v>
      </c>
      <c r="AD13" s="325">
        <v>3828</v>
      </c>
      <c r="AE13" s="325">
        <v>5</v>
      </c>
      <c r="AF13" s="325">
        <v>1</v>
      </c>
      <c r="AG13" s="325">
        <v>1</v>
      </c>
      <c r="AH13" s="325">
        <v>0</v>
      </c>
      <c r="AI13" s="325">
        <v>2843</v>
      </c>
      <c r="AJ13" s="325">
        <v>2834</v>
      </c>
      <c r="AK13" s="326">
        <v>9</v>
      </c>
      <c r="AL13" s="327">
        <v>3.1656700668308124E-3</v>
      </c>
      <c r="AM13" s="326">
        <v>2843</v>
      </c>
      <c r="AN13" s="325">
        <v>2834</v>
      </c>
      <c r="AO13" s="325">
        <v>9</v>
      </c>
      <c r="AP13" s="325">
        <v>0</v>
      </c>
      <c r="AQ13" s="325">
        <v>0</v>
      </c>
      <c r="AR13" s="325">
        <v>0</v>
      </c>
      <c r="AS13" s="203"/>
      <c r="AT13" s="203"/>
      <c r="AU13" s="203"/>
      <c r="AV13" s="203"/>
      <c r="AW13" s="203"/>
      <c r="AX13" s="203"/>
      <c r="AY13" s="203"/>
      <c r="AZ13" s="203"/>
      <c r="BA13" s="203"/>
      <c r="BB13" s="203"/>
      <c r="BC13" s="203"/>
      <c r="BD13" s="203"/>
      <c r="BE13" s="203"/>
    </row>
    <row r="14" spans="1:57" ht="19.149999999999999" customHeight="1" x14ac:dyDescent="0.25">
      <c r="A14" s="349" t="s">
        <v>170</v>
      </c>
      <c r="B14" s="222" t="s">
        <v>44</v>
      </c>
      <c r="C14" s="324">
        <v>296888</v>
      </c>
      <c r="D14" s="325">
        <v>295821</v>
      </c>
      <c r="E14" s="326">
        <v>1067</v>
      </c>
      <c r="F14" s="327">
        <v>3.5939478860715153E-3</v>
      </c>
      <c r="G14" s="326">
        <v>296659</v>
      </c>
      <c r="H14" s="325">
        <v>295592</v>
      </c>
      <c r="I14" s="325">
        <v>1067</v>
      </c>
      <c r="J14" s="325">
        <v>229</v>
      </c>
      <c r="K14" s="325">
        <v>229</v>
      </c>
      <c r="L14" s="325">
        <v>0</v>
      </c>
      <c r="M14" s="325">
        <v>130281</v>
      </c>
      <c r="N14" s="325">
        <v>129730</v>
      </c>
      <c r="O14" s="325">
        <v>551</v>
      </c>
      <c r="P14" s="328">
        <v>4.22931970126112E-3</v>
      </c>
      <c r="Q14" s="325">
        <v>130177</v>
      </c>
      <c r="R14" s="325">
        <v>129626</v>
      </c>
      <c r="S14" s="325">
        <v>551</v>
      </c>
      <c r="T14" s="325">
        <v>104</v>
      </c>
      <c r="U14" s="325">
        <v>104</v>
      </c>
      <c r="V14" s="325">
        <v>0</v>
      </c>
      <c r="W14" s="349" t="s">
        <v>170</v>
      </c>
      <c r="X14" s="222" t="s">
        <v>44</v>
      </c>
      <c r="Y14" s="324">
        <v>93552</v>
      </c>
      <c r="Z14" s="325">
        <v>93253</v>
      </c>
      <c r="AA14" s="326">
        <v>299</v>
      </c>
      <c r="AB14" s="327">
        <v>3.1960834616042415E-3</v>
      </c>
      <c r="AC14" s="326">
        <v>93487</v>
      </c>
      <c r="AD14" s="325">
        <v>93188</v>
      </c>
      <c r="AE14" s="325">
        <v>299</v>
      </c>
      <c r="AF14" s="325">
        <v>65</v>
      </c>
      <c r="AG14" s="325">
        <v>65</v>
      </c>
      <c r="AH14" s="325">
        <v>0</v>
      </c>
      <c r="AI14" s="325">
        <v>73055</v>
      </c>
      <c r="AJ14" s="325">
        <v>72838</v>
      </c>
      <c r="AK14" s="326">
        <v>217</v>
      </c>
      <c r="AL14" s="327">
        <v>2.9703647936486209E-3</v>
      </c>
      <c r="AM14" s="326">
        <v>72995</v>
      </c>
      <c r="AN14" s="325">
        <v>72778</v>
      </c>
      <c r="AO14" s="325">
        <v>217</v>
      </c>
      <c r="AP14" s="325">
        <v>60</v>
      </c>
      <c r="AQ14" s="325">
        <v>60</v>
      </c>
      <c r="AR14" s="325">
        <v>0</v>
      </c>
      <c r="AS14" s="203"/>
      <c r="AT14" s="203"/>
      <c r="AU14" s="203"/>
      <c r="AV14" s="203"/>
      <c r="AW14" s="203"/>
      <c r="AX14" s="203"/>
      <c r="AY14" s="203"/>
      <c r="AZ14" s="203"/>
      <c r="BA14" s="203"/>
      <c r="BB14" s="203"/>
      <c r="BC14" s="203"/>
      <c r="BD14" s="203"/>
      <c r="BE14" s="203"/>
    </row>
    <row r="15" spans="1:57" ht="19.149999999999999" customHeight="1" x14ac:dyDescent="0.25">
      <c r="A15" s="349"/>
      <c r="B15" s="222" t="s">
        <v>50</v>
      </c>
      <c r="C15" s="324">
        <v>98160</v>
      </c>
      <c r="D15" s="325">
        <v>97623</v>
      </c>
      <c r="E15" s="326">
        <v>537</v>
      </c>
      <c r="F15" s="327">
        <v>5.4706601466992669E-3</v>
      </c>
      <c r="G15" s="326">
        <v>98078</v>
      </c>
      <c r="H15" s="325">
        <v>97541</v>
      </c>
      <c r="I15" s="325">
        <v>537</v>
      </c>
      <c r="J15" s="325">
        <v>82</v>
      </c>
      <c r="K15" s="325">
        <v>82</v>
      </c>
      <c r="L15" s="325">
        <v>0</v>
      </c>
      <c r="M15" s="325">
        <v>40600</v>
      </c>
      <c r="N15" s="325">
        <v>40324</v>
      </c>
      <c r="O15" s="325">
        <v>276</v>
      </c>
      <c r="P15" s="328">
        <v>6.7980295566502464E-3</v>
      </c>
      <c r="Q15" s="325">
        <v>40568</v>
      </c>
      <c r="R15" s="325">
        <v>40292</v>
      </c>
      <c r="S15" s="325">
        <v>276</v>
      </c>
      <c r="T15" s="325">
        <v>32</v>
      </c>
      <c r="U15" s="325">
        <v>32</v>
      </c>
      <c r="V15" s="325">
        <v>0</v>
      </c>
      <c r="W15" s="349"/>
      <c r="X15" s="222" t="s">
        <v>50</v>
      </c>
      <c r="Y15" s="324">
        <v>28720</v>
      </c>
      <c r="Z15" s="325">
        <v>28572</v>
      </c>
      <c r="AA15" s="326">
        <v>148</v>
      </c>
      <c r="AB15" s="327">
        <v>5.1532033426183845E-3</v>
      </c>
      <c r="AC15" s="326">
        <v>28695</v>
      </c>
      <c r="AD15" s="325">
        <v>28547</v>
      </c>
      <c r="AE15" s="325">
        <v>148</v>
      </c>
      <c r="AF15" s="325">
        <v>25</v>
      </c>
      <c r="AG15" s="325">
        <v>25</v>
      </c>
      <c r="AH15" s="325">
        <v>0</v>
      </c>
      <c r="AI15" s="325">
        <v>28840</v>
      </c>
      <c r="AJ15" s="325">
        <v>28727</v>
      </c>
      <c r="AK15" s="326">
        <v>113</v>
      </c>
      <c r="AL15" s="327">
        <v>3.9181692094313455E-3</v>
      </c>
      <c r="AM15" s="326">
        <v>28815</v>
      </c>
      <c r="AN15" s="325">
        <v>28702</v>
      </c>
      <c r="AO15" s="325">
        <v>113</v>
      </c>
      <c r="AP15" s="325">
        <v>25</v>
      </c>
      <c r="AQ15" s="325">
        <v>25</v>
      </c>
      <c r="AR15" s="325">
        <v>0</v>
      </c>
      <c r="AS15" s="203"/>
      <c r="AT15" s="203"/>
      <c r="AU15" s="203"/>
      <c r="AV15" s="203"/>
      <c r="AW15" s="203"/>
      <c r="AX15" s="203"/>
      <c r="AY15" s="203"/>
      <c r="AZ15" s="203"/>
      <c r="BA15" s="203"/>
      <c r="BB15" s="203"/>
      <c r="BC15" s="203"/>
      <c r="BD15" s="203"/>
      <c r="BE15" s="203"/>
    </row>
    <row r="16" spans="1:57" ht="19.149999999999999" customHeight="1" x14ac:dyDescent="0.25">
      <c r="A16" s="349"/>
      <c r="B16" s="222" t="s">
        <v>51</v>
      </c>
      <c r="C16" s="324">
        <v>198728</v>
      </c>
      <c r="D16" s="325">
        <v>198198</v>
      </c>
      <c r="E16" s="326">
        <v>530</v>
      </c>
      <c r="F16" s="327">
        <v>2.6669618775411619E-3</v>
      </c>
      <c r="G16" s="326">
        <v>198581</v>
      </c>
      <c r="H16" s="325">
        <v>198051</v>
      </c>
      <c r="I16" s="325">
        <v>530</v>
      </c>
      <c r="J16" s="325">
        <v>147</v>
      </c>
      <c r="K16" s="325">
        <v>147</v>
      </c>
      <c r="L16" s="325">
        <v>0</v>
      </c>
      <c r="M16" s="325">
        <v>89681</v>
      </c>
      <c r="N16" s="325">
        <v>89406</v>
      </c>
      <c r="O16" s="325">
        <v>275</v>
      </c>
      <c r="P16" s="328">
        <v>3.0664243262229457E-3</v>
      </c>
      <c r="Q16" s="325">
        <v>89609</v>
      </c>
      <c r="R16" s="325">
        <v>89334</v>
      </c>
      <c r="S16" s="325">
        <v>275</v>
      </c>
      <c r="T16" s="325">
        <v>72</v>
      </c>
      <c r="U16" s="325">
        <v>72</v>
      </c>
      <c r="V16" s="325">
        <v>0</v>
      </c>
      <c r="W16" s="349"/>
      <c r="X16" s="222" t="s">
        <v>51</v>
      </c>
      <c r="Y16" s="324">
        <v>64832</v>
      </c>
      <c r="Z16" s="325">
        <v>64681</v>
      </c>
      <c r="AA16" s="326">
        <v>151</v>
      </c>
      <c r="AB16" s="327">
        <v>2.3290967423494572E-3</v>
      </c>
      <c r="AC16" s="326">
        <v>64792</v>
      </c>
      <c r="AD16" s="325">
        <v>64641</v>
      </c>
      <c r="AE16" s="325">
        <v>151</v>
      </c>
      <c r="AF16" s="325">
        <v>40</v>
      </c>
      <c r="AG16" s="325">
        <v>40</v>
      </c>
      <c r="AH16" s="325">
        <v>0</v>
      </c>
      <c r="AI16" s="325">
        <v>44215</v>
      </c>
      <c r="AJ16" s="325">
        <v>44111</v>
      </c>
      <c r="AK16" s="326">
        <v>104</v>
      </c>
      <c r="AL16" s="327">
        <v>2.3521429379169964E-3</v>
      </c>
      <c r="AM16" s="326">
        <v>44180</v>
      </c>
      <c r="AN16" s="325">
        <v>44076</v>
      </c>
      <c r="AO16" s="325">
        <v>104</v>
      </c>
      <c r="AP16" s="325">
        <v>35</v>
      </c>
      <c r="AQ16" s="325">
        <v>35</v>
      </c>
      <c r="AR16" s="325">
        <v>0</v>
      </c>
      <c r="AS16" s="203"/>
      <c r="AT16" s="203"/>
      <c r="AU16" s="203"/>
      <c r="AV16" s="203"/>
      <c r="AW16" s="203"/>
      <c r="AX16" s="203"/>
      <c r="AY16" s="203"/>
      <c r="AZ16" s="203"/>
      <c r="BA16" s="203"/>
      <c r="BB16" s="203"/>
      <c r="BC16" s="203"/>
      <c r="BD16" s="203"/>
      <c r="BE16" s="203"/>
    </row>
    <row r="17" spans="1:57" ht="19.149999999999999" customHeight="1" x14ac:dyDescent="0.25">
      <c r="A17" s="349" t="s">
        <v>171</v>
      </c>
      <c r="B17" s="222" t="s">
        <v>44</v>
      </c>
      <c r="C17" s="324">
        <v>173605</v>
      </c>
      <c r="D17" s="325">
        <v>173042</v>
      </c>
      <c r="E17" s="326">
        <v>563</v>
      </c>
      <c r="F17" s="327">
        <v>3.2429941533941996E-3</v>
      </c>
      <c r="G17" s="326">
        <v>173560</v>
      </c>
      <c r="H17" s="325">
        <v>172997</v>
      </c>
      <c r="I17" s="325">
        <v>563</v>
      </c>
      <c r="J17" s="325">
        <v>45</v>
      </c>
      <c r="K17" s="325">
        <v>45</v>
      </c>
      <c r="L17" s="325">
        <v>0</v>
      </c>
      <c r="M17" s="325">
        <v>70296</v>
      </c>
      <c r="N17" s="325">
        <v>70029</v>
      </c>
      <c r="O17" s="325">
        <v>267</v>
      </c>
      <c r="P17" s="328">
        <v>3.7982246500512119E-3</v>
      </c>
      <c r="Q17" s="325">
        <v>70280</v>
      </c>
      <c r="R17" s="325">
        <v>70013</v>
      </c>
      <c r="S17" s="325">
        <v>267</v>
      </c>
      <c r="T17" s="325">
        <v>16</v>
      </c>
      <c r="U17" s="325">
        <v>16</v>
      </c>
      <c r="V17" s="325">
        <v>0</v>
      </c>
      <c r="W17" s="349" t="s">
        <v>171</v>
      </c>
      <c r="X17" s="222" t="s">
        <v>44</v>
      </c>
      <c r="Y17" s="324">
        <v>53559</v>
      </c>
      <c r="Z17" s="325">
        <v>53392</v>
      </c>
      <c r="AA17" s="326">
        <v>167</v>
      </c>
      <c r="AB17" s="327">
        <v>3.1180567224929519E-3</v>
      </c>
      <c r="AC17" s="326">
        <v>53543</v>
      </c>
      <c r="AD17" s="325">
        <v>53376</v>
      </c>
      <c r="AE17" s="325">
        <v>167</v>
      </c>
      <c r="AF17" s="325">
        <v>16</v>
      </c>
      <c r="AG17" s="325">
        <v>16</v>
      </c>
      <c r="AH17" s="325">
        <v>0</v>
      </c>
      <c r="AI17" s="325">
        <v>49750</v>
      </c>
      <c r="AJ17" s="325">
        <v>49621</v>
      </c>
      <c r="AK17" s="326">
        <v>129</v>
      </c>
      <c r="AL17" s="327">
        <v>2.592964824120603E-3</v>
      </c>
      <c r="AM17" s="326">
        <v>49737</v>
      </c>
      <c r="AN17" s="325">
        <v>49608</v>
      </c>
      <c r="AO17" s="325">
        <v>129</v>
      </c>
      <c r="AP17" s="325">
        <v>13</v>
      </c>
      <c r="AQ17" s="325">
        <v>13</v>
      </c>
      <c r="AR17" s="325">
        <v>0</v>
      </c>
      <c r="AS17" s="223"/>
      <c r="AT17" s="223"/>
      <c r="AU17" s="223"/>
      <c r="AV17" s="223"/>
      <c r="AW17" s="223"/>
      <c r="AX17" s="223"/>
      <c r="AY17" s="223"/>
      <c r="AZ17" s="223"/>
      <c r="BA17" s="223"/>
      <c r="BB17" s="223"/>
      <c r="BC17" s="223"/>
      <c r="BD17" s="223"/>
      <c r="BE17" s="223"/>
    </row>
    <row r="18" spans="1:57" ht="19.149999999999999" customHeight="1" x14ac:dyDescent="0.25">
      <c r="A18" s="349"/>
      <c r="B18" s="222" t="s">
        <v>50</v>
      </c>
      <c r="C18" s="324">
        <v>76002</v>
      </c>
      <c r="D18" s="325">
        <v>75693</v>
      </c>
      <c r="E18" s="326">
        <v>309</v>
      </c>
      <c r="F18" s="327">
        <v>4.0656824820399463E-3</v>
      </c>
      <c r="G18" s="326">
        <v>75978</v>
      </c>
      <c r="H18" s="325">
        <v>75669</v>
      </c>
      <c r="I18" s="325">
        <v>309</v>
      </c>
      <c r="J18" s="325">
        <v>24</v>
      </c>
      <c r="K18" s="325">
        <v>24</v>
      </c>
      <c r="L18" s="325">
        <v>0</v>
      </c>
      <c r="M18" s="325">
        <v>30468</v>
      </c>
      <c r="N18" s="325">
        <v>30311</v>
      </c>
      <c r="O18" s="325">
        <v>157</v>
      </c>
      <c r="P18" s="328">
        <v>5.1529473546015492E-3</v>
      </c>
      <c r="Q18" s="325">
        <v>30460</v>
      </c>
      <c r="R18" s="325">
        <v>30303</v>
      </c>
      <c r="S18" s="325">
        <v>157</v>
      </c>
      <c r="T18" s="325">
        <v>8</v>
      </c>
      <c r="U18" s="325">
        <v>8</v>
      </c>
      <c r="V18" s="325">
        <v>0</v>
      </c>
      <c r="W18" s="349"/>
      <c r="X18" s="222" t="s">
        <v>50</v>
      </c>
      <c r="Y18" s="324">
        <v>23755</v>
      </c>
      <c r="Z18" s="325">
        <v>23664</v>
      </c>
      <c r="AA18" s="326">
        <v>91</v>
      </c>
      <c r="AB18" s="327">
        <v>3.8307724689539044E-3</v>
      </c>
      <c r="AC18" s="326">
        <v>23747</v>
      </c>
      <c r="AD18" s="325">
        <v>23656</v>
      </c>
      <c r="AE18" s="325">
        <v>91</v>
      </c>
      <c r="AF18" s="325">
        <v>8</v>
      </c>
      <c r="AG18" s="325">
        <v>8</v>
      </c>
      <c r="AH18" s="325">
        <v>0</v>
      </c>
      <c r="AI18" s="325">
        <v>21779</v>
      </c>
      <c r="AJ18" s="325">
        <v>21718</v>
      </c>
      <c r="AK18" s="326">
        <v>61</v>
      </c>
      <c r="AL18" s="327">
        <v>2.8008632168602782E-3</v>
      </c>
      <c r="AM18" s="326">
        <v>21771</v>
      </c>
      <c r="AN18" s="325">
        <v>21710</v>
      </c>
      <c r="AO18" s="325">
        <v>61</v>
      </c>
      <c r="AP18" s="325">
        <v>8</v>
      </c>
      <c r="AQ18" s="325">
        <v>8</v>
      </c>
      <c r="AR18" s="325">
        <v>0</v>
      </c>
      <c r="AS18" s="223"/>
      <c r="AT18" s="223"/>
      <c r="AU18" s="223"/>
      <c r="AV18" s="223"/>
      <c r="AW18" s="223"/>
      <c r="AX18" s="223"/>
      <c r="AY18" s="223"/>
      <c r="AZ18" s="223"/>
      <c r="BA18" s="223"/>
      <c r="BB18" s="223"/>
      <c r="BC18" s="223"/>
      <c r="BD18" s="223"/>
      <c r="BE18" s="223"/>
    </row>
    <row r="19" spans="1:57" ht="19.149999999999999" customHeight="1" x14ac:dyDescent="0.25">
      <c r="A19" s="349"/>
      <c r="B19" s="222" t="s">
        <v>51</v>
      </c>
      <c r="C19" s="324">
        <v>97603</v>
      </c>
      <c r="D19" s="325">
        <v>97349</v>
      </c>
      <c r="E19" s="326">
        <v>254</v>
      </c>
      <c r="F19" s="327">
        <v>2.6023790252348799E-3</v>
      </c>
      <c r="G19" s="326">
        <v>97582</v>
      </c>
      <c r="H19" s="325">
        <v>97328</v>
      </c>
      <c r="I19" s="325">
        <v>254</v>
      </c>
      <c r="J19" s="325">
        <v>21</v>
      </c>
      <c r="K19" s="325">
        <v>21</v>
      </c>
      <c r="L19" s="325">
        <v>0</v>
      </c>
      <c r="M19" s="325">
        <v>39828</v>
      </c>
      <c r="N19" s="325">
        <v>39718</v>
      </c>
      <c r="O19" s="325">
        <v>110</v>
      </c>
      <c r="P19" s="328">
        <v>2.7618760670884805E-3</v>
      </c>
      <c r="Q19" s="325">
        <v>39820</v>
      </c>
      <c r="R19" s="325">
        <v>39710</v>
      </c>
      <c r="S19" s="325">
        <v>110</v>
      </c>
      <c r="T19" s="325">
        <v>8</v>
      </c>
      <c r="U19" s="325">
        <v>8</v>
      </c>
      <c r="V19" s="325">
        <v>0</v>
      </c>
      <c r="W19" s="349"/>
      <c r="X19" s="222" t="s">
        <v>51</v>
      </c>
      <c r="Y19" s="324">
        <v>29804</v>
      </c>
      <c r="Z19" s="325">
        <v>29728</v>
      </c>
      <c r="AA19" s="326">
        <v>76</v>
      </c>
      <c r="AB19" s="327">
        <v>2.5499932894913436E-3</v>
      </c>
      <c r="AC19" s="326">
        <v>29796</v>
      </c>
      <c r="AD19" s="325">
        <v>29720</v>
      </c>
      <c r="AE19" s="325">
        <v>76</v>
      </c>
      <c r="AF19" s="325">
        <v>8</v>
      </c>
      <c r="AG19" s="325">
        <v>8</v>
      </c>
      <c r="AH19" s="325">
        <v>0</v>
      </c>
      <c r="AI19" s="325">
        <v>27971</v>
      </c>
      <c r="AJ19" s="325">
        <v>27903</v>
      </c>
      <c r="AK19" s="326">
        <v>68</v>
      </c>
      <c r="AL19" s="327">
        <v>2.4310893425333381E-3</v>
      </c>
      <c r="AM19" s="326">
        <v>27966</v>
      </c>
      <c r="AN19" s="325">
        <v>27898</v>
      </c>
      <c r="AO19" s="325">
        <v>68</v>
      </c>
      <c r="AP19" s="325">
        <v>5</v>
      </c>
      <c r="AQ19" s="325">
        <v>5</v>
      </c>
      <c r="AR19" s="325">
        <v>0</v>
      </c>
      <c r="AS19" s="223"/>
      <c r="AT19" s="223"/>
      <c r="AU19" s="223"/>
      <c r="AV19" s="223"/>
      <c r="AW19" s="223"/>
      <c r="AX19" s="223"/>
      <c r="AY19" s="223"/>
      <c r="AZ19" s="223"/>
      <c r="BA19" s="223"/>
      <c r="BB19" s="223"/>
      <c r="BC19" s="223"/>
      <c r="BD19" s="223"/>
      <c r="BE19" s="223"/>
    </row>
    <row r="20" spans="1:57" ht="19.149999999999999" customHeight="1" x14ac:dyDescent="0.25">
      <c r="A20" s="349" t="s">
        <v>172</v>
      </c>
      <c r="B20" s="222" t="s">
        <v>44</v>
      </c>
      <c r="C20" s="324">
        <v>232384</v>
      </c>
      <c r="D20" s="325">
        <v>231728</v>
      </c>
      <c r="E20" s="326">
        <v>656</v>
      </c>
      <c r="F20" s="327">
        <v>2.8229137978518313E-3</v>
      </c>
      <c r="G20" s="326">
        <v>232253</v>
      </c>
      <c r="H20" s="325">
        <v>231598</v>
      </c>
      <c r="I20" s="325">
        <v>655</v>
      </c>
      <c r="J20" s="325">
        <v>131</v>
      </c>
      <c r="K20" s="325">
        <v>130</v>
      </c>
      <c r="L20" s="325">
        <v>1</v>
      </c>
      <c r="M20" s="325">
        <v>97214</v>
      </c>
      <c r="N20" s="325">
        <v>96919</v>
      </c>
      <c r="O20" s="325">
        <v>295</v>
      </c>
      <c r="P20" s="328">
        <v>3.034542349867303E-3</v>
      </c>
      <c r="Q20" s="325">
        <v>97145</v>
      </c>
      <c r="R20" s="325">
        <v>96850</v>
      </c>
      <c r="S20" s="325">
        <v>295</v>
      </c>
      <c r="T20" s="325">
        <v>69</v>
      </c>
      <c r="U20" s="325">
        <v>69</v>
      </c>
      <c r="V20" s="325">
        <v>0</v>
      </c>
      <c r="W20" s="349" t="s">
        <v>172</v>
      </c>
      <c r="X20" s="222" t="s">
        <v>44</v>
      </c>
      <c r="Y20" s="324">
        <v>78160</v>
      </c>
      <c r="Z20" s="325">
        <v>77947</v>
      </c>
      <c r="AA20" s="326">
        <v>213</v>
      </c>
      <c r="AB20" s="327">
        <v>2.72517911975435E-3</v>
      </c>
      <c r="AC20" s="326">
        <v>78127</v>
      </c>
      <c r="AD20" s="325">
        <v>77914</v>
      </c>
      <c r="AE20" s="325">
        <v>213</v>
      </c>
      <c r="AF20" s="325">
        <v>33</v>
      </c>
      <c r="AG20" s="325">
        <v>33</v>
      </c>
      <c r="AH20" s="325">
        <v>0</v>
      </c>
      <c r="AI20" s="325">
        <v>57010</v>
      </c>
      <c r="AJ20" s="325">
        <v>56862</v>
      </c>
      <c r="AK20" s="326">
        <v>148</v>
      </c>
      <c r="AL20" s="327">
        <v>2.5960357831959304E-3</v>
      </c>
      <c r="AM20" s="326">
        <v>56981</v>
      </c>
      <c r="AN20" s="325">
        <v>56834</v>
      </c>
      <c r="AO20" s="325">
        <v>147</v>
      </c>
      <c r="AP20" s="325">
        <v>29</v>
      </c>
      <c r="AQ20" s="325">
        <v>28</v>
      </c>
      <c r="AR20" s="325">
        <v>1</v>
      </c>
      <c r="AS20" s="223"/>
      <c r="AT20" s="223"/>
      <c r="AU20" s="223"/>
      <c r="AV20" s="223"/>
      <c r="AW20" s="223"/>
      <c r="AX20" s="223"/>
      <c r="AY20" s="223"/>
      <c r="AZ20" s="223"/>
      <c r="BA20" s="223"/>
      <c r="BB20" s="223"/>
      <c r="BC20" s="223"/>
      <c r="BD20" s="223"/>
      <c r="BE20" s="223"/>
    </row>
    <row r="21" spans="1:57" ht="19.149999999999999" customHeight="1" x14ac:dyDescent="0.25">
      <c r="A21" s="349"/>
      <c r="B21" s="222" t="s">
        <v>50</v>
      </c>
      <c r="C21" s="324">
        <v>157002</v>
      </c>
      <c r="D21" s="325">
        <v>156556</v>
      </c>
      <c r="E21" s="326">
        <v>446</v>
      </c>
      <c r="F21" s="327">
        <v>2.8407281435905273E-3</v>
      </c>
      <c r="G21" s="326">
        <v>156923</v>
      </c>
      <c r="H21" s="325">
        <v>156477</v>
      </c>
      <c r="I21" s="325">
        <v>446</v>
      </c>
      <c r="J21" s="325">
        <v>79</v>
      </c>
      <c r="K21" s="325">
        <v>79</v>
      </c>
      <c r="L21" s="325">
        <v>0</v>
      </c>
      <c r="M21" s="325">
        <v>65749</v>
      </c>
      <c r="N21" s="325">
        <v>65545</v>
      </c>
      <c r="O21" s="325">
        <v>204</v>
      </c>
      <c r="P21" s="328">
        <v>3.1027087864454214E-3</v>
      </c>
      <c r="Q21" s="325">
        <v>65703</v>
      </c>
      <c r="R21" s="325">
        <v>65499</v>
      </c>
      <c r="S21" s="325">
        <v>204</v>
      </c>
      <c r="T21" s="325">
        <v>46</v>
      </c>
      <c r="U21" s="325">
        <v>46</v>
      </c>
      <c r="V21" s="325">
        <v>0</v>
      </c>
      <c r="W21" s="349"/>
      <c r="X21" s="222" t="s">
        <v>50</v>
      </c>
      <c r="Y21" s="324">
        <v>52826</v>
      </c>
      <c r="Z21" s="325">
        <v>52687</v>
      </c>
      <c r="AA21" s="326">
        <v>139</v>
      </c>
      <c r="AB21" s="327">
        <v>2.6312800514897965E-3</v>
      </c>
      <c r="AC21" s="326">
        <v>52808</v>
      </c>
      <c r="AD21" s="325">
        <v>52669</v>
      </c>
      <c r="AE21" s="325">
        <v>139</v>
      </c>
      <c r="AF21" s="325">
        <v>18</v>
      </c>
      <c r="AG21" s="325">
        <v>18</v>
      </c>
      <c r="AH21" s="325">
        <v>0</v>
      </c>
      <c r="AI21" s="325">
        <v>38427</v>
      </c>
      <c r="AJ21" s="325">
        <v>38324</v>
      </c>
      <c r="AK21" s="326">
        <v>103</v>
      </c>
      <c r="AL21" s="327">
        <v>2.6804070054909307E-3</v>
      </c>
      <c r="AM21" s="326">
        <v>38412</v>
      </c>
      <c r="AN21" s="325">
        <v>38309</v>
      </c>
      <c r="AO21" s="325">
        <v>103</v>
      </c>
      <c r="AP21" s="325">
        <v>15</v>
      </c>
      <c r="AQ21" s="325">
        <v>15</v>
      </c>
      <c r="AR21" s="325">
        <v>0</v>
      </c>
      <c r="AS21" s="223"/>
      <c r="AT21" s="223"/>
      <c r="AU21" s="223"/>
      <c r="AV21" s="223"/>
      <c r="AW21" s="223"/>
      <c r="AX21" s="223"/>
      <c r="AY21" s="223"/>
      <c r="AZ21" s="223"/>
      <c r="BA21" s="223"/>
      <c r="BB21" s="223"/>
      <c r="BC21" s="223"/>
      <c r="BD21" s="223"/>
      <c r="BE21" s="223"/>
    </row>
    <row r="22" spans="1:57" ht="19.149999999999999" customHeight="1" x14ac:dyDescent="0.25">
      <c r="A22" s="349"/>
      <c r="B22" s="222" t="s">
        <v>51</v>
      </c>
      <c r="C22" s="324">
        <v>75382</v>
      </c>
      <c r="D22" s="325">
        <v>75172</v>
      </c>
      <c r="E22" s="326">
        <v>210</v>
      </c>
      <c r="F22" s="327">
        <v>2.7858109362977898E-3</v>
      </c>
      <c r="G22" s="326">
        <v>75330</v>
      </c>
      <c r="H22" s="325">
        <v>75121</v>
      </c>
      <c r="I22" s="325">
        <v>209</v>
      </c>
      <c r="J22" s="325">
        <v>52</v>
      </c>
      <c r="K22" s="325">
        <v>51</v>
      </c>
      <c r="L22" s="325">
        <v>1</v>
      </c>
      <c r="M22" s="325">
        <v>31465</v>
      </c>
      <c r="N22" s="325">
        <v>31374</v>
      </c>
      <c r="O22" s="325">
        <v>91</v>
      </c>
      <c r="P22" s="328">
        <v>2.8921023359288096E-3</v>
      </c>
      <c r="Q22" s="325">
        <v>31442</v>
      </c>
      <c r="R22" s="325">
        <v>31351</v>
      </c>
      <c r="S22" s="325">
        <v>91</v>
      </c>
      <c r="T22" s="325">
        <v>23</v>
      </c>
      <c r="U22" s="325">
        <v>23</v>
      </c>
      <c r="V22" s="325">
        <v>0</v>
      </c>
      <c r="W22" s="349"/>
      <c r="X22" s="222" t="s">
        <v>51</v>
      </c>
      <c r="Y22" s="324">
        <v>25334</v>
      </c>
      <c r="Z22" s="325">
        <v>25260</v>
      </c>
      <c r="AA22" s="326">
        <v>74</v>
      </c>
      <c r="AB22" s="327">
        <v>2.9209757637956896E-3</v>
      </c>
      <c r="AC22" s="326">
        <v>25319</v>
      </c>
      <c r="AD22" s="325">
        <v>25245</v>
      </c>
      <c r="AE22" s="325">
        <v>74</v>
      </c>
      <c r="AF22" s="325">
        <v>15</v>
      </c>
      <c r="AG22" s="325">
        <v>15</v>
      </c>
      <c r="AH22" s="325">
        <v>0</v>
      </c>
      <c r="AI22" s="325">
        <v>18583</v>
      </c>
      <c r="AJ22" s="325">
        <v>18538</v>
      </c>
      <c r="AK22" s="326">
        <v>45</v>
      </c>
      <c r="AL22" s="327">
        <v>2.4215680998762308E-3</v>
      </c>
      <c r="AM22" s="326">
        <v>18569</v>
      </c>
      <c r="AN22" s="325">
        <v>18525</v>
      </c>
      <c r="AO22" s="325">
        <v>44</v>
      </c>
      <c r="AP22" s="325">
        <v>14</v>
      </c>
      <c r="AQ22" s="325">
        <v>13</v>
      </c>
      <c r="AR22" s="325">
        <v>1</v>
      </c>
      <c r="AS22" s="223"/>
      <c r="AT22" s="223"/>
      <c r="AU22" s="223"/>
      <c r="AV22" s="223"/>
      <c r="AW22" s="223"/>
      <c r="AX22" s="223"/>
      <c r="AY22" s="223"/>
      <c r="AZ22" s="223"/>
      <c r="BA22" s="223"/>
      <c r="BB22" s="223"/>
      <c r="BC22" s="223"/>
      <c r="BD22" s="223"/>
      <c r="BE22" s="223"/>
    </row>
    <row r="23" spans="1:57" ht="19.149999999999999" customHeight="1" x14ac:dyDescent="0.25">
      <c r="A23" s="349" t="s">
        <v>173</v>
      </c>
      <c r="B23" s="222" t="s">
        <v>44</v>
      </c>
      <c r="C23" s="324">
        <v>8</v>
      </c>
      <c r="D23" s="325">
        <v>8</v>
      </c>
      <c r="E23" s="326">
        <v>0</v>
      </c>
      <c r="F23" s="327">
        <v>0</v>
      </c>
      <c r="G23" s="326">
        <v>8</v>
      </c>
      <c r="H23" s="325">
        <v>8</v>
      </c>
      <c r="I23" s="325">
        <v>0</v>
      </c>
      <c r="J23" s="325">
        <v>0</v>
      </c>
      <c r="K23" s="325">
        <v>0</v>
      </c>
      <c r="L23" s="325">
        <v>0</v>
      </c>
      <c r="M23" s="325">
        <v>5</v>
      </c>
      <c r="N23" s="325">
        <v>5</v>
      </c>
      <c r="O23" s="325">
        <v>0</v>
      </c>
      <c r="P23" s="328">
        <v>0</v>
      </c>
      <c r="Q23" s="325">
        <v>5</v>
      </c>
      <c r="R23" s="325">
        <v>5</v>
      </c>
      <c r="S23" s="325">
        <v>0</v>
      </c>
      <c r="T23" s="325">
        <v>0</v>
      </c>
      <c r="U23" s="325">
        <v>0</v>
      </c>
      <c r="V23" s="325">
        <v>0</v>
      </c>
      <c r="W23" s="349" t="s">
        <v>173</v>
      </c>
      <c r="X23" s="222" t="s">
        <v>44</v>
      </c>
      <c r="Y23" s="324">
        <v>3</v>
      </c>
      <c r="Z23" s="325">
        <v>3</v>
      </c>
      <c r="AA23" s="326">
        <v>0</v>
      </c>
      <c r="AB23" s="327">
        <v>0</v>
      </c>
      <c r="AC23" s="326">
        <v>3</v>
      </c>
      <c r="AD23" s="325">
        <v>3</v>
      </c>
      <c r="AE23" s="325">
        <v>0</v>
      </c>
      <c r="AF23" s="325">
        <v>0</v>
      </c>
      <c r="AG23" s="325">
        <v>0</v>
      </c>
      <c r="AH23" s="325">
        <v>0</v>
      </c>
      <c r="AI23" s="325">
        <v>0</v>
      </c>
      <c r="AJ23" s="325">
        <v>0</v>
      </c>
      <c r="AK23" s="326">
        <v>0</v>
      </c>
      <c r="AL23" s="327" t="s">
        <v>249</v>
      </c>
      <c r="AM23" s="326">
        <v>0</v>
      </c>
      <c r="AN23" s="325">
        <v>0</v>
      </c>
      <c r="AO23" s="325">
        <v>0</v>
      </c>
      <c r="AP23" s="325">
        <v>0</v>
      </c>
      <c r="AQ23" s="325">
        <v>0</v>
      </c>
      <c r="AR23" s="325">
        <v>0</v>
      </c>
      <c r="AS23" s="223"/>
      <c r="AT23" s="223"/>
      <c r="AU23" s="223"/>
      <c r="AV23" s="223"/>
      <c r="AW23" s="223"/>
      <c r="AX23" s="223"/>
      <c r="AY23" s="223"/>
      <c r="AZ23" s="223"/>
      <c r="BA23" s="223"/>
      <c r="BB23" s="223"/>
      <c r="BC23" s="223"/>
      <c r="BD23" s="223"/>
      <c r="BE23" s="223"/>
    </row>
    <row r="24" spans="1:57" ht="19.149999999999999" customHeight="1" x14ac:dyDescent="0.25">
      <c r="A24" s="349"/>
      <c r="B24" s="222" t="s">
        <v>50</v>
      </c>
      <c r="C24" s="324">
        <v>4</v>
      </c>
      <c r="D24" s="325">
        <v>4</v>
      </c>
      <c r="E24" s="326">
        <v>0</v>
      </c>
      <c r="F24" s="327">
        <v>0</v>
      </c>
      <c r="G24" s="326">
        <v>4</v>
      </c>
      <c r="H24" s="325">
        <v>4</v>
      </c>
      <c r="I24" s="325">
        <v>0</v>
      </c>
      <c r="J24" s="325">
        <v>0</v>
      </c>
      <c r="K24" s="325">
        <v>0</v>
      </c>
      <c r="L24" s="325">
        <v>0</v>
      </c>
      <c r="M24" s="325">
        <v>3</v>
      </c>
      <c r="N24" s="325">
        <v>3</v>
      </c>
      <c r="O24" s="325">
        <v>0</v>
      </c>
      <c r="P24" s="328">
        <v>0</v>
      </c>
      <c r="Q24" s="325">
        <v>3</v>
      </c>
      <c r="R24" s="325">
        <v>3</v>
      </c>
      <c r="S24" s="325">
        <v>0</v>
      </c>
      <c r="T24" s="325">
        <v>0</v>
      </c>
      <c r="U24" s="325">
        <v>0</v>
      </c>
      <c r="V24" s="325">
        <v>0</v>
      </c>
      <c r="W24" s="349"/>
      <c r="X24" s="222" t="s">
        <v>50</v>
      </c>
      <c r="Y24" s="324">
        <v>1</v>
      </c>
      <c r="Z24" s="325">
        <v>1</v>
      </c>
      <c r="AA24" s="326">
        <v>0</v>
      </c>
      <c r="AB24" s="327">
        <v>0</v>
      </c>
      <c r="AC24" s="326">
        <v>1</v>
      </c>
      <c r="AD24" s="325">
        <v>1</v>
      </c>
      <c r="AE24" s="325">
        <v>0</v>
      </c>
      <c r="AF24" s="325">
        <v>0</v>
      </c>
      <c r="AG24" s="325">
        <v>0</v>
      </c>
      <c r="AH24" s="325">
        <v>0</v>
      </c>
      <c r="AI24" s="325">
        <v>0</v>
      </c>
      <c r="AJ24" s="325">
        <v>0</v>
      </c>
      <c r="AK24" s="326">
        <v>0</v>
      </c>
      <c r="AL24" s="327" t="s">
        <v>249</v>
      </c>
      <c r="AM24" s="326">
        <v>0</v>
      </c>
      <c r="AN24" s="325">
        <v>0</v>
      </c>
      <c r="AO24" s="325">
        <v>0</v>
      </c>
      <c r="AP24" s="325">
        <v>0</v>
      </c>
      <c r="AQ24" s="325">
        <v>0</v>
      </c>
      <c r="AR24" s="325">
        <v>0</v>
      </c>
      <c r="AS24" s="223"/>
      <c r="AT24" s="223"/>
      <c r="AU24" s="223"/>
      <c r="AV24" s="223"/>
      <c r="AW24" s="223"/>
      <c r="AX24" s="223"/>
      <c r="AY24" s="223"/>
      <c r="AZ24" s="223"/>
      <c r="BA24" s="223"/>
      <c r="BB24" s="223"/>
      <c r="BC24" s="223"/>
      <c r="BD24" s="223"/>
      <c r="BE24" s="223"/>
    </row>
    <row r="25" spans="1:57" ht="19.149999999999999" customHeight="1" x14ac:dyDescent="0.25">
      <c r="A25" s="349"/>
      <c r="B25" s="222" t="s">
        <v>51</v>
      </c>
      <c r="C25" s="329">
        <v>4</v>
      </c>
      <c r="D25" s="330">
        <v>4</v>
      </c>
      <c r="E25" s="331">
        <v>0</v>
      </c>
      <c r="F25" s="332">
        <v>0</v>
      </c>
      <c r="G25" s="331">
        <v>4</v>
      </c>
      <c r="H25" s="330">
        <v>4</v>
      </c>
      <c r="I25" s="330">
        <v>0</v>
      </c>
      <c r="J25" s="330">
        <v>0</v>
      </c>
      <c r="K25" s="330">
        <v>0</v>
      </c>
      <c r="L25" s="330">
        <v>0</v>
      </c>
      <c r="M25" s="330">
        <v>2</v>
      </c>
      <c r="N25" s="330">
        <v>2</v>
      </c>
      <c r="O25" s="330">
        <v>0</v>
      </c>
      <c r="P25" s="333">
        <v>0</v>
      </c>
      <c r="Q25" s="330">
        <v>2</v>
      </c>
      <c r="R25" s="330">
        <v>2</v>
      </c>
      <c r="S25" s="330">
        <v>0</v>
      </c>
      <c r="T25" s="330">
        <v>0</v>
      </c>
      <c r="U25" s="330">
        <v>0</v>
      </c>
      <c r="V25" s="330">
        <v>0</v>
      </c>
      <c r="W25" s="349"/>
      <c r="X25" s="222" t="s">
        <v>51</v>
      </c>
      <c r="Y25" s="329">
        <v>2</v>
      </c>
      <c r="Z25" s="330">
        <v>2</v>
      </c>
      <c r="AA25" s="331">
        <v>0</v>
      </c>
      <c r="AB25" s="332">
        <v>0</v>
      </c>
      <c r="AC25" s="331">
        <v>2</v>
      </c>
      <c r="AD25" s="330">
        <v>2</v>
      </c>
      <c r="AE25" s="330">
        <v>0</v>
      </c>
      <c r="AF25" s="330">
        <v>0</v>
      </c>
      <c r="AG25" s="330">
        <v>0</v>
      </c>
      <c r="AH25" s="330">
        <v>0</v>
      </c>
      <c r="AI25" s="330">
        <v>0</v>
      </c>
      <c r="AJ25" s="330">
        <v>0</v>
      </c>
      <c r="AK25" s="331">
        <v>0</v>
      </c>
      <c r="AL25" s="332" t="s">
        <v>249</v>
      </c>
      <c r="AM25" s="331">
        <v>0</v>
      </c>
      <c r="AN25" s="330">
        <v>0</v>
      </c>
      <c r="AO25" s="330">
        <v>0</v>
      </c>
      <c r="AP25" s="330">
        <v>0</v>
      </c>
      <c r="AQ25" s="330">
        <v>0</v>
      </c>
      <c r="AR25" s="330">
        <v>0</v>
      </c>
      <c r="AS25" s="223"/>
      <c r="AT25" s="223"/>
      <c r="AU25" s="223"/>
      <c r="AV25" s="223"/>
      <c r="AW25" s="223"/>
      <c r="AX25" s="223"/>
      <c r="AY25" s="223"/>
      <c r="AZ25" s="223"/>
      <c r="BA25" s="223"/>
      <c r="BB25" s="223"/>
      <c r="BC25" s="223"/>
      <c r="BD25" s="223"/>
      <c r="BE25" s="223"/>
    </row>
    <row r="26" spans="1:57" ht="23.65" customHeight="1" x14ac:dyDescent="0.25">
      <c r="A26" s="213"/>
      <c r="B26" s="213"/>
      <c r="C26" s="213"/>
      <c r="D26" s="213"/>
      <c r="E26" s="213"/>
      <c r="F26" s="213"/>
      <c r="G26" s="213"/>
      <c r="H26" s="213"/>
      <c r="I26" s="213"/>
      <c r="J26" s="213"/>
      <c r="K26" s="213"/>
      <c r="L26" s="213"/>
      <c r="M26" s="213"/>
      <c r="N26" s="213"/>
      <c r="O26" s="213"/>
      <c r="P26" s="213"/>
      <c r="Q26" s="213"/>
      <c r="R26" s="213"/>
      <c r="S26" s="213"/>
      <c r="T26" s="213"/>
      <c r="U26" s="213"/>
      <c r="V26" s="213"/>
      <c r="W26" s="224" t="s">
        <v>59</v>
      </c>
      <c r="X26" s="225"/>
      <c r="Y26" s="213"/>
      <c r="Z26" s="226" t="s">
        <v>60</v>
      </c>
      <c r="AA26" s="226"/>
      <c r="AC26" s="226"/>
      <c r="AD26" s="227"/>
      <c r="AE26" s="228" t="s">
        <v>174</v>
      </c>
      <c r="AG26" s="226"/>
      <c r="AH26" s="229"/>
      <c r="AI26" s="229"/>
      <c r="AJ26" s="230" t="s">
        <v>175</v>
      </c>
      <c r="AK26" s="231"/>
      <c r="AN26" s="226"/>
      <c r="AP26" s="228"/>
      <c r="AQ26" s="228"/>
      <c r="AR26" s="232" t="s">
        <v>176</v>
      </c>
      <c r="AU26" s="223"/>
      <c r="AV26" s="223"/>
      <c r="AW26" s="223"/>
      <c r="AX26" s="223"/>
      <c r="AY26" s="223"/>
      <c r="AZ26" s="223"/>
      <c r="BA26" s="223"/>
      <c r="BB26" s="223"/>
      <c r="BC26" s="223"/>
      <c r="BD26" s="223"/>
      <c r="BE26" s="223"/>
    </row>
    <row r="27" spans="1:57" ht="18" customHeight="1" x14ac:dyDescent="0.25">
      <c r="A27" s="213"/>
      <c r="B27" s="213"/>
      <c r="C27" s="213"/>
      <c r="D27" s="213"/>
      <c r="E27" s="213"/>
      <c r="F27" s="213"/>
      <c r="G27" s="213"/>
      <c r="H27" s="213"/>
      <c r="I27" s="213"/>
      <c r="J27" s="213"/>
      <c r="K27" s="213"/>
      <c r="L27" s="213"/>
      <c r="M27" s="213"/>
      <c r="N27" s="213"/>
      <c r="O27" s="213"/>
      <c r="P27" s="213"/>
      <c r="Q27" s="213"/>
      <c r="R27" s="213"/>
      <c r="S27" s="213"/>
      <c r="T27" s="213"/>
      <c r="U27" s="213"/>
      <c r="V27" s="213"/>
      <c r="W27" s="225"/>
      <c r="X27" s="225"/>
      <c r="Y27" s="213"/>
      <c r="Z27" s="226"/>
      <c r="AA27" s="226"/>
      <c r="AC27" s="229"/>
      <c r="AD27" s="227"/>
      <c r="AE27" s="228" t="s">
        <v>65</v>
      </c>
      <c r="AG27" s="226"/>
      <c r="AH27" s="226"/>
      <c r="AI27" s="226"/>
      <c r="AJ27" s="226"/>
      <c r="AK27" s="231"/>
      <c r="AM27" s="226"/>
      <c r="AN27" s="226"/>
      <c r="AO27" s="231"/>
      <c r="AP27" s="228"/>
      <c r="AQ27" s="228"/>
      <c r="AR27" s="226"/>
      <c r="AS27" s="231"/>
      <c r="AT27" s="228"/>
      <c r="AU27" s="223"/>
      <c r="AV27" s="223"/>
      <c r="AW27" s="223"/>
      <c r="AX27" s="223"/>
      <c r="AY27" s="223"/>
      <c r="AZ27" s="223"/>
      <c r="BA27" s="223"/>
      <c r="BB27" s="223"/>
      <c r="BC27" s="223"/>
      <c r="BD27" s="223"/>
      <c r="BE27" s="223"/>
    </row>
    <row r="28" spans="1:57" x14ac:dyDescent="0.25">
      <c r="A28" s="213"/>
      <c r="B28" s="213"/>
      <c r="C28" s="213"/>
      <c r="D28" s="213"/>
      <c r="E28" s="213"/>
      <c r="F28" s="213"/>
      <c r="G28" s="213"/>
      <c r="H28" s="213"/>
      <c r="I28" s="213"/>
      <c r="J28" s="213"/>
      <c r="K28" s="213"/>
      <c r="L28" s="213"/>
      <c r="M28" s="213"/>
      <c r="N28" s="213"/>
      <c r="O28" s="213"/>
      <c r="P28" s="213"/>
      <c r="Q28" s="213"/>
      <c r="R28" s="213"/>
      <c r="S28" s="213"/>
      <c r="T28" s="213"/>
      <c r="U28" s="213"/>
      <c r="V28" s="213"/>
      <c r="W28" s="233" t="s">
        <v>207</v>
      </c>
      <c r="X28" s="213"/>
      <c r="Y28" s="213"/>
      <c r="Z28" s="213"/>
      <c r="AA28" s="213"/>
      <c r="AB28" s="213"/>
      <c r="AC28" s="213"/>
      <c r="AD28" s="213"/>
      <c r="AE28" s="213"/>
      <c r="AF28" s="213"/>
      <c r="AG28" s="213"/>
      <c r="AH28" s="213"/>
      <c r="AI28" s="213"/>
      <c r="AJ28" s="213"/>
      <c r="AK28" s="213"/>
      <c r="AL28" s="228"/>
      <c r="AM28" s="213"/>
      <c r="AN28" s="213"/>
      <c r="AO28" s="213"/>
      <c r="AP28" s="213"/>
      <c r="AQ28" s="213"/>
      <c r="AR28" s="213"/>
      <c r="AS28" s="223"/>
      <c r="AT28" s="223"/>
      <c r="AU28" s="223"/>
      <c r="AV28" s="223"/>
      <c r="AW28" s="223"/>
      <c r="AX28" s="223"/>
      <c r="AY28" s="223"/>
      <c r="AZ28" s="223"/>
      <c r="BA28" s="223"/>
      <c r="BB28" s="223"/>
      <c r="BC28" s="223"/>
      <c r="BD28" s="223"/>
      <c r="BE28" s="223"/>
    </row>
    <row r="29" spans="1:57" x14ac:dyDescent="0.25">
      <c r="A29" s="213"/>
      <c r="B29" s="213"/>
      <c r="C29" s="213"/>
      <c r="D29" s="213"/>
      <c r="E29" s="213"/>
      <c r="F29" s="213"/>
      <c r="G29" s="213"/>
      <c r="H29" s="213"/>
      <c r="I29" s="213"/>
      <c r="J29" s="213"/>
      <c r="K29" s="213"/>
      <c r="L29" s="213"/>
      <c r="M29" s="213"/>
      <c r="N29" s="213"/>
      <c r="O29" s="213"/>
      <c r="P29" s="213"/>
      <c r="Q29" s="213"/>
      <c r="R29" s="213"/>
      <c r="S29" s="213"/>
      <c r="T29" s="213"/>
      <c r="U29" s="213"/>
      <c r="V29" s="213"/>
      <c r="W29" s="233" t="s">
        <v>177</v>
      </c>
      <c r="X29" s="234"/>
      <c r="Y29" s="213"/>
      <c r="Z29" s="213"/>
      <c r="AA29" s="213"/>
      <c r="AB29" s="213"/>
      <c r="AC29" s="213"/>
      <c r="AD29" s="213"/>
      <c r="AE29" s="213"/>
      <c r="AF29" s="213"/>
      <c r="AG29" s="213"/>
      <c r="AH29" s="213"/>
      <c r="AI29" s="213"/>
      <c r="AJ29" s="213"/>
      <c r="AK29" s="213"/>
      <c r="AL29" s="226"/>
      <c r="AM29" s="213"/>
      <c r="AN29" s="213"/>
      <c r="AO29" s="213"/>
      <c r="AP29" s="213"/>
      <c r="AQ29" s="213"/>
      <c r="AR29" s="213"/>
      <c r="AS29" s="223"/>
      <c r="AT29" s="223"/>
      <c r="AU29" s="223"/>
      <c r="AV29" s="223"/>
      <c r="AW29" s="223"/>
      <c r="AX29" s="223"/>
      <c r="AY29" s="223"/>
      <c r="AZ29" s="223"/>
      <c r="BA29" s="223"/>
      <c r="BB29" s="223"/>
      <c r="BC29" s="223"/>
      <c r="BD29" s="223"/>
      <c r="BE29" s="223"/>
    </row>
    <row r="30" spans="1:57" x14ac:dyDescent="0.25">
      <c r="A30" s="213"/>
      <c r="B30" s="213"/>
      <c r="C30" s="213"/>
      <c r="D30" s="213"/>
      <c r="E30" s="213"/>
      <c r="F30" s="213"/>
      <c r="G30" s="213"/>
      <c r="H30" s="213"/>
      <c r="I30" s="213"/>
      <c r="J30" s="213"/>
      <c r="K30" s="213"/>
      <c r="L30" s="213"/>
      <c r="M30" s="213"/>
      <c r="N30" s="213"/>
      <c r="O30" s="213"/>
      <c r="P30" s="213"/>
      <c r="Q30" s="213"/>
      <c r="R30" s="213"/>
      <c r="S30" s="213"/>
      <c r="T30" s="213"/>
      <c r="U30" s="213"/>
      <c r="V30" s="213"/>
      <c r="W30" s="213" t="s">
        <v>178</v>
      </c>
      <c r="X30" s="213"/>
      <c r="Y30" s="213"/>
      <c r="Z30" s="213"/>
      <c r="AA30" s="213"/>
      <c r="AB30" s="213"/>
      <c r="AC30" s="213"/>
      <c r="AD30" s="213"/>
      <c r="AE30" s="213"/>
      <c r="AF30" s="213"/>
      <c r="AG30" s="213"/>
      <c r="AH30" s="213"/>
      <c r="AI30" s="213"/>
      <c r="AJ30" s="213"/>
      <c r="AK30" s="213"/>
      <c r="AL30" s="213"/>
      <c r="AM30" s="213"/>
      <c r="AN30" s="213"/>
      <c r="AO30" s="213"/>
      <c r="AP30" s="213"/>
      <c r="AQ30" s="213"/>
      <c r="AR30" s="213"/>
      <c r="AS30" s="223"/>
      <c r="AT30" s="223"/>
      <c r="AU30" s="223"/>
      <c r="AV30" s="223"/>
      <c r="AW30" s="223"/>
      <c r="AX30" s="223"/>
      <c r="AY30" s="223"/>
      <c r="AZ30" s="223"/>
      <c r="BA30" s="223"/>
      <c r="BB30" s="223"/>
      <c r="BC30" s="223"/>
      <c r="BD30" s="223"/>
      <c r="BE30" s="223"/>
    </row>
    <row r="31" spans="1:57" x14ac:dyDescent="0.25">
      <c r="A31" s="213"/>
      <c r="B31" s="213"/>
      <c r="C31" s="213"/>
      <c r="D31" s="213"/>
      <c r="E31" s="213"/>
      <c r="F31" s="213"/>
      <c r="G31" s="213"/>
      <c r="H31" s="213"/>
      <c r="I31" s="213"/>
      <c r="J31" s="213"/>
      <c r="K31" s="213"/>
      <c r="L31" s="213"/>
      <c r="M31" s="213"/>
      <c r="N31" s="213"/>
      <c r="O31" s="213"/>
      <c r="P31" s="213"/>
      <c r="Q31" s="213"/>
      <c r="R31" s="213"/>
      <c r="S31" s="213"/>
      <c r="T31" s="213"/>
      <c r="U31" s="213"/>
      <c r="V31" s="213"/>
      <c r="W31" s="213" t="s">
        <v>208</v>
      </c>
      <c r="X31" s="213"/>
      <c r="Y31" s="213"/>
      <c r="Z31" s="213"/>
      <c r="AA31" s="213"/>
      <c r="AB31" s="213"/>
      <c r="AC31" s="213"/>
      <c r="AD31" s="213"/>
      <c r="AE31" s="213"/>
      <c r="AF31" s="213"/>
      <c r="AG31" s="213"/>
      <c r="AH31" s="213"/>
      <c r="AI31" s="213"/>
      <c r="AJ31" s="213"/>
      <c r="AK31" s="213"/>
      <c r="AL31" s="213"/>
      <c r="AM31" s="213"/>
      <c r="AN31" s="213"/>
      <c r="AO31" s="213"/>
      <c r="AP31" s="213"/>
      <c r="AQ31" s="213"/>
      <c r="AR31" s="213"/>
      <c r="AS31" s="223"/>
      <c r="AT31" s="223"/>
      <c r="AU31" s="223"/>
      <c r="AV31" s="223"/>
      <c r="AW31" s="223"/>
      <c r="AX31" s="223"/>
      <c r="AY31" s="223"/>
      <c r="AZ31" s="223"/>
      <c r="BA31" s="223"/>
      <c r="BB31" s="223"/>
      <c r="BC31" s="223"/>
      <c r="BD31" s="223"/>
      <c r="BE31" s="223"/>
    </row>
    <row r="32" spans="1:57" x14ac:dyDescent="0.25">
      <c r="A32" s="213"/>
      <c r="B32" s="213"/>
      <c r="C32" s="213"/>
      <c r="D32" s="213"/>
      <c r="E32" s="213"/>
      <c r="F32" s="213"/>
      <c r="G32" s="213"/>
      <c r="H32" s="213"/>
      <c r="I32" s="213"/>
      <c r="J32" s="213"/>
      <c r="K32" s="213"/>
      <c r="L32" s="213"/>
      <c r="M32" s="213"/>
      <c r="N32" s="213"/>
      <c r="O32" s="213"/>
      <c r="P32" s="213"/>
      <c r="Q32" s="213"/>
      <c r="R32" s="213"/>
      <c r="S32" s="213"/>
      <c r="T32" s="213"/>
      <c r="U32" s="213"/>
      <c r="V32" s="213"/>
      <c r="W32" s="213"/>
      <c r="X32" s="213"/>
      <c r="Y32" s="213"/>
      <c r="Z32" s="213"/>
      <c r="AA32" s="213"/>
      <c r="AB32" s="213"/>
      <c r="AC32" s="213"/>
      <c r="AD32" s="213"/>
      <c r="AE32" s="213"/>
      <c r="AF32" s="213"/>
      <c r="AG32" s="213"/>
      <c r="AH32" s="213"/>
      <c r="AI32" s="213"/>
      <c r="AJ32" s="213"/>
      <c r="AK32" s="213"/>
      <c r="AL32" s="213"/>
      <c r="AM32" s="213"/>
      <c r="AN32" s="213"/>
      <c r="AO32" s="213"/>
      <c r="AP32" s="213"/>
      <c r="AQ32" s="213"/>
      <c r="AR32" s="213"/>
      <c r="AS32" s="223"/>
      <c r="AT32" s="223"/>
      <c r="AU32" s="223"/>
      <c r="AV32" s="223"/>
      <c r="AW32" s="223"/>
      <c r="AX32" s="223"/>
      <c r="AY32" s="223"/>
      <c r="AZ32" s="223"/>
      <c r="BA32" s="223"/>
      <c r="BB32" s="223"/>
      <c r="BC32" s="223"/>
      <c r="BD32" s="223"/>
      <c r="BE32" s="223"/>
    </row>
    <row r="33" spans="1:57" x14ac:dyDescent="0.25">
      <c r="A33" s="213"/>
      <c r="B33" s="213"/>
      <c r="C33" s="213"/>
      <c r="D33" s="213"/>
      <c r="E33" s="213"/>
      <c r="F33" s="213"/>
      <c r="G33" s="213"/>
      <c r="H33" s="213"/>
      <c r="I33" s="213"/>
      <c r="J33" s="213"/>
      <c r="K33" s="213"/>
      <c r="L33" s="213"/>
      <c r="M33" s="213"/>
      <c r="N33" s="213"/>
      <c r="O33" s="213"/>
      <c r="P33" s="213"/>
      <c r="Q33" s="213"/>
      <c r="R33" s="213"/>
      <c r="S33" s="213"/>
      <c r="T33" s="213"/>
      <c r="U33" s="213"/>
      <c r="V33" s="213"/>
      <c r="W33" s="213"/>
      <c r="X33" s="213"/>
      <c r="Y33" s="213"/>
      <c r="Z33" s="213"/>
      <c r="AA33" s="213"/>
      <c r="AB33" s="213"/>
      <c r="AC33" s="213"/>
      <c r="AD33" s="213"/>
      <c r="AE33" s="213"/>
      <c r="AF33" s="213"/>
      <c r="AG33" s="213"/>
      <c r="AH33" s="213"/>
      <c r="AI33" s="213"/>
      <c r="AJ33" s="213"/>
      <c r="AK33" s="213"/>
      <c r="AL33" s="213"/>
      <c r="AM33" s="213"/>
      <c r="AN33" s="213"/>
      <c r="AO33" s="213"/>
      <c r="AP33" s="213"/>
      <c r="AQ33" s="213"/>
      <c r="AR33" s="213"/>
      <c r="AS33" s="223"/>
      <c r="AT33" s="223"/>
      <c r="AU33" s="223"/>
      <c r="AV33" s="223"/>
      <c r="AW33" s="223"/>
      <c r="AX33" s="223"/>
      <c r="AY33" s="223"/>
      <c r="AZ33" s="223"/>
      <c r="BA33" s="223"/>
      <c r="BB33" s="223"/>
      <c r="BC33" s="223"/>
      <c r="BD33" s="223"/>
      <c r="BE33" s="223"/>
    </row>
  </sheetData>
  <mergeCells count="44">
    <mergeCell ref="Q1:R1"/>
    <mergeCell ref="S1:V1"/>
    <mergeCell ref="AM1:AN1"/>
    <mergeCell ref="AO1:AR1"/>
    <mergeCell ref="Q2:R2"/>
    <mergeCell ref="S2:V2"/>
    <mergeCell ref="AM2:AN2"/>
    <mergeCell ref="AO2:AR2"/>
    <mergeCell ref="M6:P6"/>
    <mergeCell ref="Q6:S6"/>
    <mergeCell ref="A3:V3"/>
    <mergeCell ref="W3:AR3"/>
    <mergeCell ref="A4:V4"/>
    <mergeCell ref="W4:AR4"/>
    <mergeCell ref="A5:B5"/>
    <mergeCell ref="C5:L5"/>
    <mergeCell ref="M5:V5"/>
    <mergeCell ref="W5:X5"/>
    <mergeCell ref="Y5:AH5"/>
    <mergeCell ref="AI5:AR5"/>
    <mergeCell ref="AM6:AO6"/>
    <mergeCell ref="AP6:AR6"/>
    <mergeCell ref="A8:A10"/>
    <mergeCell ref="W8:W10"/>
    <mergeCell ref="A11:A13"/>
    <mergeCell ref="W11:W13"/>
    <mergeCell ref="T6:V6"/>
    <mergeCell ref="W6:X6"/>
    <mergeCell ref="Y6:AB6"/>
    <mergeCell ref="AC6:AE6"/>
    <mergeCell ref="AF6:AH6"/>
    <mergeCell ref="AI6:AL6"/>
    <mergeCell ref="A6:B6"/>
    <mergeCell ref="C6:F6"/>
    <mergeCell ref="G6:I6"/>
    <mergeCell ref="J6:L6"/>
    <mergeCell ref="A23:A25"/>
    <mergeCell ref="W23:W25"/>
    <mergeCell ref="A14:A16"/>
    <mergeCell ref="W14:W16"/>
    <mergeCell ref="A17:A19"/>
    <mergeCell ref="W17:W19"/>
    <mergeCell ref="A20:A22"/>
    <mergeCell ref="W20:W22"/>
  </mergeCells>
  <phoneticPr fontId="3" type="noConversion"/>
  <printOptions horizontalCentered="1"/>
  <pageMargins left="0.3543307086614173" right="0.43307086614173229" top="0.78740157480314965" bottom="0.78740157480314965" header="0" footer="0"/>
  <pageSetup paperSize="9" scale="73" firstPageNumber="149" fitToWidth="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1ABA7-1371-4BFB-884D-D411D87E5629}">
  <sheetPr>
    <pageSetUpPr fitToPage="1"/>
  </sheetPr>
  <dimension ref="A1:BE33"/>
  <sheetViews>
    <sheetView zoomScaleNormal="100" zoomScaleSheetLayoutView="90" workbookViewId="0">
      <selection activeCell="C9" sqref="C9"/>
    </sheetView>
  </sheetViews>
  <sheetFormatPr defaultColWidth="8.875" defaultRowHeight="16.5" x14ac:dyDescent="0.25"/>
  <cols>
    <col min="1" max="1" width="12.875" style="208" customWidth="1"/>
    <col min="2" max="2" width="6.625" style="208" customWidth="1"/>
    <col min="3" max="3" width="10.25" style="208" customWidth="1"/>
    <col min="4" max="4" width="9.5" style="208" customWidth="1"/>
    <col min="5" max="5" width="8.375" style="208" customWidth="1"/>
    <col min="6" max="6" width="7.25" style="208" customWidth="1"/>
    <col min="7" max="8" width="9.5" style="208" customWidth="1"/>
    <col min="9" max="12" width="8.375" style="208" customWidth="1"/>
    <col min="13" max="14" width="9.5" style="208" customWidth="1"/>
    <col min="15" max="15" width="8.375" style="208" customWidth="1"/>
    <col min="16" max="16" width="6.5" style="208" customWidth="1"/>
    <col min="17" max="18" width="9.875" style="208" customWidth="1"/>
    <col min="19" max="22" width="8.375" style="208" customWidth="1"/>
    <col min="23" max="23" width="14" style="208" customWidth="1"/>
    <col min="24" max="24" width="7.5" style="208" customWidth="1"/>
    <col min="25" max="26" width="9.5" style="208" customWidth="1"/>
    <col min="27" max="27" width="8.375" style="208" customWidth="1"/>
    <col min="28" max="28" width="6.5" style="208" customWidth="1"/>
    <col min="29" max="30" width="9.875" style="208" customWidth="1"/>
    <col min="31" max="34" width="8.375" style="208" customWidth="1"/>
    <col min="35" max="36" width="9.5" style="208" customWidth="1"/>
    <col min="37" max="37" width="8.375" style="208" customWidth="1"/>
    <col min="38" max="38" width="6.5" style="208" customWidth="1"/>
    <col min="39" max="40" width="9.75" style="208" customWidth="1"/>
    <col min="41" max="44" width="8.375" style="208" customWidth="1"/>
    <col min="45" max="256" width="8.875" style="208"/>
    <col min="257" max="257" width="12.875" style="208" customWidth="1"/>
    <col min="258" max="258" width="6.625" style="208" customWidth="1"/>
    <col min="259" max="261" width="8.375" style="208" customWidth="1"/>
    <col min="262" max="262" width="7.25" style="208" customWidth="1"/>
    <col min="263" max="271" width="8.375" style="208" customWidth="1"/>
    <col min="272" max="272" width="6.125" style="208" customWidth="1"/>
    <col min="273" max="278" width="8.375" style="208" customWidth="1"/>
    <col min="279" max="279" width="14" style="208" customWidth="1"/>
    <col min="280" max="280" width="7.5" style="208" customWidth="1"/>
    <col min="281" max="283" width="8.375" style="208" customWidth="1"/>
    <col min="284" max="284" width="6.125" style="208" customWidth="1"/>
    <col min="285" max="293" width="8.375" style="208" customWidth="1"/>
    <col min="294" max="294" width="6.125" style="208" customWidth="1"/>
    <col min="295" max="300" width="8.375" style="208" customWidth="1"/>
    <col min="301" max="512" width="8.875" style="208"/>
    <col min="513" max="513" width="12.875" style="208" customWidth="1"/>
    <col min="514" max="514" width="6.625" style="208" customWidth="1"/>
    <col min="515" max="517" width="8.375" style="208" customWidth="1"/>
    <col min="518" max="518" width="7.25" style="208" customWidth="1"/>
    <col min="519" max="527" width="8.375" style="208" customWidth="1"/>
    <col min="528" max="528" width="6.125" style="208" customWidth="1"/>
    <col min="529" max="534" width="8.375" style="208" customWidth="1"/>
    <col min="535" max="535" width="14" style="208" customWidth="1"/>
    <col min="536" max="536" width="7.5" style="208" customWidth="1"/>
    <col min="537" max="539" width="8.375" style="208" customWidth="1"/>
    <col min="540" max="540" width="6.125" style="208" customWidth="1"/>
    <col min="541" max="549" width="8.375" style="208" customWidth="1"/>
    <col min="550" max="550" width="6.125" style="208" customWidth="1"/>
    <col min="551" max="556" width="8.375" style="208" customWidth="1"/>
    <col min="557" max="768" width="8.875" style="208"/>
    <col min="769" max="769" width="12.875" style="208" customWidth="1"/>
    <col min="770" max="770" width="6.625" style="208" customWidth="1"/>
    <col min="771" max="773" width="8.375" style="208" customWidth="1"/>
    <col min="774" max="774" width="7.25" style="208" customWidth="1"/>
    <col min="775" max="783" width="8.375" style="208" customWidth="1"/>
    <col min="784" max="784" width="6.125" style="208" customWidth="1"/>
    <col min="785" max="790" width="8.375" style="208" customWidth="1"/>
    <col min="791" max="791" width="14" style="208" customWidth="1"/>
    <col min="792" max="792" width="7.5" style="208" customWidth="1"/>
    <col min="793" max="795" width="8.375" style="208" customWidth="1"/>
    <col min="796" max="796" width="6.125" style="208" customWidth="1"/>
    <col min="797" max="805" width="8.375" style="208" customWidth="1"/>
    <col min="806" max="806" width="6.125" style="208" customWidth="1"/>
    <col min="807" max="812" width="8.375" style="208" customWidth="1"/>
    <col min="813" max="1024" width="8.875" style="208"/>
    <col min="1025" max="1025" width="12.875" style="208" customWidth="1"/>
    <col min="1026" max="1026" width="6.625" style="208" customWidth="1"/>
    <col min="1027" max="1029" width="8.375" style="208" customWidth="1"/>
    <col min="1030" max="1030" width="7.25" style="208" customWidth="1"/>
    <col min="1031" max="1039" width="8.375" style="208" customWidth="1"/>
    <col min="1040" max="1040" width="6.125" style="208" customWidth="1"/>
    <col min="1041" max="1046" width="8.375" style="208" customWidth="1"/>
    <col min="1047" max="1047" width="14" style="208" customWidth="1"/>
    <col min="1048" max="1048" width="7.5" style="208" customWidth="1"/>
    <col min="1049" max="1051" width="8.375" style="208" customWidth="1"/>
    <col min="1052" max="1052" width="6.125" style="208" customWidth="1"/>
    <col min="1053" max="1061" width="8.375" style="208" customWidth="1"/>
    <col min="1062" max="1062" width="6.125" style="208" customWidth="1"/>
    <col min="1063" max="1068" width="8.375" style="208" customWidth="1"/>
    <col min="1069" max="1280" width="8.875" style="208"/>
    <col min="1281" max="1281" width="12.875" style="208" customWidth="1"/>
    <col min="1282" max="1282" width="6.625" style="208" customWidth="1"/>
    <col min="1283" max="1285" width="8.375" style="208" customWidth="1"/>
    <col min="1286" max="1286" width="7.25" style="208" customWidth="1"/>
    <col min="1287" max="1295" width="8.375" style="208" customWidth="1"/>
    <col min="1296" max="1296" width="6.125" style="208" customWidth="1"/>
    <col min="1297" max="1302" width="8.375" style="208" customWidth="1"/>
    <col min="1303" max="1303" width="14" style="208" customWidth="1"/>
    <col min="1304" max="1304" width="7.5" style="208" customWidth="1"/>
    <col min="1305" max="1307" width="8.375" style="208" customWidth="1"/>
    <col min="1308" max="1308" width="6.125" style="208" customWidth="1"/>
    <col min="1309" max="1317" width="8.375" style="208" customWidth="1"/>
    <col min="1318" max="1318" width="6.125" style="208" customWidth="1"/>
    <col min="1319" max="1324" width="8.375" style="208" customWidth="1"/>
    <col min="1325" max="1536" width="8.875" style="208"/>
    <col min="1537" max="1537" width="12.875" style="208" customWidth="1"/>
    <col min="1538" max="1538" width="6.625" style="208" customWidth="1"/>
    <col min="1539" max="1541" width="8.375" style="208" customWidth="1"/>
    <col min="1542" max="1542" width="7.25" style="208" customWidth="1"/>
    <col min="1543" max="1551" width="8.375" style="208" customWidth="1"/>
    <col min="1552" max="1552" width="6.125" style="208" customWidth="1"/>
    <col min="1553" max="1558" width="8.375" style="208" customWidth="1"/>
    <col min="1559" max="1559" width="14" style="208" customWidth="1"/>
    <col min="1560" max="1560" width="7.5" style="208" customWidth="1"/>
    <col min="1561" max="1563" width="8.375" style="208" customWidth="1"/>
    <col min="1564" max="1564" width="6.125" style="208" customWidth="1"/>
    <col min="1565" max="1573" width="8.375" style="208" customWidth="1"/>
    <col min="1574" max="1574" width="6.125" style="208" customWidth="1"/>
    <col min="1575" max="1580" width="8.375" style="208" customWidth="1"/>
    <col min="1581" max="1792" width="8.875" style="208"/>
    <col min="1793" max="1793" width="12.875" style="208" customWidth="1"/>
    <col min="1794" max="1794" width="6.625" style="208" customWidth="1"/>
    <col min="1795" max="1797" width="8.375" style="208" customWidth="1"/>
    <col min="1798" max="1798" width="7.25" style="208" customWidth="1"/>
    <col min="1799" max="1807" width="8.375" style="208" customWidth="1"/>
    <col min="1808" max="1808" width="6.125" style="208" customWidth="1"/>
    <col min="1809" max="1814" width="8.375" style="208" customWidth="1"/>
    <col min="1815" max="1815" width="14" style="208" customWidth="1"/>
    <col min="1816" max="1816" width="7.5" style="208" customWidth="1"/>
    <col min="1817" max="1819" width="8.375" style="208" customWidth="1"/>
    <col min="1820" max="1820" width="6.125" style="208" customWidth="1"/>
    <col min="1821" max="1829" width="8.375" style="208" customWidth="1"/>
    <col min="1830" max="1830" width="6.125" style="208" customWidth="1"/>
    <col min="1831" max="1836" width="8.375" style="208" customWidth="1"/>
    <col min="1837" max="2048" width="8.875" style="208"/>
    <col min="2049" max="2049" width="12.875" style="208" customWidth="1"/>
    <col min="2050" max="2050" width="6.625" style="208" customWidth="1"/>
    <col min="2051" max="2053" width="8.375" style="208" customWidth="1"/>
    <col min="2054" max="2054" width="7.25" style="208" customWidth="1"/>
    <col min="2055" max="2063" width="8.375" style="208" customWidth="1"/>
    <col min="2064" max="2064" width="6.125" style="208" customWidth="1"/>
    <col min="2065" max="2070" width="8.375" style="208" customWidth="1"/>
    <col min="2071" max="2071" width="14" style="208" customWidth="1"/>
    <col min="2072" max="2072" width="7.5" style="208" customWidth="1"/>
    <col min="2073" max="2075" width="8.375" style="208" customWidth="1"/>
    <col min="2076" max="2076" width="6.125" style="208" customWidth="1"/>
    <col min="2077" max="2085" width="8.375" style="208" customWidth="1"/>
    <col min="2086" max="2086" width="6.125" style="208" customWidth="1"/>
    <col min="2087" max="2092" width="8.375" style="208" customWidth="1"/>
    <col min="2093" max="2304" width="8.875" style="208"/>
    <col min="2305" max="2305" width="12.875" style="208" customWidth="1"/>
    <col min="2306" max="2306" width="6.625" style="208" customWidth="1"/>
    <col min="2307" max="2309" width="8.375" style="208" customWidth="1"/>
    <col min="2310" max="2310" width="7.25" style="208" customWidth="1"/>
    <col min="2311" max="2319" width="8.375" style="208" customWidth="1"/>
    <col min="2320" max="2320" width="6.125" style="208" customWidth="1"/>
    <col min="2321" max="2326" width="8.375" style="208" customWidth="1"/>
    <col min="2327" max="2327" width="14" style="208" customWidth="1"/>
    <col min="2328" max="2328" width="7.5" style="208" customWidth="1"/>
    <col min="2329" max="2331" width="8.375" style="208" customWidth="1"/>
    <col min="2332" max="2332" width="6.125" style="208" customWidth="1"/>
    <col min="2333" max="2341" width="8.375" style="208" customWidth="1"/>
    <col min="2342" max="2342" width="6.125" style="208" customWidth="1"/>
    <col min="2343" max="2348" width="8.375" style="208" customWidth="1"/>
    <col min="2349" max="2560" width="8.875" style="208"/>
    <col min="2561" max="2561" width="12.875" style="208" customWidth="1"/>
    <col min="2562" max="2562" width="6.625" style="208" customWidth="1"/>
    <col min="2563" max="2565" width="8.375" style="208" customWidth="1"/>
    <col min="2566" max="2566" width="7.25" style="208" customWidth="1"/>
    <col min="2567" max="2575" width="8.375" style="208" customWidth="1"/>
    <col min="2576" max="2576" width="6.125" style="208" customWidth="1"/>
    <col min="2577" max="2582" width="8.375" style="208" customWidth="1"/>
    <col min="2583" max="2583" width="14" style="208" customWidth="1"/>
    <col min="2584" max="2584" width="7.5" style="208" customWidth="1"/>
    <col min="2585" max="2587" width="8.375" style="208" customWidth="1"/>
    <col min="2588" max="2588" width="6.125" style="208" customWidth="1"/>
    <col min="2589" max="2597" width="8.375" style="208" customWidth="1"/>
    <col min="2598" max="2598" width="6.125" style="208" customWidth="1"/>
    <col min="2599" max="2604" width="8.375" style="208" customWidth="1"/>
    <col min="2605" max="2816" width="8.875" style="208"/>
    <col min="2817" max="2817" width="12.875" style="208" customWidth="1"/>
    <col min="2818" max="2818" width="6.625" style="208" customWidth="1"/>
    <col min="2819" max="2821" width="8.375" style="208" customWidth="1"/>
    <col min="2822" max="2822" width="7.25" style="208" customWidth="1"/>
    <col min="2823" max="2831" width="8.375" style="208" customWidth="1"/>
    <col min="2832" max="2832" width="6.125" style="208" customWidth="1"/>
    <col min="2833" max="2838" width="8.375" style="208" customWidth="1"/>
    <col min="2839" max="2839" width="14" style="208" customWidth="1"/>
    <col min="2840" max="2840" width="7.5" style="208" customWidth="1"/>
    <col min="2841" max="2843" width="8.375" style="208" customWidth="1"/>
    <col min="2844" max="2844" width="6.125" style="208" customWidth="1"/>
    <col min="2845" max="2853" width="8.375" style="208" customWidth="1"/>
    <col min="2854" max="2854" width="6.125" style="208" customWidth="1"/>
    <col min="2855" max="2860" width="8.375" style="208" customWidth="1"/>
    <col min="2861" max="3072" width="8.875" style="208"/>
    <col min="3073" max="3073" width="12.875" style="208" customWidth="1"/>
    <col min="3074" max="3074" width="6.625" style="208" customWidth="1"/>
    <col min="3075" max="3077" width="8.375" style="208" customWidth="1"/>
    <col min="3078" max="3078" width="7.25" style="208" customWidth="1"/>
    <col min="3079" max="3087" width="8.375" style="208" customWidth="1"/>
    <col min="3088" max="3088" width="6.125" style="208" customWidth="1"/>
    <col min="3089" max="3094" width="8.375" style="208" customWidth="1"/>
    <col min="3095" max="3095" width="14" style="208" customWidth="1"/>
    <col min="3096" max="3096" width="7.5" style="208" customWidth="1"/>
    <col min="3097" max="3099" width="8.375" style="208" customWidth="1"/>
    <col min="3100" max="3100" width="6.125" style="208" customWidth="1"/>
    <col min="3101" max="3109" width="8.375" style="208" customWidth="1"/>
    <col min="3110" max="3110" width="6.125" style="208" customWidth="1"/>
    <col min="3111" max="3116" width="8.375" style="208" customWidth="1"/>
    <col min="3117" max="3328" width="8.875" style="208"/>
    <col min="3329" max="3329" width="12.875" style="208" customWidth="1"/>
    <col min="3330" max="3330" width="6.625" style="208" customWidth="1"/>
    <col min="3331" max="3333" width="8.375" style="208" customWidth="1"/>
    <col min="3334" max="3334" width="7.25" style="208" customWidth="1"/>
    <col min="3335" max="3343" width="8.375" style="208" customWidth="1"/>
    <col min="3344" max="3344" width="6.125" style="208" customWidth="1"/>
    <col min="3345" max="3350" width="8.375" style="208" customWidth="1"/>
    <col min="3351" max="3351" width="14" style="208" customWidth="1"/>
    <col min="3352" max="3352" width="7.5" style="208" customWidth="1"/>
    <col min="3353" max="3355" width="8.375" style="208" customWidth="1"/>
    <col min="3356" max="3356" width="6.125" style="208" customWidth="1"/>
    <col min="3357" max="3365" width="8.375" style="208" customWidth="1"/>
    <col min="3366" max="3366" width="6.125" style="208" customWidth="1"/>
    <col min="3367" max="3372" width="8.375" style="208" customWidth="1"/>
    <col min="3373" max="3584" width="8.875" style="208"/>
    <col min="3585" max="3585" width="12.875" style="208" customWidth="1"/>
    <col min="3586" max="3586" width="6.625" style="208" customWidth="1"/>
    <col min="3587" max="3589" width="8.375" style="208" customWidth="1"/>
    <col min="3590" max="3590" width="7.25" style="208" customWidth="1"/>
    <col min="3591" max="3599" width="8.375" style="208" customWidth="1"/>
    <col min="3600" max="3600" width="6.125" style="208" customWidth="1"/>
    <col min="3601" max="3606" width="8.375" style="208" customWidth="1"/>
    <col min="3607" max="3607" width="14" style="208" customWidth="1"/>
    <col min="3608" max="3608" width="7.5" style="208" customWidth="1"/>
    <col min="3609" max="3611" width="8.375" style="208" customWidth="1"/>
    <col min="3612" max="3612" width="6.125" style="208" customWidth="1"/>
    <col min="3613" max="3621" width="8.375" style="208" customWidth="1"/>
    <col min="3622" max="3622" width="6.125" style="208" customWidth="1"/>
    <col min="3623" max="3628" width="8.375" style="208" customWidth="1"/>
    <col min="3629" max="3840" width="8.875" style="208"/>
    <col min="3841" max="3841" width="12.875" style="208" customWidth="1"/>
    <col min="3842" max="3842" width="6.625" style="208" customWidth="1"/>
    <col min="3843" max="3845" width="8.375" style="208" customWidth="1"/>
    <col min="3846" max="3846" width="7.25" style="208" customWidth="1"/>
    <col min="3847" max="3855" width="8.375" style="208" customWidth="1"/>
    <col min="3856" max="3856" width="6.125" style="208" customWidth="1"/>
    <col min="3857" max="3862" width="8.375" style="208" customWidth="1"/>
    <col min="3863" max="3863" width="14" style="208" customWidth="1"/>
    <col min="3864" max="3864" width="7.5" style="208" customWidth="1"/>
    <col min="3865" max="3867" width="8.375" style="208" customWidth="1"/>
    <col min="3868" max="3868" width="6.125" style="208" customWidth="1"/>
    <col min="3869" max="3877" width="8.375" style="208" customWidth="1"/>
    <col min="3878" max="3878" width="6.125" style="208" customWidth="1"/>
    <col min="3879" max="3884" width="8.375" style="208" customWidth="1"/>
    <col min="3885" max="4096" width="8.875" style="208"/>
    <col min="4097" max="4097" width="12.875" style="208" customWidth="1"/>
    <col min="4098" max="4098" width="6.625" style="208" customWidth="1"/>
    <col min="4099" max="4101" width="8.375" style="208" customWidth="1"/>
    <col min="4102" max="4102" width="7.25" style="208" customWidth="1"/>
    <col min="4103" max="4111" width="8.375" style="208" customWidth="1"/>
    <col min="4112" max="4112" width="6.125" style="208" customWidth="1"/>
    <col min="4113" max="4118" width="8.375" style="208" customWidth="1"/>
    <col min="4119" max="4119" width="14" style="208" customWidth="1"/>
    <col min="4120" max="4120" width="7.5" style="208" customWidth="1"/>
    <col min="4121" max="4123" width="8.375" style="208" customWidth="1"/>
    <col min="4124" max="4124" width="6.125" style="208" customWidth="1"/>
    <col min="4125" max="4133" width="8.375" style="208" customWidth="1"/>
    <col min="4134" max="4134" width="6.125" style="208" customWidth="1"/>
    <col min="4135" max="4140" width="8.375" style="208" customWidth="1"/>
    <col min="4141" max="4352" width="8.875" style="208"/>
    <col min="4353" max="4353" width="12.875" style="208" customWidth="1"/>
    <col min="4354" max="4354" width="6.625" style="208" customWidth="1"/>
    <col min="4355" max="4357" width="8.375" style="208" customWidth="1"/>
    <col min="4358" max="4358" width="7.25" style="208" customWidth="1"/>
    <col min="4359" max="4367" width="8.375" style="208" customWidth="1"/>
    <col min="4368" max="4368" width="6.125" style="208" customWidth="1"/>
    <col min="4369" max="4374" width="8.375" style="208" customWidth="1"/>
    <col min="4375" max="4375" width="14" style="208" customWidth="1"/>
    <col min="4376" max="4376" width="7.5" style="208" customWidth="1"/>
    <col min="4377" max="4379" width="8.375" style="208" customWidth="1"/>
    <col min="4380" max="4380" width="6.125" style="208" customWidth="1"/>
    <col min="4381" max="4389" width="8.375" style="208" customWidth="1"/>
    <col min="4390" max="4390" width="6.125" style="208" customWidth="1"/>
    <col min="4391" max="4396" width="8.375" style="208" customWidth="1"/>
    <col min="4397" max="4608" width="8.875" style="208"/>
    <col min="4609" max="4609" width="12.875" style="208" customWidth="1"/>
    <col min="4610" max="4610" width="6.625" style="208" customWidth="1"/>
    <col min="4611" max="4613" width="8.375" style="208" customWidth="1"/>
    <col min="4614" max="4614" width="7.25" style="208" customWidth="1"/>
    <col min="4615" max="4623" width="8.375" style="208" customWidth="1"/>
    <col min="4624" max="4624" width="6.125" style="208" customWidth="1"/>
    <col min="4625" max="4630" width="8.375" style="208" customWidth="1"/>
    <col min="4631" max="4631" width="14" style="208" customWidth="1"/>
    <col min="4632" max="4632" width="7.5" style="208" customWidth="1"/>
    <col min="4633" max="4635" width="8.375" style="208" customWidth="1"/>
    <col min="4636" max="4636" width="6.125" style="208" customWidth="1"/>
    <col min="4637" max="4645" width="8.375" style="208" customWidth="1"/>
    <col min="4646" max="4646" width="6.125" style="208" customWidth="1"/>
    <col min="4647" max="4652" width="8.375" style="208" customWidth="1"/>
    <col min="4653" max="4864" width="8.875" style="208"/>
    <col min="4865" max="4865" width="12.875" style="208" customWidth="1"/>
    <col min="4866" max="4866" width="6.625" style="208" customWidth="1"/>
    <col min="4867" max="4869" width="8.375" style="208" customWidth="1"/>
    <col min="4870" max="4870" width="7.25" style="208" customWidth="1"/>
    <col min="4871" max="4879" width="8.375" style="208" customWidth="1"/>
    <col min="4880" max="4880" width="6.125" style="208" customWidth="1"/>
    <col min="4881" max="4886" width="8.375" style="208" customWidth="1"/>
    <col min="4887" max="4887" width="14" style="208" customWidth="1"/>
    <col min="4888" max="4888" width="7.5" style="208" customWidth="1"/>
    <col min="4889" max="4891" width="8.375" style="208" customWidth="1"/>
    <col min="4892" max="4892" width="6.125" style="208" customWidth="1"/>
    <col min="4893" max="4901" width="8.375" style="208" customWidth="1"/>
    <col min="4902" max="4902" width="6.125" style="208" customWidth="1"/>
    <col min="4903" max="4908" width="8.375" style="208" customWidth="1"/>
    <col min="4909" max="5120" width="8.875" style="208"/>
    <col min="5121" max="5121" width="12.875" style="208" customWidth="1"/>
    <col min="5122" max="5122" width="6.625" style="208" customWidth="1"/>
    <col min="5123" max="5125" width="8.375" style="208" customWidth="1"/>
    <col min="5126" max="5126" width="7.25" style="208" customWidth="1"/>
    <col min="5127" max="5135" width="8.375" style="208" customWidth="1"/>
    <col min="5136" max="5136" width="6.125" style="208" customWidth="1"/>
    <col min="5137" max="5142" width="8.375" style="208" customWidth="1"/>
    <col min="5143" max="5143" width="14" style="208" customWidth="1"/>
    <col min="5144" max="5144" width="7.5" style="208" customWidth="1"/>
    <col min="5145" max="5147" width="8.375" style="208" customWidth="1"/>
    <col min="5148" max="5148" width="6.125" style="208" customWidth="1"/>
    <col min="5149" max="5157" width="8.375" style="208" customWidth="1"/>
    <col min="5158" max="5158" width="6.125" style="208" customWidth="1"/>
    <col min="5159" max="5164" width="8.375" style="208" customWidth="1"/>
    <col min="5165" max="5376" width="8.875" style="208"/>
    <col min="5377" max="5377" width="12.875" style="208" customWidth="1"/>
    <col min="5378" max="5378" width="6.625" style="208" customWidth="1"/>
    <col min="5379" max="5381" width="8.375" style="208" customWidth="1"/>
    <col min="5382" max="5382" width="7.25" style="208" customWidth="1"/>
    <col min="5383" max="5391" width="8.375" style="208" customWidth="1"/>
    <col min="5392" max="5392" width="6.125" style="208" customWidth="1"/>
    <col min="5393" max="5398" width="8.375" style="208" customWidth="1"/>
    <col min="5399" max="5399" width="14" style="208" customWidth="1"/>
    <col min="5400" max="5400" width="7.5" style="208" customWidth="1"/>
    <col min="5401" max="5403" width="8.375" style="208" customWidth="1"/>
    <col min="5404" max="5404" width="6.125" style="208" customWidth="1"/>
    <col min="5405" max="5413" width="8.375" style="208" customWidth="1"/>
    <col min="5414" max="5414" width="6.125" style="208" customWidth="1"/>
    <col min="5415" max="5420" width="8.375" style="208" customWidth="1"/>
    <col min="5421" max="5632" width="8.875" style="208"/>
    <col min="5633" max="5633" width="12.875" style="208" customWidth="1"/>
    <col min="5634" max="5634" width="6.625" style="208" customWidth="1"/>
    <col min="5635" max="5637" width="8.375" style="208" customWidth="1"/>
    <col min="5638" max="5638" width="7.25" style="208" customWidth="1"/>
    <col min="5639" max="5647" width="8.375" style="208" customWidth="1"/>
    <col min="5648" max="5648" width="6.125" style="208" customWidth="1"/>
    <col min="5649" max="5654" width="8.375" style="208" customWidth="1"/>
    <col min="5655" max="5655" width="14" style="208" customWidth="1"/>
    <col min="5656" max="5656" width="7.5" style="208" customWidth="1"/>
    <col min="5657" max="5659" width="8.375" style="208" customWidth="1"/>
    <col min="5660" max="5660" width="6.125" style="208" customWidth="1"/>
    <col min="5661" max="5669" width="8.375" style="208" customWidth="1"/>
    <col min="5670" max="5670" width="6.125" style="208" customWidth="1"/>
    <col min="5671" max="5676" width="8.375" style="208" customWidth="1"/>
    <col min="5677" max="5888" width="8.875" style="208"/>
    <col min="5889" max="5889" width="12.875" style="208" customWidth="1"/>
    <col min="5890" max="5890" width="6.625" style="208" customWidth="1"/>
    <col min="5891" max="5893" width="8.375" style="208" customWidth="1"/>
    <col min="5894" max="5894" width="7.25" style="208" customWidth="1"/>
    <col min="5895" max="5903" width="8.375" style="208" customWidth="1"/>
    <col min="5904" max="5904" width="6.125" style="208" customWidth="1"/>
    <col min="5905" max="5910" width="8.375" style="208" customWidth="1"/>
    <col min="5911" max="5911" width="14" style="208" customWidth="1"/>
    <col min="5912" max="5912" width="7.5" style="208" customWidth="1"/>
    <col min="5913" max="5915" width="8.375" style="208" customWidth="1"/>
    <col min="5916" max="5916" width="6.125" style="208" customWidth="1"/>
    <col min="5917" max="5925" width="8.375" style="208" customWidth="1"/>
    <col min="5926" max="5926" width="6.125" style="208" customWidth="1"/>
    <col min="5927" max="5932" width="8.375" style="208" customWidth="1"/>
    <col min="5933" max="6144" width="8.875" style="208"/>
    <col min="6145" max="6145" width="12.875" style="208" customWidth="1"/>
    <col min="6146" max="6146" width="6.625" style="208" customWidth="1"/>
    <col min="6147" max="6149" width="8.375" style="208" customWidth="1"/>
    <col min="6150" max="6150" width="7.25" style="208" customWidth="1"/>
    <col min="6151" max="6159" width="8.375" style="208" customWidth="1"/>
    <col min="6160" max="6160" width="6.125" style="208" customWidth="1"/>
    <col min="6161" max="6166" width="8.375" style="208" customWidth="1"/>
    <col min="6167" max="6167" width="14" style="208" customWidth="1"/>
    <col min="6168" max="6168" width="7.5" style="208" customWidth="1"/>
    <col min="6169" max="6171" width="8.375" style="208" customWidth="1"/>
    <col min="6172" max="6172" width="6.125" style="208" customWidth="1"/>
    <col min="6173" max="6181" width="8.375" style="208" customWidth="1"/>
    <col min="6182" max="6182" width="6.125" style="208" customWidth="1"/>
    <col min="6183" max="6188" width="8.375" style="208" customWidth="1"/>
    <col min="6189" max="6400" width="8.875" style="208"/>
    <col min="6401" max="6401" width="12.875" style="208" customWidth="1"/>
    <col min="6402" max="6402" width="6.625" style="208" customWidth="1"/>
    <col min="6403" max="6405" width="8.375" style="208" customWidth="1"/>
    <col min="6406" max="6406" width="7.25" style="208" customWidth="1"/>
    <col min="6407" max="6415" width="8.375" style="208" customWidth="1"/>
    <col min="6416" max="6416" width="6.125" style="208" customWidth="1"/>
    <col min="6417" max="6422" width="8.375" style="208" customWidth="1"/>
    <col min="6423" max="6423" width="14" style="208" customWidth="1"/>
    <col min="6424" max="6424" width="7.5" style="208" customWidth="1"/>
    <col min="6425" max="6427" width="8.375" style="208" customWidth="1"/>
    <col min="6428" max="6428" width="6.125" style="208" customWidth="1"/>
    <col min="6429" max="6437" width="8.375" style="208" customWidth="1"/>
    <col min="6438" max="6438" width="6.125" style="208" customWidth="1"/>
    <col min="6439" max="6444" width="8.375" style="208" customWidth="1"/>
    <col min="6445" max="6656" width="8.875" style="208"/>
    <col min="6657" max="6657" width="12.875" style="208" customWidth="1"/>
    <col min="6658" max="6658" width="6.625" style="208" customWidth="1"/>
    <col min="6659" max="6661" width="8.375" style="208" customWidth="1"/>
    <col min="6662" max="6662" width="7.25" style="208" customWidth="1"/>
    <col min="6663" max="6671" width="8.375" style="208" customWidth="1"/>
    <col min="6672" max="6672" width="6.125" style="208" customWidth="1"/>
    <col min="6673" max="6678" width="8.375" style="208" customWidth="1"/>
    <col min="6679" max="6679" width="14" style="208" customWidth="1"/>
    <col min="6680" max="6680" width="7.5" style="208" customWidth="1"/>
    <col min="6681" max="6683" width="8.375" style="208" customWidth="1"/>
    <col min="6684" max="6684" width="6.125" style="208" customWidth="1"/>
    <col min="6685" max="6693" width="8.375" style="208" customWidth="1"/>
    <col min="6694" max="6694" width="6.125" style="208" customWidth="1"/>
    <col min="6695" max="6700" width="8.375" style="208" customWidth="1"/>
    <col min="6701" max="6912" width="8.875" style="208"/>
    <col min="6913" max="6913" width="12.875" style="208" customWidth="1"/>
    <col min="6914" max="6914" width="6.625" style="208" customWidth="1"/>
    <col min="6915" max="6917" width="8.375" style="208" customWidth="1"/>
    <col min="6918" max="6918" width="7.25" style="208" customWidth="1"/>
    <col min="6919" max="6927" width="8.375" style="208" customWidth="1"/>
    <col min="6928" max="6928" width="6.125" style="208" customWidth="1"/>
    <col min="6929" max="6934" width="8.375" style="208" customWidth="1"/>
    <col min="6935" max="6935" width="14" style="208" customWidth="1"/>
    <col min="6936" max="6936" width="7.5" style="208" customWidth="1"/>
    <col min="6937" max="6939" width="8.375" style="208" customWidth="1"/>
    <col min="6940" max="6940" width="6.125" style="208" customWidth="1"/>
    <col min="6941" max="6949" width="8.375" style="208" customWidth="1"/>
    <col min="6950" max="6950" width="6.125" style="208" customWidth="1"/>
    <col min="6951" max="6956" width="8.375" style="208" customWidth="1"/>
    <col min="6957" max="7168" width="8.875" style="208"/>
    <col min="7169" max="7169" width="12.875" style="208" customWidth="1"/>
    <col min="7170" max="7170" width="6.625" style="208" customWidth="1"/>
    <col min="7171" max="7173" width="8.375" style="208" customWidth="1"/>
    <col min="7174" max="7174" width="7.25" style="208" customWidth="1"/>
    <col min="7175" max="7183" width="8.375" style="208" customWidth="1"/>
    <col min="7184" max="7184" width="6.125" style="208" customWidth="1"/>
    <col min="7185" max="7190" width="8.375" style="208" customWidth="1"/>
    <col min="7191" max="7191" width="14" style="208" customWidth="1"/>
    <col min="7192" max="7192" width="7.5" style="208" customWidth="1"/>
    <col min="7193" max="7195" width="8.375" style="208" customWidth="1"/>
    <col min="7196" max="7196" width="6.125" style="208" customWidth="1"/>
    <col min="7197" max="7205" width="8.375" style="208" customWidth="1"/>
    <col min="7206" max="7206" width="6.125" style="208" customWidth="1"/>
    <col min="7207" max="7212" width="8.375" style="208" customWidth="1"/>
    <col min="7213" max="7424" width="8.875" style="208"/>
    <col min="7425" max="7425" width="12.875" style="208" customWidth="1"/>
    <col min="7426" max="7426" width="6.625" style="208" customWidth="1"/>
    <col min="7427" max="7429" width="8.375" style="208" customWidth="1"/>
    <col min="7430" max="7430" width="7.25" style="208" customWidth="1"/>
    <col min="7431" max="7439" width="8.375" style="208" customWidth="1"/>
    <col min="7440" max="7440" width="6.125" style="208" customWidth="1"/>
    <col min="7441" max="7446" width="8.375" style="208" customWidth="1"/>
    <col min="7447" max="7447" width="14" style="208" customWidth="1"/>
    <col min="7448" max="7448" width="7.5" style="208" customWidth="1"/>
    <col min="7449" max="7451" width="8.375" style="208" customWidth="1"/>
    <col min="7452" max="7452" width="6.125" style="208" customWidth="1"/>
    <col min="7453" max="7461" width="8.375" style="208" customWidth="1"/>
    <col min="7462" max="7462" width="6.125" style="208" customWidth="1"/>
    <col min="7463" max="7468" width="8.375" style="208" customWidth="1"/>
    <col min="7469" max="7680" width="8.875" style="208"/>
    <col min="7681" max="7681" width="12.875" style="208" customWidth="1"/>
    <col min="7682" max="7682" width="6.625" style="208" customWidth="1"/>
    <col min="7683" max="7685" width="8.375" style="208" customWidth="1"/>
    <col min="7686" max="7686" width="7.25" style="208" customWidth="1"/>
    <col min="7687" max="7695" width="8.375" style="208" customWidth="1"/>
    <col min="7696" max="7696" width="6.125" style="208" customWidth="1"/>
    <col min="7697" max="7702" width="8.375" style="208" customWidth="1"/>
    <col min="7703" max="7703" width="14" style="208" customWidth="1"/>
    <col min="7704" max="7704" width="7.5" style="208" customWidth="1"/>
    <col min="7705" max="7707" width="8.375" style="208" customWidth="1"/>
    <col min="7708" max="7708" width="6.125" style="208" customWidth="1"/>
    <col min="7709" max="7717" width="8.375" style="208" customWidth="1"/>
    <col min="7718" max="7718" width="6.125" style="208" customWidth="1"/>
    <col min="7719" max="7724" width="8.375" style="208" customWidth="1"/>
    <col min="7725" max="7936" width="8.875" style="208"/>
    <col min="7937" max="7937" width="12.875" style="208" customWidth="1"/>
    <col min="7938" max="7938" width="6.625" style="208" customWidth="1"/>
    <col min="7939" max="7941" width="8.375" style="208" customWidth="1"/>
    <col min="7942" max="7942" width="7.25" style="208" customWidth="1"/>
    <col min="7943" max="7951" width="8.375" style="208" customWidth="1"/>
    <col min="7952" max="7952" width="6.125" style="208" customWidth="1"/>
    <col min="7953" max="7958" width="8.375" style="208" customWidth="1"/>
    <col min="7959" max="7959" width="14" style="208" customWidth="1"/>
    <col min="7960" max="7960" width="7.5" style="208" customWidth="1"/>
    <col min="7961" max="7963" width="8.375" style="208" customWidth="1"/>
    <col min="7964" max="7964" width="6.125" style="208" customWidth="1"/>
    <col min="7965" max="7973" width="8.375" style="208" customWidth="1"/>
    <col min="7974" max="7974" width="6.125" style="208" customWidth="1"/>
    <col min="7975" max="7980" width="8.375" style="208" customWidth="1"/>
    <col min="7981" max="8192" width="8.875" style="208"/>
    <col min="8193" max="8193" width="12.875" style="208" customWidth="1"/>
    <col min="8194" max="8194" width="6.625" style="208" customWidth="1"/>
    <col min="8195" max="8197" width="8.375" style="208" customWidth="1"/>
    <col min="8198" max="8198" width="7.25" style="208" customWidth="1"/>
    <col min="8199" max="8207" width="8.375" style="208" customWidth="1"/>
    <col min="8208" max="8208" width="6.125" style="208" customWidth="1"/>
    <col min="8209" max="8214" width="8.375" style="208" customWidth="1"/>
    <col min="8215" max="8215" width="14" style="208" customWidth="1"/>
    <col min="8216" max="8216" width="7.5" style="208" customWidth="1"/>
    <col min="8217" max="8219" width="8.375" style="208" customWidth="1"/>
    <col min="8220" max="8220" width="6.125" style="208" customWidth="1"/>
    <col min="8221" max="8229" width="8.375" style="208" customWidth="1"/>
    <col min="8230" max="8230" width="6.125" style="208" customWidth="1"/>
    <col min="8231" max="8236" width="8.375" style="208" customWidth="1"/>
    <col min="8237" max="8448" width="8.875" style="208"/>
    <col min="8449" max="8449" width="12.875" style="208" customWidth="1"/>
    <col min="8450" max="8450" width="6.625" style="208" customWidth="1"/>
    <col min="8451" max="8453" width="8.375" style="208" customWidth="1"/>
    <col min="8454" max="8454" width="7.25" style="208" customWidth="1"/>
    <col min="8455" max="8463" width="8.375" style="208" customWidth="1"/>
    <col min="8464" max="8464" width="6.125" style="208" customWidth="1"/>
    <col min="8465" max="8470" width="8.375" style="208" customWidth="1"/>
    <col min="8471" max="8471" width="14" style="208" customWidth="1"/>
    <col min="8472" max="8472" width="7.5" style="208" customWidth="1"/>
    <col min="8473" max="8475" width="8.375" style="208" customWidth="1"/>
    <col min="8476" max="8476" width="6.125" style="208" customWidth="1"/>
    <col min="8477" max="8485" width="8.375" style="208" customWidth="1"/>
    <col min="8486" max="8486" width="6.125" style="208" customWidth="1"/>
    <col min="8487" max="8492" width="8.375" style="208" customWidth="1"/>
    <col min="8493" max="8704" width="8.875" style="208"/>
    <col min="8705" max="8705" width="12.875" style="208" customWidth="1"/>
    <col min="8706" max="8706" width="6.625" style="208" customWidth="1"/>
    <col min="8707" max="8709" width="8.375" style="208" customWidth="1"/>
    <col min="8710" max="8710" width="7.25" style="208" customWidth="1"/>
    <col min="8711" max="8719" width="8.375" style="208" customWidth="1"/>
    <col min="8720" max="8720" width="6.125" style="208" customWidth="1"/>
    <col min="8721" max="8726" width="8.375" style="208" customWidth="1"/>
    <col min="8727" max="8727" width="14" style="208" customWidth="1"/>
    <col min="8728" max="8728" width="7.5" style="208" customWidth="1"/>
    <col min="8729" max="8731" width="8.375" style="208" customWidth="1"/>
    <col min="8732" max="8732" width="6.125" style="208" customWidth="1"/>
    <col min="8733" max="8741" width="8.375" style="208" customWidth="1"/>
    <col min="8742" max="8742" width="6.125" style="208" customWidth="1"/>
    <col min="8743" max="8748" width="8.375" style="208" customWidth="1"/>
    <col min="8749" max="8960" width="8.875" style="208"/>
    <col min="8961" max="8961" width="12.875" style="208" customWidth="1"/>
    <col min="8962" max="8962" width="6.625" style="208" customWidth="1"/>
    <col min="8963" max="8965" width="8.375" style="208" customWidth="1"/>
    <col min="8966" max="8966" width="7.25" style="208" customWidth="1"/>
    <col min="8967" max="8975" width="8.375" style="208" customWidth="1"/>
    <col min="8976" max="8976" width="6.125" style="208" customWidth="1"/>
    <col min="8977" max="8982" width="8.375" style="208" customWidth="1"/>
    <col min="8983" max="8983" width="14" style="208" customWidth="1"/>
    <col min="8984" max="8984" width="7.5" style="208" customWidth="1"/>
    <col min="8985" max="8987" width="8.375" style="208" customWidth="1"/>
    <col min="8988" max="8988" width="6.125" style="208" customWidth="1"/>
    <col min="8989" max="8997" width="8.375" style="208" customWidth="1"/>
    <col min="8998" max="8998" width="6.125" style="208" customWidth="1"/>
    <col min="8999" max="9004" width="8.375" style="208" customWidth="1"/>
    <col min="9005" max="9216" width="8.875" style="208"/>
    <col min="9217" max="9217" width="12.875" style="208" customWidth="1"/>
    <col min="9218" max="9218" width="6.625" style="208" customWidth="1"/>
    <col min="9219" max="9221" width="8.375" style="208" customWidth="1"/>
    <col min="9222" max="9222" width="7.25" style="208" customWidth="1"/>
    <col min="9223" max="9231" width="8.375" style="208" customWidth="1"/>
    <col min="9232" max="9232" width="6.125" style="208" customWidth="1"/>
    <col min="9233" max="9238" width="8.375" style="208" customWidth="1"/>
    <col min="9239" max="9239" width="14" style="208" customWidth="1"/>
    <col min="9240" max="9240" width="7.5" style="208" customWidth="1"/>
    <col min="9241" max="9243" width="8.375" style="208" customWidth="1"/>
    <col min="9244" max="9244" width="6.125" style="208" customWidth="1"/>
    <col min="9245" max="9253" width="8.375" style="208" customWidth="1"/>
    <col min="9254" max="9254" width="6.125" style="208" customWidth="1"/>
    <col min="9255" max="9260" width="8.375" style="208" customWidth="1"/>
    <col min="9261" max="9472" width="8.875" style="208"/>
    <col min="9473" max="9473" width="12.875" style="208" customWidth="1"/>
    <col min="9474" max="9474" width="6.625" style="208" customWidth="1"/>
    <col min="9475" max="9477" width="8.375" style="208" customWidth="1"/>
    <col min="9478" max="9478" width="7.25" style="208" customWidth="1"/>
    <col min="9479" max="9487" width="8.375" style="208" customWidth="1"/>
    <col min="9488" max="9488" width="6.125" style="208" customWidth="1"/>
    <col min="9489" max="9494" width="8.375" style="208" customWidth="1"/>
    <col min="9495" max="9495" width="14" style="208" customWidth="1"/>
    <col min="9496" max="9496" width="7.5" style="208" customWidth="1"/>
    <col min="9497" max="9499" width="8.375" style="208" customWidth="1"/>
    <col min="9500" max="9500" width="6.125" style="208" customWidth="1"/>
    <col min="9501" max="9509" width="8.375" style="208" customWidth="1"/>
    <col min="9510" max="9510" width="6.125" style="208" customWidth="1"/>
    <col min="9511" max="9516" width="8.375" style="208" customWidth="1"/>
    <col min="9517" max="9728" width="8.875" style="208"/>
    <col min="9729" max="9729" width="12.875" style="208" customWidth="1"/>
    <col min="9730" max="9730" width="6.625" style="208" customWidth="1"/>
    <col min="9731" max="9733" width="8.375" style="208" customWidth="1"/>
    <col min="9734" max="9734" width="7.25" style="208" customWidth="1"/>
    <col min="9735" max="9743" width="8.375" style="208" customWidth="1"/>
    <col min="9744" max="9744" width="6.125" style="208" customWidth="1"/>
    <col min="9745" max="9750" width="8.375" style="208" customWidth="1"/>
    <col min="9751" max="9751" width="14" style="208" customWidth="1"/>
    <col min="9752" max="9752" width="7.5" style="208" customWidth="1"/>
    <col min="9753" max="9755" width="8.375" style="208" customWidth="1"/>
    <col min="9756" max="9756" width="6.125" style="208" customWidth="1"/>
    <col min="9757" max="9765" width="8.375" style="208" customWidth="1"/>
    <col min="9766" max="9766" width="6.125" style="208" customWidth="1"/>
    <col min="9767" max="9772" width="8.375" style="208" customWidth="1"/>
    <col min="9773" max="9984" width="8.875" style="208"/>
    <col min="9985" max="9985" width="12.875" style="208" customWidth="1"/>
    <col min="9986" max="9986" width="6.625" style="208" customWidth="1"/>
    <col min="9987" max="9989" width="8.375" style="208" customWidth="1"/>
    <col min="9990" max="9990" width="7.25" style="208" customWidth="1"/>
    <col min="9991" max="9999" width="8.375" style="208" customWidth="1"/>
    <col min="10000" max="10000" width="6.125" style="208" customWidth="1"/>
    <col min="10001" max="10006" width="8.375" style="208" customWidth="1"/>
    <col min="10007" max="10007" width="14" style="208" customWidth="1"/>
    <col min="10008" max="10008" width="7.5" style="208" customWidth="1"/>
    <col min="10009" max="10011" width="8.375" style="208" customWidth="1"/>
    <col min="10012" max="10012" width="6.125" style="208" customWidth="1"/>
    <col min="10013" max="10021" width="8.375" style="208" customWidth="1"/>
    <col min="10022" max="10022" width="6.125" style="208" customWidth="1"/>
    <col min="10023" max="10028" width="8.375" style="208" customWidth="1"/>
    <col min="10029" max="10240" width="8.875" style="208"/>
    <col min="10241" max="10241" width="12.875" style="208" customWidth="1"/>
    <col min="10242" max="10242" width="6.625" style="208" customWidth="1"/>
    <col min="10243" max="10245" width="8.375" style="208" customWidth="1"/>
    <col min="10246" max="10246" width="7.25" style="208" customWidth="1"/>
    <col min="10247" max="10255" width="8.375" style="208" customWidth="1"/>
    <col min="10256" max="10256" width="6.125" style="208" customWidth="1"/>
    <col min="10257" max="10262" width="8.375" style="208" customWidth="1"/>
    <col min="10263" max="10263" width="14" style="208" customWidth="1"/>
    <col min="10264" max="10264" width="7.5" style="208" customWidth="1"/>
    <col min="10265" max="10267" width="8.375" style="208" customWidth="1"/>
    <col min="10268" max="10268" width="6.125" style="208" customWidth="1"/>
    <col min="10269" max="10277" width="8.375" style="208" customWidth="1"/>
    <col min="10278" max="10278" width="6.125" style="208" customWidth="1"/>
    <col min="10279" max="10284" width="8.375" style="208" customWidth="1"/>
    <col min="10285" max="10496" width="8.875" style="208"/>
    <col min="10497" max="10497" width="12.875" style="208" customWidth="1"/>
    <col min="10498" max="10498" width="6.625" style="208" customWidth="1"/>
    <col min="10499" max="10501" width="8.375" style="208" customWidth="1"/>
    <col min="10502" max="10502" width="7.25" style="208" customWidth="1"/>
    <col min="10503" max="10511" width="8.375" style="208" customWidth="1"/>
    <col min="10512" max="10512" width="6.125" style="208" customWidth="1"/>
    <col min="10513" max="10518" width="8.375" style="208" customWidth="1"/>
    <col min="10519" max="10519" width="14" style="208" customWidth="1"/>
    <col min="10520" max="10520" width="7.5" style="208" customWidth="1"/>
    <col min="10521" max="10523" width="8.375" style="208" customWidth="1"/>
    <col min="10524" max="10524" width="6.125" style="208" customWidth="1"/>
    <col min="10525" max="10533" width="8.375" style="208" customWidth="1"/>
    <col min="10534" max="10534" width="6.125" style="208" customWidth="1"/>
    <col min="10535" max="10540" width="8.375" style="208" customWidth="1"/>
    <col min="10541" max="10752" width="8.875" style="208"/>
    <col min="10753" max="10753" width="12.875" style="208" customWidth="1"/>
    <col min="10754" max="10754" width="6.625" style="208" customWidth="1"/>
    <col min="10755" max="10757" width="8.375" style="208" customWidth="1"/>
    <col min="10758" max="10758" width="7.25" style="208" customWidth="1"/>
    <col min="10759" max="10767" width="8.375" style="208" customWidth="1"/>
    <col min="10768" max="10768" width="6.125" style="208" customWidth="1"/>
    <col min="10769" max="10774" width="8.375" style="208" customWidth="1"/>
    <col min="10775" max="10775" width="14" style="208" customWidth="1"/>
    <col min="10776" max="10776" width="7.5" style="208" customWidth="1"/>
    <col min="10777" max="10779" width="8.375" style="208" customWidth="1"/>
    <col min="10780" max="10780" width="6.125" style="208" customWidth="1"/>
    <col min="10781" max="10789" width="8.375" style="208" customWidth="1"/>
    <col min="10790" max="10790" width="6.125" style="208" customWidth="1"/>
    <col min="10791" max="10796" width="8.375" style="208" customWidth="1"/>
    <col min="10797" max="11008" width="8.875" style="208"/>
    <col min="11009" max="11009" width="12.875" style="208" customWidth="1"/>
    <col min="11010" max="11010" width="6.625" style="208" customWidth="1"/>
    <col min="11011" max="11013" width="8.375" style="208" customWidth="1"/>
    <col min="11014" max="11014" width="7.25" style="208" customWidth="1"/>
    <col min="11015" max="11023" width="8.375" style="208" customWidth="1"/>
    <col min="11024" max="11024" width="6.125" style="208" customWidth="1"/>
    <col min="11025" max="11030" width="8.375" style="208" customWidth="1"/>
    <col min="11031" max="11031" width="14" style="208" customWidth="1"/>
    <col min="11032" max="11032" width="7.5" style="208" customWidth="1"/>
    <col min="11033" max="11035" width="8.375" style="208" customWidth="1"/>
    <col min="11036" max="11036" width="6.125" style="208" customWidth="1"/>
    <col min="11037" max="11045" width="8.375" style="208" customWidth="1"/>
    <col min="11046" max="11046" width="6.125" style="208" customWidth="1"/>
    <col min="11047" max="11052" width="8.375" style="208" customWidth="1"/>
    <col min="11053" max="11264" width="8.875" style="208"/>
    <col min="11265" max="11265" width="12.875" style="208" customWidth="1"/>
    <col min="11266" max="11266" width="6.625" style="208" customWidth="1"/>
    <col min="11267" max="11269" width="8.375" style="208" customWidth="1"/>
    <col min="11270" max="11270" width="7.25" style="208" customWidth="1"/>
    <col min="11271" max="11279" width="8.375" style="208" customWidth="1"/>
    <col min="11280" max="11280" width="6.125" style="208" customWidth="1"/>
    <col min="11281" max="11286" width="8.375" style="208" customWidth="1"/>
    <col min="11287" max="11287" width="14" style="208" customWidth="1"/>
    <col min="11288" max="11288" width="7.5" style="208" customWidth="1"/>
    <col min="11289" max="11291" width="8.375" style="208" customWidth="1"/>
    <col min="11292" max="11292" width="6.125" style="208" customWidth="1"/>
    <col min="11293" max="11301" width="8.375" style="208" customWidth="1"/>
    <col min="11302" max="11302" width="6.125" style="208" customWidth="1"/>
    <col min="11303" max="11308" width="8.375" style="208" customWidth="1"/>
    <col min="11309" max="11520" width="8.875" style="208"/>
    <col min="11521" max="11521" width="12.875" style="208" customWidth="1"/>
    <col min="11522" max="11522" width="6.625" style="208" customWidth="1"/>
    <col min="11523" max="11525" width="8.375" style="208" customWidth="1"/>
    <col min="11526" max="11526" width="7.25" style="208" customWidth="1"/>
    <col min="11527" max="11535" width="8.375" style="208" customWidth="1"/>
    <col min="11536" max="11536" width="6.125" style="208" customWidth="1"/>
    <col min="11537" max="11542" width="8.375" style="208" customWidth="1"/>
    <col min="11543" max="11543" width="14" style="208" customWidth="1"/>
    <col min="11544" max="11544" width="7.5" style="208" customWidth="1"/>
    <col min="11545" max="11547" width="8.375" style="208" customWidth="1"/>
    <col min="11548" max="11548" width="6.125" style="208" customWidth="1"/>
    <col min="11549" max="11557" width="8.375" style="208" customWidth="1"/>
    <col min="11558" max="11558" width="6.125" style="208" customWidth="1"/>
    <col min="11559" max="11564" width="8.375" style="208" customWidth="1"/>
    <col min="11565" max="11776" width="8.875" style="208"/>
    <col min="11777" max="11777" width="12.875" style="208" customWidth="1"/>
    <col min="11778" max="11778" width="6.625" style="208" customWidth="1"/>
    <col min="11779" max="11781" width="8.375" style="208" customWidth="1"/>
    <col min="11782" max="11782" width="7.25" style="208" customWidth="1"/>
    <col min="11783" max="11791" width="8.375" style="208" customWidth="1"/>
    <col min="11792" max="11792" width="6.125" style="208" customWidth="1"/>
    <col min="11793" max="11798" width="8.375" style="208" customWidth="1"/>
    <col min="11799" max="11799" width="14" style="208" customWidth="1"/>
    <col min="11800" max="11800" width="7.5" style="208" customWidth="1"/>
    <col min="11801" max="11803" width="8.375" style="208" customWidth="1"/>
    <col min="11804" max="11804" width="6.125" style="208" customWidth="1"/>
    <col min="11805" max="11813" width="8.375" style="208" customWidth="1"/>
    <col min="11814" max="11814" width="6.125" style="208" customWidth="1"/>
    <col min="11815" max="11820" width="8.375" style="208" customWidth="1"/>
    <col min="11821" max="12032" width="8.875" style="208"/>
    <col min="12033" max="12033" width="12.875" style="208" customWidth="1"/>
    <col min="12034" max="12034" width="6.625" style="208" customWidth="1"/>
    <col min="12035" max="12037" width="8.375" style="208" customWidth="1"/>
    <col min="12038" max="12038" width="7.25" style="208" customWidth="1"/>
    <col min="12039" max="12047" width="8.375" style="208" customWidth="1"/>
    <col min="12048" max="12048" width="6.125" style="208" customWidth="1"/>
    <col min="12049" max="12054" width="8.375" style="208" customWidth="1"/>
    <col min="12055" max="12055" width="14" style="208" customWidth="1"/>
    <col min="12056" max="12056" width="7.5" style="208" customWidth="1"/>
    <col min="12057" max="12059" width="8.375" style="208" customWidth="1"/>
    <col min="12060" max="12060" width="6.125" style="208" customWidth="1"/>
    <col min="12061" max="12069" width="8.375" style="208" customWidth="1"/>
    <col min="12070" max="12070" width="6.125" style="208" customWidth="1"/>
    <col min="12071" max="12076" width="8.375" style="208" customWidth="1"/>
    <col min="12077" max="12288" width="8.875" style="208"/>
    <col min="12289" max="12289" width="12.875" style="208" customWidth="1"/>
    <col min="12290" max="12290" width="6.625" style="208" customWidth="1"/>
    <col min="12291" max="12293" width="8.375" style="208" customWidth="1"/>
    <col min="12294" max="12294" width="7.25" style="208" customWidth="1"/>
    <col min="12295" max="12303" width="8.375" style="208" customWidth="1"/>
    <col min="12304" max="12304" width="6.125" style="208" customWidth="1"/>
    <col min="12305" max="12310" width="8.375" style="208" customWidth="1"/>
    <col min="12311" max="12311" width="14" style="208" customWidth="1"/>
    <col min="12312" max="12312" width="7.5" style="208" customWidth="1"/>
    <col min="12313" max="12315" width="8.375" style="208" customWidth="1"/>
    <col min="12316" max="12316" width="6.125" style="208" customWidth="1"/>
    <col min="12317" max="12325" width="8.375" style="208" customWidth="1"/>
    <col min="12326" max="12326" width="6.125" style="208" customWidth="1"/>
    <col min="12327" max="12332" width="8.375" style="208" customWidth="1"/>
    <col min="12333" max="12544" width="8.875" style="208"/>
    <col min="12545" max="12545" width="12.875" style="208" customWidth="1"/>
    <col min="12546" max="12546" width="6.625" style="208" customWidth="1"/>
    <col min="12547" max="12549" width="8.375" style="208" customWidth="1"/>
    <col min="12550" max="12550" width="7.25" style="208" customWidth="1"/>
    <col min="12551" max="12559" width="8.375" style="208" customWidth="1"/>
    <col min="12560" max="12560" width="6.125" style="208" customWidth="1"/>
    <col min="12561" max="12566" width="8.375" style="208" customWidth="1"/>
    <col min="12567" max="12567" width="14" style="208" customWidth="1"/>
    <col min="12568" max="12568" width="7.5" style="208" customWidth="1"/>
    <col min="12569" max="12571" width="8.375" style="208" customWidth="1"/>
    <col min="12572" max="12572" width="6.125" style="208" customWidth="1"/>
    <col min="12573" max="12581" width="8.375" style="208" customWidth="1"/>
    <col min="12582" max="12582" width="6.125" style="208" customWidth="1"/>
    <col min="12583" max="12588" width="8.375" style="208" customWidth="1"/>
    <col min="12589" max="12800" width="8.875" style="208"/>
    <col min="12801" max="12801" width="12.875" style="208" customWidth="1"/>
    <col min="12802" max="12802" width="6.625" style="208" customWidth="1"/>
    <col min="12803" max="12805" width="8.375" style="208" customWidth="1"/>
    <col min="12806" max="12806" width="7.25" style="208" customWidth="1"/>
    <col min="12807" max="12815" width="8.375" style="208" customWidth="1"/>
    <col min="12816" max="12816" width="6.125" style="208" customWidth="1"/>
    <col min="12817" max="12822" width="8.375" style="208" customWidth="1"/>
    <col min="12823" max="12823" width="14" style="208" customWidth="1"/>
    <col min="12824" max="12824" width="7.5" style="208" customWidth="1"/>
    <col min="12825" max="12827" width="8.375" style="208" customWidth="1"/>
    <col min="12828" max="12828" width="6.125" style="208" customWidth="1"/>
    <col min="12829" max="12837" width="8.375" style="208" customWidth="1"/>
    <col min="12838" max="12838" width="6.125" style="208" customWidth="1"/>
    <col min="12839" max="12844" width="8.375" style="208" customWidth="1"/>
    <col min="12845" max="13056" width="8.875" style="208"/>
    <col min="13057" max="13057" width="12.875" style="208" customWidth="1"/>
    <col min="13058" max="13058" width="6.625" style="208" customWidth="1"/>
    <col min="13059" max="13061" width="8.375" style="208" customWidth="1"/>
    <col min="13062" max="13062" width="7.25" style="208" customWidth="1"/>
    <col min="13063" max="13071" width="8.375" style="208" customWidth="1"/>
    <col min="13072" max="13072" width="6.125" style="208" customWidth="1"/>
    <col min="13073" max="13078" width="8.375" style="208" customWidth="1"/>
    <col min="13079" max="13079" width="14" style="208" customWidth="1"/>
    <col min="13080" max="13080" width="7.5" style="208" customWidth="1"/>
    <col min="13081" max="13083" width="8.375" style="208" customWidth="1"/>
    <col min="13084" max="13084" width="6.125" style="208" customWidth="1"/>
    <col min="13085" max="13093" width="8.375" style="208" customWidth="1"/>
    <col min="13094" max="13094" width="6.125" style="208" customWidth="1"/>
    <col min="13095" max="13100" width="8.375" style="208" customWidth="1"/>
    <col min="13101" max="13312" width="8.875" style="208"/>
    <col min="13313" max="13313" width="12.875" style="208" customWidth="1"/>
    <col min="13314" max="13314" width="6.625" style="208" customWidth="1"/>
    <col min="13315" max="13317" width="8.375" style="208" customWidth="1"/>
    <col min="13318" max="13318" width="7.25" style="208" customWidth="1"/>
    <col min="13319" max="13327" width="8.375" style="208" customWidth="1"/>
    <col min="13328" max="13328" width="6.125" style="208" customWidth="1"/>
    <col min="13329" max="13334" width="8.375" style="208" customWidth="1"/>
    <col min="13335" max="13335" width="14" style="208" customWidth="1"/>
    <col min="13336" max="13336" width="7.5" style="208" customWidth="1"/>
    <col min="13337" max="13339" width="8.375" style="208" customWidth="1"/>
    <col min="13340" max="13340" width="6.125" style="208" customWidth="1"/>
    <col min="13341" max="13349" width="8.375" style="208" customWidth="1"/>
    <col min="13350" max="13350" width="6.125" style="208" customWidth="1"/>
    <col min="13351" max="13356" width="8.375" style="208" customWidth="1"/>
    <col min="13357" max="13568" width="8.875" style="208"/>
    <col min="13569" max="13569" width="12.875" style="208" customWidth="1"/>
    <col min="13570" max="13570" width="6.625" style="208" customWidth="1"/>
    <col min="13571" max="13573" width="8.375" style="208" customWidth="1"/>
    <col min="13574" max="13574" width="7.25" style="208" customWidth="1"/>
    <col min="13575" max="13583" width="8.375" style="208" customWidth="1"/>
    <col min="13584" max="13584" width="6.125" style="208" customWidth="1"/>
    <col min="13585" max="13590" width="8.375" style="208" customWidth="1"/>
    <col min="13591" max="13591" width="14" style="208" customWidth="1"/>
    <col min="13592" max="13592" width="7.5" style="208" customWidth="1"/>
    <col min="13593" max="13595" width="8.375" style="208" customWidth="1"/>
    <col min="13596" max="13596" width="6.125" style="208" customWidth="1"/>
    <col min="13597" max="13605" width="8.375" style="208" customWidth="1"/>
    <col min="13606" max="13606" width="6.125" style="208" customWidth="1"/>
    <col min="13607" max="13612" width="8.375" style="208" customWidth="1"/>
    <col min="13613" max="13824" width="8.875" style="208"/>
    <col min="13825" max="13825" width="12.875" style="208" customWidth="1"/>
    <col min="13826" max="13826" width="6.625" style="208" customWidth="1"/>
    <col min="13827" max="13829" width="8.375" style="208" customWidth="1"/>
    <col min="13830" max="13830" width="7.25" style="208" customWidth="1"/>
    <col min="13831" max="13839" width="8.375" style="208" customWidth="1"/>
    <col min="13840" max="13840" width="6.125" style="208" customWidth="1"/>
    <col min="13841" max="13846" width="8.375" style="208" customWidth="1"/>
    <col min="13847" max="13847" width="14" style="208" customWidth="1"/>
    <col min="13848" max="13848" width="7.5" style="208" customWidth="1"/>
    <col min="13849" max="13851" width="8.375" style="208" customWidth="1"/>
    <col min="13852" max="13852" width="6.125" style="208" customWidth="1"/>
    <col min="13853" max="13861" width="8.375" style="208" customWidth="1"/>
    <col min="13862" max="13862" width="6.125" style="208" customWidth="1"/>
    <col min="13863" max="13868" width="8.375" style="208" customWidth="1"/>
    <col min="13869" max="14080" width="8.875" style="208"/>
    <col min="14081" max="14081" width="12.875" style="208" customWidth="1"/>
    <col min="14082" max="14082" width="6.625" style="208" customWidth="1"/>
    <col min="14083" max="14085" width="8.375" style="208" customWidth="1"/>
    <col min="14086" max="14086" width="7.25" style="208" customWidth="1"/>
    <col min="14087" max="14095" width="8.375" style="208" customWidth="1"/>
    <col min="14096" max="14096" width="6.125" style="208" customWidth="1"/>
    <col min="14097" max="14102" width="8.375" style="208" customWidth="1"/>
    <col min="14103" max="14103" width="14" style="208" customWidth="1"/>
    <col min="14104" max="14104" width="7.5" style="208" customWidth="1"/>
    <col min="14105" max="14107" width="8.375" style="208" customWidth="1"/>
    <col min="14108" max="14108" width="6.125" style="208" customWidth="1"/>
    <col min="14109" max="14117" width="8.375" style="208" customWidth="1"/>
    <col min="14118" max="14118" width="6.125" style="208" customWidth="1"/>
    <col min="14119" max="14124" width="8.375" style="208" customWidth="1"/>
    <col min="14125" max="14336" width="8.875" style="208"/>
    <col min="14337" max="14337" width="12.875" style="208" customWidth="1"/>
    <col min="14338" max="14338" width="6.625" style="208" customWidth="1"/>
    <col min="14339" max="14341" width="8.375" style="208" customWidth="1"/>
    <col min="14342" max="14342" width="7.25" style="208" customWidth="1"/>
    <col min="14343" max="14351" width="8.375" style="208" customWidth="1"/>
    <col min="14352" max="14352" width="6.125" style="208" customWidth="1"/>
    <col min="14353" max="14358" width="8.375" style="208" customWidth="1"/>
    <col min="14359" max="14359" width="14" style="208" customWidth="1"/>
    <col min="14360" max="14360" width="7.5" style="208" customWidth="1"/>
    <col min="14361" max="14363" width="8.375" style="208" customWidth="1"/>
    <col min="14364" max="14364" width="6.125" style="208" customWidth="1"/>
    <col min="14365" max="14373" width="8.375" style="208" customWidth="1"/>
    <col min="14374" max="14374" width="6.125" style="208" customWidth="1"/>
    <col min="14375" max="14380" width="8.375" style="208" customWidth="1"/>
    <col min="14381" max="14592" width="8.875" style="208"/>
    <col min="14593" max="14593" width="12.875" style="208" customWidth="1"/>
    <col min="14594" max="14594" width="6.625" style="208" customWidth="1"/>
    <col min="14595" max="14597" width="8.375" style="208" customWidth="1"/>
    <col min="14598" max="14598" width="7.25" style="208" customWidth="1"/>
    <col min="14599" max="14607" width="8.375" style="208" customWidth="1"/>
    <col min="14608" max="14608" width="6.125" style="208" customWidth="1"/>
    <col min="14609" max="14614" width="8.375" style="208" customWidth="1"/>
    <col min="14615" max="14615" width="14" style="208" customWidth="1"/>
    <col min="14616" max="14616" width="7.5" style="208" customWidth="1"/>
    <col min="14617" max="14619" width="8.375" style="208" customWidth="1"/>
    <col min="14620" max="14620" width="6.125" style="208" customWidth="1"/>
    <col min="14621" max="14629" width="8.375" style="208" customWidth="1"/>
    <col min="14630" max="14630" width="6.125" style="208" customWidth="1"/>
    <col min="14631" max="14636" width="8.375" style="208" customWidth="1"/>
    <col min="14637" max="14848" width="8.875" style="208"/>
    <col min="14849" max="14849" width="12.875" style="208" customWidth="1"/>
    <col min="14850" max="14850" width="6.625" style="208" customWidth="1"/>
    <col min="14851" max="14853" width="8.375" style="208" customWidth="1"/>
    <col min="14854" max="14854" width="7.25" style="208" customWidth="1"/>
    <col min="14855" max="14863" width="8.375" style="208" customWidth="1"/>
    <col min="14864" max="14864" width="6.125" style="208" customWidth="1"/>
    <col min="14865" max="14870" width="8.375" style="208" customWidth="1"/>
    <col min="14871" max="14871" width="14" style="208" customWidth="1"/>
    <col min="14872" max="14872" width="7.5" style="208" customWidth="1"/>
    <col min="14873" max="14875" width="8.375" style="208" customWidth="1"/>
    <col min="14876" max="14876" width="6.125" style="208" customWidth="1"/>
    <col min="14877" max="14885" width="8.375" style="208" customWidth="1"/>
    <col min="14886" max="14886" width="6.125" style="208" customWidth="1"/>
    <col min="14887" max="14892" width="8.375" style="208" customWidth="1"/>
    <col min="14893" max="15104" width="8.875" style="208"/>
    <col min="15105" max="15105" width="12.875" style="208" customWidth="1"/>
    <col min="15106" max="15106" width="6.625" style="208" customWidth="1"/>
    <col min="15107" max="15109" width="8.375" style="208" customWidth="1"/>
    <col min="15110" max="15110" width="7.25" style="208" customWidth="1"/>
    <col min="15111" max="15119" width="8.375" style="208" customWidth="1"/>
    <col min="15120" max="15120" width="6.125" style="208" customWidth="1"/>
    <col min="15121" max="15126" width="8.375" style="208" customWidth="1"/>
    <col min="15127" max="15127" width="14" style="208" customWidth="1"/>
    <col min="15128" max="15128" width="7.5" style="208" customWidth="1"/>
    <col min="15129" max="15131" width="8.375" style="208" customWidth="1"/>
    <col min="15132" max="15132" width="6.125" style="208" customWidth="1"/>
    <col min="15133" max="15141" width="8.375" style="208" customWidth="1"/>
    <col min="15142" max="15142" width="6.125" style="208" customWidth="1"/>
    <col min="15143" max="15148" width="8.375" style="208" customWidth="1"/>
    <col min="15149" max="15360" width="8.875" style="208"/>
    <col min="15361" max="15361" width="12.875" style="208" customWidth="1"/>
    <col min="15362" max="15362" width="6.625" style="208" customWidth="1"/>
    <col min="15363" max="15365" width="8.375" style="208" customWidth="1"/>
    <col min="15366" max="15366" width="7.25" style="208" customWidth="1"/>
    <col min="15367" max="15375" width="8.375" style="208" customWidth="1"/>
    <col min="15376" max="15376" width="6.125" style="208" customWidth="1"/>
    <col min="15377" max="15382" width="8.375" style="208" customWidth="1"/>
    <col min="15383" max="15383" width="14" style="208" customWidth="1"/>
    <col min="15384" max="15384" width="7.5" style="208" customWidth="1"/>
    <col min="15385" max="15387" width="8.375" style="208" customWidth="1"/>
    <col min="15388" max="15388" width="6.125" style="208" customWidth="1"/>
    <col min="15389" max="15397" width="8.375" style="208" customWidth="1"/>
    <col min="15398" max="15398" width="6.125" style="208" customWidth="1"/>
    <col min="15399" max="15404" width="8.375" style="208" customWidth="1"/>
    <col min="15405" max="15616" width="8.875" style="208"/>
    <col min="15617" max="15617" width="12.875" style="208" customWidth="1"/>
    <col min="15618" max="15618" width="6.625" style="208" customWidth="1"/>
    <col min="15619" max="15621" width="8.375" style="208" customWidth="1"/>
    <col min="15622" max="15622" width="7.25" style="208" customWidth="1"/>
    <col min="15623" max="15631" width="8.375" style="208" customWidth="1"/>
    <col min="15632" max="15632" width="6.125" style="208" customWidth="1"/>
    <col min="15633" max="15638" width="8.375" style="208" customWidth="1"/>
    <col min="15639" max="15639" width="14" style="208" customWidth="1"/>
    <col min="15640" max="15640" width="7.5" style="208" customWidth="1"/>
    <col min="15641" max="15643" width="8.375" style="208" customWidth="1"/>
    <col min="15644" max="15644" width="6.125" style="208" customWidth="1"/>
    <col min="15645" max="15653" width="8.375" style="208" customWidth="1"/>
    <col min="15654" max="15654" width="6.125" style="208" customWidth="1"/>
    <col min="15655" max="15660" width="8.375" style="208" customWidth="1"/>
    <col min="15661" max="15872" width="8.875" style="208"/>
    <col min="15873" max="15873" width="12.875" style="208" customWidth="1"/>
    <col min="15874" max="15874" width="6.625" style="208" customWidth="1"/>
    <col min="15875" max="15877" width="8.375" style="208" customWidth="1"/>
    <col min="15878" max="15878" width="7.25" style="208" customWidth="1"/>
    <col min="15879" max="15887" width="8.375" style="208" customWidth="1"/>
    <col min="15888" max="15888" width="6.125" style="208" customWidth="1"/>
    <col min="15889" max="15894" width="8.375" style="208" customWidth="1"/>
    <col min="15895" max="15895" width="14" style="208" customWidth="1"/>
    <col min="15896" max="15896" width="7.5" style="208" customWidth="1"/>
    <col min="15897" max="15899" width="8.375" style="208" customWidth="1"/>
    <col min="15900" max="15900" width="6.125" style="208" customWidth="1"/>
    <col min="15901" max="15909" width="8.375" style="208" customWidth="1"/>
    <col min="15910" max="15910" width="6.125" style="208" customWidth="1"/>
    <col min="15911" max="15916" width="8.375" style="208" customWidth="1"/>
    <col min="15917" max="16128" width="8.875" style="208"/>
    <col min="16129" max="16129" width="12.875" style="208" customWidth="1"/>
    <col min="16130" max="16130" width="6.625" style="208" customWidth="1"/>
    <col min="16131" max="16133" width="8.375" style="208" customWidth="1"/>
    <col min="16134" max="16134" width="7.25" style="208" customWidth="1"/>
    <col min="16135" max="16143" width="8.375" style="208" customWidth="1"/>
    <col min="16144" max="16144" width="6.125" style="208" customWidth="1"/>
    <col min="16145" max="16150" width="8.375" style="208" customWidth="1"/>
    <col min="16151" max="16151" width="14" style="208" customWidth="1"/>
    <col min="16152" max="16152" width="7.5" style="208" customWidth="1"/>
    <col min="16153" max="16155" width="8.375" style="208" customWidth="1"/>
    <col min="16156" max="16156" width="6.125" style="208" customWidth="1"/>
    <col min="16157" max="16165" width="8.375" style="208" customWidth="1"/>
    <col min="16166" max="16166" width="6.125" style="208" customWidth="1"/>
    <col min="16167" max="16172" width="8.375" style="208" customWidth="1"/>
    <col min="16173" max="16384" width="8.875" style="208"/>
  </cols>
  <sheetData>
    <row r="1" spans="1:57" x14ac:dyDescent="0.25">
      <c r="A1" s="201" t="s">
        <v>146</v>
      </c>
      <c r="B1" s="202" t="s">
        <v>147</v>
      </c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4"/>
      <c r="P1" s="205"/>
      <c r="Q1" s="353" t="s">
        <v>148</v>
      </c>
      <c r="R1" s="355"/>
      <c r="S1" s="353" t="s">
        <v>149</v>
      </c>
      <c r="T1" s="358"/>
      <c r="U1" s="358"/>
      <c r="V1" s="349"/>
      <c r="W1" s="201" t="s">
        <v>146</v>
      </c>
      <c r="X1" s="206" t="s">
        <v>147</v>
      </c>
      <c r="Y1" s="203"/>
      <c r="Z1" s="203"/>
      <c r="AA1" s="207"/>
      <c r="AB1" s="207"/>
      <c r="AC1" s="207"/>
      <c r="AD1" s="207"/>
      <c r="AE1" s="207"/>
      <c r="AF1" s="207"/>
      <c r="AG1" s="207"/>
      <c r="AH1" s="207"/>
      <c r="AI1" s="203"/>
      <c r="AJ1" s="203"/>
      <c r="AL1" s="209"/>
      <c r="AM1" s="353" t="s">
        <v>148</v>
      </c>
      <c r="AN1" s="355"/>
      <c r="AO1" s="353" t="s">
        <v>149</v>
      </c>
      <c r="AP1" s="358"/>
      <c r="AQ1" s="358"/>
      <c r="AR1" s="349"/>
      <c r="AS1" s="207"/>
      <c r="AT1" s="207"/>
      <c r="AU1" s="207"/>
      <c r="AV1" s="207"/>
      <c r="AW1" s="207"/>
      <c r="AX1" s="207"/>
      <c r="AY1" s="207"/>
      <c r="AZ1" s="207"/>
      <c r="BA1" s="207"/>
      <c r="BB1" s="207"/>
      <c r="BC1" s="207"/>
      <c r="BD1" s="207"/>
      <c r="BE1" s="207"/>
    </row>
    <row r="2" spans="1:57" x14ac:dyDescent="0.25">
      <c r="A2" s="201" t="s">
        <v>150</v>
      </c>
      <c r="B2" s="290" t="s">
        <v>230</v>
      </c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2"/>
      <c r="P2" s="212"/>
      <c r="Q2" s="353" t="s">
        <v>152</v>
      </c>
      <c r="R2" s="355"/>
      <c r="S2" s="364" t="s">
        <v>153</v>
      </c>
      <c r="T2" s="365"/>
      <c r="U2" s="365"/>
      <c r="V2" s="366"/>
      <c r="W2" s="201" t="s">
        <v>150</v>
      </c>
      <c r="X2" s="289" t="s">
        <v>230</v>
      </c>
      <c r="Y2" s="211"/>
      <c r="Z2" s="211"/>
      <c r="AA2" s="207"/>
      <c r="AB2" s="207"/>
      <c r="AC2" s="207"/>
      <c r="AD2" s="207"/>
      <c r="AE2" s="207"/>
      <c r="AF2" s="207"/>
      <c r="AG2" s="207"/>
      <c r="AH2" s="207"/>
      <c r="AI2" s="211"/>
      <c r="AJ2" s="211"/>
      <c r="AM2" s="353" t="s">
        <v>152</v>
      </c>
      <c r="AN2" s="355"/>
      <c r="AO2" s="364" t="s">
        <v>153</v>
      </c>
      <c r="AP2" s="365"/>
      <c r="AQ2" s="365"/>
      <c r="AR2" s="366"/>
      <c r="AS2" s="207"/>
      <c r="AT2" s="207"/>
      <c r="AU2" s="207"/>
      <c r="AV2" s="207"/>
      <c r="AW2" s="207"/>
      <c r="AX2" s="207"/>
      <c r="AY2" s="207"/>
      <c r="AZ2" s="207"/>
      <c r="BA2" s="207"/>
      <c r="BB2" s="207"/>
      <c r="BC2" s="207"/>
      <c r="BD2" s="207"/>
      <c r="BE2" s="207"/>
    </row>
    <row r="3" spans="1:57" ht="26.1" customHeight="1" x14ac:dyDescent="0.3">
      <c r="A3" s="359" t="s">
        <v>201</v>
      </c>
      <c r="B3" s="359"/>
      <c r="C3" s="359"/>
      <c r="D3" s="359"/>
      <c r="E3" s="359"/>
      <c r="F3" s="359"/>
      <c r="G3" s="359"/>
      <c r="H3" s="359"/>
      <c r="I3" s="359"/>
      <c r="J3" s="359"/>
      <c r="K3" s="359"/>
      <c r="L3" s="359"/>
      <c r="M3" s="359"/>
      <c r="N3" s="359"/>
      <c r="O3" s="359"/>
      <c r="P3" s="359"/>
      <c r="Q3" s="359"/>
      <c r="R3" s="359"/>
      <c r="S3" s="359"/>
      <c r="T3" s="359"/>
      <c r="U3" s="359"/>
      <c r="V3" s="359"/>
      <c r="W3" s="359" t="s">
        <v>202</v>
      </c>
      <c r="X3" s="359"/>
      <c r="Y3" s="359"/>
      <c r="Z3" s="359"/>
      <c r="AA3" s="359"/>
      <c r="AB3" s="359"/>
      <c r="AC3" s="359"/>
      <c r="AD3" s="359"/>
      <c r="AE3" s="359"/>
      <c r="AF3" s="359"/>
      <c r="AG3" s="359"/>
      <c r="AH3" s="359"/>
      <c r="AI3" s="359"/>
      <c r="AJ3" s="359"/>
      <c r="AK3" s="359"/>
      <c r="AL3" s="359"/>
      <c r="AM3" s="359"/>
      <c r="AN3" s="359"/>
      <c r="AO3" s="359"/>
      <c r="AP3" s="359"/>
      <c r="AQ3" s="359"/>
      <c r="AR3" s="359"/>
      <c r="AS3" s="213"/>
      <c r="AT3" s="213"/>
      <c r="AU3" s="213"/>
      <c r="AV3" s="213"/>
      <c r="AW3" s="213"/>
      <c r="AX3" s="213"/>
      <c r="AY3" s="213"/>
      <c r="AZ3" s="213"/>
      <c r="BA3" s="213"/>
      <c r="BB3" s="213"/>
      <c r="BC3" s="213"/>
      <c r="BD3" s="213"/>
      <c r="BE3" s="213"/>
    </row>
    <row r="4" spans="1:57" ht="23.85" customHeight="1" x14ac:dyDescent="0.25">
      <c r="A4" s="365" t="s">
        <v>232</v>
      </c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367"/>
      <c r="M4" s="367"/>
      <c r="N4" s="367"/>
      <c r="O4" s="367"/>
      <c r="P4" s="367"/>
      <c r="Q4" s="367"/>
      <c r="R4" s="367"/>
      <c r="S4" s="367"/>
      <c r="T4" s="367"/>
      <c r="U4" s="367"/>
      <c r="V4" s="367"/>
      <c r="W4" s="368" t="s">
        <v>232</v>
      </c>
      <c r="X4" s="367"/>
      <c r="Y4" s="367"/>
      <c r="Z4" s="367"/>
      <c r="AA4" s="367"/>
      <c r="AB4" s="367"/>
      <c r="AC4" s="367"/>
      <c r="AD4" s="367"/>
      <c r="AE4" s="367"/>
      <c r="AF4" s="367"/>
      <c r="AG4" s="367"/>
      <c r="AH4" s="367"/>
      <c r="AI4" s="367"/>
      <c r="AJ4" s="367"/>
      <c r="AK4" s="367"/>
      <c r="AL4" s="367"/>
      <c r="AM4" s="367"/>
      <c r="AN4" s="367"/>
      <c r="AO4" s="367"/>
      <c r="AP4" s="367"/>
      <c r="AQ4" s="367"/>
      <c r="AR4" s="367"/>
      <c r="AS4" s="213"/>
      <c r="AT4" s="213"/>
      <c r="AU4" s="213"/>
      <c r="AV4" s="213"/>
      <c r="AW4" s="213"/>
      <c r="AX4" s="213"/>
      <c r="AY4" s="213"/>
      <c r="AZ4" s="213"/>
      <c r="BA4" s="213"/>
      <c r="BB4" s="213"/>
      <c r="BC4" s="213"/>
      <c r="BD4" s="213"/>
      <c r="BE4" s="213"/>
    </row>
    <row r="5" spans="1:57" ht="24" customHeight="1" x14ac:dyDescent="0.25">
      <c r="A5" s="362" t="s">
        <v>154</v>
      </c>
      <c r="B5" s="363"/>
      <c r="C5" s="353" t="s">
        <v>155</v>
      </c>
      <c r="D5" s="358"/>
      <c r="E5" s="358"/>
      <c r="F5" s="358"/>
      <c r="G5" s="358"/>
      <c r="H5" s="358"/>
      <c r="I5" s="358"/>
      <c r="J5" s="358"/>
      <c r="K5" s="358"/>
      <c r="L5" s="349"/>
      <c r="M5" s="353" t="s">
        <v>203</v>
      </c>
      <c r="N5" s="358"/>
      <c r="O5" s="358"/>
      <c r="P5" s="358"/>
      <c r="Q5" s="358"/>
      <c r="R5" s="358"/>
      <c r="S5" s="358"/>
      <c r="T5" s="358"/>
      <c r="U5" s="358"/>
      <c r="V5" s="349"/>
      <c r="W5" s="362" t="s">
        <v>154</v>
      </c>
      <c r="X5" s="363"/>
      <c r="Y5" s="353" t="s">
        <v>204</v>
      </c>
      <c r="Z5" s="358"/>
      <c r="AA5" s="358"/>
      <c r="AB5" s="358"/>
      <c r="AC5" s="358"/>
      <c r="AD5" s="358"/>
      <c r="AE5" s="358"/>
      <c r="AF5" s="358"/>
      <c r="AG5" s="358"/>
      <c r="AH5" s="349"/>
      <c r="AI5" s="358" t="s">
        <v>205</v>
      </c>
      <c r="AJ5" s="358"/>
      <c r="AK5" s="358"/>
      <c r="AL5" s="358"/>
      <c r="AM5" s="358"/>
      <c r="AN5" s="358"/>
      <c r="AO5" s="358"/>
      <c r="AP5" s="358"/>
      <c r="AQ5" s="358"/>
      <c r="AR5" s="358"/>
      <c r="AS5" s="214"/>
      <c r="AT5" s="214"/>
      <c r="AU5" s="214"/>
      <c r="AV5" s="214"/>
      <c r="AW5" s="214"/>
      <c r="AX5" s="214"/>
      <c r="AY5" s="214"/>
      <c r="AZ5" s="214"/>
      <c r="BA5" s="214"/>
      <c r="BB5" s="214"/>
      <c r="BC5" s="214"/>
      <c r="BD5" s="214"/>
      <c r="BE5" s="214"/>
    </row>
    <row r="6" spans="1:57" ht="26.1" customHeight="1" x14ac:dyDescent="0.25">
      <c r="A6" s="356" t="s">
        <v>159</v>
      </c>
      <c r="B6" s="357"/>
      <c r="C6" s="353" t="s">
        <v>160</v>
      </c>
      <c r="D6" s="358"/>
      <c r="E6" s="358"/>
      <c r="F6" s="349"/>
      <c r="G6" s="350" t="s">
        <v>161</v>
      </c>
      <c r="H6" s="351"/>
      <c r="I6" s="352"/>
      <c r="J6" s="353" t="s">
        <v>162</v>
      </c>
      <c r="K6" s="354"/>
      <c r="L6" s="355"/>
      <c r="M6" s="353" t="s">
        <v>160</v>
      </c>
      <c r="N6" s="358"/>
      <c r="O6" s="358"/>
      <c r="P6" s="349"/>
      <c r="Q6" s="350" t="s">
        <v>161</v>
      </c>
      <c r="R6" s="351"/>
      <c r="S6" s="352"/>
      <c r="T6" s="353" t="s">
        <v>162</v>
      </c>
      <c r="U6" s="354"/>
      <c r="V6" s="355"/>
      <c r="W6" s="356" t="s">
        <v>159</v>
      </c>
      <c r="X6" s="357"/>
      <c r="Y6" s="353" t="s">
        <v>160</v>
      </c>
      <c r="Z6" s="358"/>
      <c r="AA6" s="358"/>
      <c r="AB6" s="349"/>
      <c r="AC6" s="350" t="s">
        <v>161</v>
      </c>
      <c r="AD6" s="351"/>
      <c r="AE6" s="352"/>
      <c r="AF6" s="353" t="s">
        <v>162</v>
      </c>
      <c r="AG6" s="354"/>
      <c r="AH6" s="355"/>
      <c r="AI6" s="353" t="s">
        <v>160</v>
      </c>
      <c r="AJ6" s="358"/>
      <c r="AK6" s="358"/>
      <c r="AL6" s="349"/>
      <c r="AM6" s="350" t="s">
        <v>161</v>
      </c>
      <c r="AN6" s="351"/>
      <c r="AO6" s="352"/>
      <c r="AP6" s="353" t="s">
        <v>162</v>
      </c>
      <c r="AQ6" s="354"/>
      <c r="AR6" s="354"/>
      <c r="AS6" s="214"/>
      <c r="AT6" s="214"/>
      <c r="AU6" s="214"/>
      <c r="AV6" s="214"/>
      <c r="AW6" s="214"/>
      <c r="AX6" s="214"/>
      <c r="AY6" s="214"/>
      <c r="AZ6" s="214"/>
      <c r="BA6" s="214"/>
      <c r="BB6" s="214"/>
      <c r="BC6" s="214"/>
      <c r="BD6" s="214"/>
      <c r="BE6" s="214"/>
    </row>
    <row r="7" spans="1:57" ht="107.1" customHeight="1" x14ac:dyDescent="0.25">
      <c r="A7" s="215" t="s">
        <v>163</v>
      </c>
      <c r="B7" s="216"/>
      <c r="C7" s="217" t="s">
        <v>206</v>
      </c>
      <c r="D7" s="217" t="s">
        <v>164</v>
      </c>
      <c r="E7" s="217" t="s">
        <v>165</v>
      </c>
      <c r="F7" s="218" t="s">
        <v>166</v>
      </c>
      <c r="G7" s="217" t="s">
        <v>167</v>
      </c>
      <c r="H7" s="217" t="s">
        <v>164</v>
      </c>
      <c r="I7" s="217" t="s">
        <v>165</v>
      </c>
      <c r="J7" s="217" t="s">
        <v>167</v>
      </c>
      <c r="K7" s="217" t="s">
        <v>164</v>
      </c>
      <c r="L7" s="217" t="s">
        <v>165</v>
      </c>
      <c r="M7" s="219" t="s">
        <v>44</v>
      </c>
      <c r="N7" s="219" t="s">
        <v>164</v>
      </c>
      <c r="O7" s="219" t="s">
        <v>165</v>
      </c>
      <c r="P7" s="218" t="s">
        <v>166</v>
      </c>
      <c r="Q7" s="219" t="s">
        <v>167</v>
      </c>
      <c r="R7" s="219" t="s">
        <v>164</v>
      </c>
      <c r="S7" s="219" t="s">
        <v>165</v>
      </c>
      <c r="T7" s="219" t="s">
        <v>167</v>
      </c>
      <c r="U7" s="219" t="s">
        <v>164</v>
      </c>
      <c r="V7" s="219" t="s">
        <v>165</v>
      </c>
      <c r="W7" s="215" t="s">
        <v>163</v>
      </c>
      <c r="X7" s="216"/>
      <c r="Y7" s="217" t="s">
        <v>44</v>
      </c>
      <c r="Z7" s="217" t="s">
        <v>164</v>
      </c>
      <c r="AA7" s="217" t="s">
        <v>165</v>
      </c>
      <c r="AB7" s="218" t="s">
        <v>166</v>
      </c>
      <c r="AC7" s="217" t="s">
        <v>167</v>
      </c>
      <c r="AD7" s="217" t="s">
        <v>164</v>
      </c>
      <c r="AE7" s="217" t="s">
        <v>165</v>
      </c>
      <c r="AF7" s="217" t="s">
        <v>167</v>
      </c>
      <c r="AG7" s="217" t="s">
        <v>164</v>
      </c>
      <c r="AH7" s="217" t="s">
        <v>165</v>
      </c>
      <c r="AI7" s="220" t="s">
        <v>44</v>
      </c>
      <c r="AJ7" s="217" t="s">
        <v>164</v>
      </c>
      <c r="AK7" s="217" t="s">
        <v>165</v>
      </c>
      <c r="AL7" s="218" t="s">
        <v>166</v>
      </c>
      <c r="AM7" s="217" t="s">
        <v>167</v>
      </c>
      <c r="AN7" s="217" t="s">
        <v>164</v>
      </c>
      <c r="AO7" s="217" t="s">
        <v>165</v>
      </c>
      <c r="AP7" s="217" t="s">
        <v>167</v>
      </c>
      <c r="AQ7" s="217" t="s">
        <v>164</v>
      </c>
      <c r="AR7" s="221" t="s">
        <v>165</v>
      </c>
      <c r="AS7" s="214"/>
      <c r="AT7" s="214"/>
      <c r="AU7" s="214"/>
      <c r="AV7" s="214"/>
      <c r="AW7" s="214"/>
      <c r="AX7" s="214"/>
      <c r="AY7" s="214"/>
      <c r="AZ7" s="214"/>
      <c r="BA7" s="214"/>
      <c r="BB7" s="214"/>
      <c r="BC7" s="214"/>
      <c r="BD7" s="214"/>
      <c r="BE7" s="214"/>
    </row>
    <row r="8" spans="1:57" ht="19.149999999999999" customHeight="1" x14ac:dyDescent="0.25">
      <c r="A8" s="349" t="s">
        <v>168</v>
      </c>
      <c r="B8" s="222" t="s">
        <v>44</v>
      </c>
      <c r="C8" s="297">
        <v>715944</v>
      </c>
      <c r="D8" s="298">
        <v>713076</v>
      </c>
      <c r="E8" s="305">
        <v>2868</v>
      </c>
      <c r="F8" s="299">
        <v>0.40058999027856929</v>
      </c>
      <c r="G8" s="305">
        <v>715528</v>
      </c>
      <c r="H8" s="298">
        <v>712660</v>
      </c>
      <c r="I8" s="298">
        <v>2868</v>
      </c>
      <c r="J8" s="298">
        <v>416</v>
      </c>
      <c r="K8" s="298">
        <v>416</v>
      </c>
      <c r="L8" s="298">
        <v>0</v>
      </c>
      <c r="M8" s="298">
        <v>324028</v>
      </c>
      <c r="N8" s="298">
        <v>322582</v>
      </c>
      <c r="O8" s="298">
        <v>1446</v>
      </c>
      <c r="P8" s="306">
        <v>0.44625773081338654</v>
      </c>
      <c r="Q8" s="298">
        <v>323824</v>
      </c>
      <c r="R8" s="298">
        <v>322378</v>
      </c>
      <c r="S8" s="298">
        <v>1446</v>
      </c>
      <c r="T8" s="298">
        <v>204</v>
      </c>
      <c r="U8" s="298">
        <v>204</v>
      </c>
      <c r="V8" s="298">
        <v>0</v>
      </c>
      <c r="W8" s="349" t="s">
        <v>168</v>
      </c>
      <c r="X8" s="222" t="s">
        <v>44</v>
      </c>
      <c r="Y8" s="297">
        <v>253524</v>
      </c>
      <c r="Z8" s="298">
        <v>252591</v>
      </c>
      <c r="AA8" s="305">
        <v>933</v>
      </c>
      <c r="AB8" s="299">
        <v>0.36801249585838025</v>
      </c>
      <c r="AC8" s="305">
        <v>253381</v>
      </c>
      <c r="AD8" s="298">
        <v>252448</v>
      </c>
      <c r="AE8" s="298">
        <v>933</v>
      </c>
      <c r="AF8" s="298">
        <v>143</v>
      </c>
      <c r="AG8" s="298">
        <v>143</v>
      </c>
      <c r="AH8" s="298">
        <v>0</v>
      </c>
      <c r="AI8" s="298">
        <v>138392</v>
      </c>
      <c r="AJ8" s="298">
        <v>137903</v>
      </c>
      <c r="AK8" s="305">
        <v>489</v>
      </c>
      <c r="AL8" s="299">
        <v>0.3533441239377999</v>
      </c>
      <c r="AM8" s="305">
        <v>138323</v>
      </c>
      <c r="AN8" s="298">
        <v>137834</v>
      </c>
      <c r="AO8" s="298">
        <v>489</v>
      </c>
      <c r="AP8" s="298">
        <v>69</v>
      </c>
      <c r="AQ8" s="298">
        <v>69</v>
      </c>
      <c r="AR8" s="298">
        <v>0</v>
      </c>
      <c r="AS8" s="203"/>
      <c r="AT8" s="203"/>
      <c r="AU8" s="203"/>
      <c r="AV8" s="203"/>
      <c r="AW8" s="203"/>
      <c r="AX8" s="203"/>
      <c r="AY8" s="203"/>
      <c r="AZ8" s="203"/>
      <c r="BA8" s="203"/>
      <c r="BB8" s="203"/>
      <c r="BC8" s="203"/>
      <c r="BD8" s="203"/>
      <c r="BE8" s="203"/>
    </row>
    <row r="9" spans="1:57" ht="19.149999999999999" customHeight="1" x14ac:dyDescent="0.25">
      <c r="A9" s="349"/>
      <c r="B9" s="222" t="s">
        <v>50</v>
      </c>
      <c r="C9" s="300">
        <v>359562</v>
      </c>
      <c r="D9" s="301">
        <v>357727</v>
      </c>
      <c r="E9" s="307">
        <v>1835</v>
      </c>
      <c r="F9" s="302">
        <v>0.51034313970886802</v>
      </c>
      <c r="G9" s="307">
        <v>359375</v>
      </c>
      <c r="H9" s="301">
        <v>357540</v>
      </c>
      <c r="I9" s="301">
        <v>1835</v>
      </c>
      <c r="J9" s="301">
        <v>187</v>
      </c>
      <c r="K9" s="301">
        <v>187</v>
      </c>
      <c r="L9" s="301">
        <v>0</v>
      </c>
      <c r="M9" s="301">
        <v>155910</v>
      </c>
      <c r="N9" s="301">
        <v>155000</v>
      </c>
      <c r="O9" s="301">
        <v>910</v>
      </c>
      <c r="P9" s="308">
        <v>0.58367006606375471</v>
      </c>
      <c r="Q9" s="301">
        <v>155818</v>
      </c>
      <c r="R9" s="301">
        <v>154908</v>
      </c>
      <c r="S9" s="301">
        <v>910</v>
      </c>
      <c r="T9" s="301">
        <v>92</v>
      </c>
      <c r="U9" s="301">
        <v>92</v>
      </c>
      <c r="V9" s="301">
        <v>0</v>
      </c>
      <c r="W9" s="349"/>
      <c r="X9" s="222" t="s">
        <v>50</v>
      </c>
      <c r="Y9" s="300">
        <v>128071</v>
      </c>
      <c r="Z9" s="301">
        <v>127458</v>
      </c>
      <c r="AA9" s="307">
        <v>613</v>
      </c>
      <c r="AB9" s="302">
        <v>0.47864075395678957</v>
      </c>
      <c r="AC9" s="307">
        <v>128001</v>
      </c>
      <c r="AD9" s="301">
        <v>127388</v>
      </c>
      <c r="AE9" s="301">
        <v>613</v>
      </c>
      <c r="AF9" s="301">
        <v>70</v>
      </c>
      <c r="AG9" s="301">
        <v>70</v>
      </c>
      <c r="AH9" s="301">
        <v>0</v>
      </c>
      <c r="AI9" s="301">
        <v>75581</v>
      </c>
      <c r="AJ9" s="301">
        <v>75269</v>
      </c>
      <c r="AK9" s="307">
        <v>312</v>
      </c>
      <c r="AL9" s="302">
        <v>0.41280215927283309</v>
      </c>
      <c r="AM9" s="307">
        <v>75556</v>
      </c>
      <c r="AN9" s="301">
        <v>75244</v>
      </c>
      <c r="AO9" s="301">
        <v>312</v>
      </c>
      <c r="AP9" s="301">
        <v>25</v>
      </c>
      <c r="AQ9" s="301">
        <v>25</v>
      </c>
      <c r="AR9" s="301">
        <v>0</v>
      </c>
      <c r="AS9" s="203"/>
      <c r="AT9" s="203"/>
      <c r="AU9" s="203"/>
      <c r="AV9" s="203"/>
      <c r="AW9" s="203"/>
      <c r="AX9" s="203"/>
      <c r="AY9" s="203"/>
      <c r="AZ9" s="203"/>
      <c r="BA9" s="203"/>
      <c r="BB9" s="203"/>
      <c r="BC9" s="203"/>
      <c r="BD9" s="203"/>
      <c r="BE9" s="203"/>
    </row>
    <row r="10" spans="1:57" ht="19.149999999999999" customHeight="1" x14ac:dyDescent="0.25">
      <c r="A10" s="349"/>
      <c r="B10" s="222" t="s">
        <v>51</v>
      </c>
      <c r="C10" s="300">
        <v>356382</v>
      </c>
      <c r="D10" s="301">
        <v>355349</v>
      </c>
      <c r="E10" s="307">
        <v>1033</v>
      </c>
      <c r="F10" s="302">
        <v>0.2898575124445118</v>
      </c>
      <c r="G10" s="307">
        <v>356153</v>
      </c>
      <c r="H10" s="301">
        <v>355120</v>
      </c>
      <c r="I10" s="301">
        <v>1033</v>
      </c>
      <c r="J10" s="301">
        <v>229</v>
      </c>
      <c r="K10" s="301">
        <v>229</v>
      </c>
      <c r="L10" s="301">
        <v>0</v>
      </c>
      <c r="M10" s="301">
        <v>168118</v>
      </c>
      <c r="N10" s="301">
        <v>167582</v>
      </c>
      <c r="O10" s="301">
        <v>536</v>
      </c>
      <c r="P10" s="308">
        <v>0.31882368336525535</v>
      </c>
      <c r="Q10" s="301">
        <v>168006</v>
      </c>
      <c r="R10" s="301">
        <v>167470</v>
      </c>
      <c r="S10" s="301">
        <v>536</v>
      </c>
      <c r="T10" s="301">
        <v>112</v>
      </c>
      <c r="U10" s="301">
        <v>112</v>
      </c>
      <c r="V10" s="301">
        <v>0</v>
      </c>
      <c r="W10" s="349"/>
      <c r="X10" s="222" t="s">
        <v>51</v>
      </c>
      <c r="Y10" s="300">
        <v>125453</v>
      </c>
      <c r="Z10" s="301">
        <v>125133</v>
      </c>
      <c r="AA10" s="307">
        <v>320</v>
      </c>
      <c r="AB10" s="302">
        <v>0.2550756060038421</v>
      </c>
      <c r="AC10" s="307">
        <v>125380</v>
      </c>
      <c r="AD10" s="301">
        <v>125060</v>
      </c>
      <c r="AE10" s="301">
        <v>320</v>
      </c>
      <c r="AF10" s="301">
        <v>73</v>
      </c>
      <c r="AG10" s="301">
        <v>73</v>
      </c>
      <c r="AH10" s="301">
        <v>0</v>
      </c>
      <c r="AI10" s="301">
        <v>62811</v>
      </c>
      <c r="AJ10" s="301">
        <v>62634</v>
      </c>
      <c r="AK10" s="307">
        <v>177</v>
      </c>
      <c r="AL10" s="302">
        <v>0.28179777427520658</v>
      </c>
      <c r="AM10" s="307">
        <v>62767</v>
      </c>
      <c r="AN10" s="301">
        <v>62590</v>
      </c>
      <c r="AO10" s="301">
        <v>177</v>
      </c>
      <c r="AP10" s="301">
        <v>44</v>
      </c>
      <c r="AQ10" s="301">
        <v>44</v>
      </c>
      <c r="AR10" s="301">
        <v>0</v>
      </c>
      <c r="AS10" s="203"/>
      <c r="AT10" s="203"/>
      <c r="AU10" s="203"/>
      <c r="AV10" s="203"/>
      <c r="AW10" s="203"/>
      <c r="AX10" s="203"/>
      <c r="AY10" s="203"/>
      <c r="AZ10" s="203"/>
      <c r="BA10" s="203"/>
      <c r="BB10" s="203"/>
      <c r="BC10" s="203"/>
      <c r="BD10" s="203"/>
      <c r="BE10" s="203"/>
    </row>
    <row r="11" spans="1:57" ht="19.149999999999999" customHeight="1" x14ac:dyDescent="0.25">
      <c r="A11" s="349" t="s">
        <v>169</v>
      </c>
      <c r="B11" s="222" t="s">
        <v>44</v>
      </c>
      <c r="C11" s="300">
        <v>70843</v>
      </c>
      <c r="D11" s="301">
        <v>70423</v>
      </c>
      <c r="E11" s="307">
        <v>420</v>
      </c>
      <c r="F11" s="302">
        <v>0.59286026848100726</v>
      </c>
      <c r="G11" s="307">
        <v>70824</v>
      </c>
      <c r="H11" s="301">
        <v>70404</v>
      </c>
      <c r="I11" s="301">
        <v>420</v>
      </c>
      <c r="J11" s="301">
        <v>19</v>
      </c>
      <c r="K11" s="301">
        <v>19</v>
      </c>
      <c r="L11" s="301">
        <v>0</v>
      </c>
      <c r="M11" s="301">
        <v>33160</v>
      </c>
      <c r="N11" s="301">
        <v>32973</v>
      </c>
      <c r="O11" s="301">
        <v>187</v>
      </c>
      <c r="P11" s="308">
        <v>0.56393244873341375</v>
      </c>
      <c r="Q11" s="301">
        <v>33156</v>
      </c>
      <c r="R11" s="301">
        <v>32969</v>
      </c>
      <c r="S11" s="301">
        <v>187</v>
      </c>
      <c r="T11" s="301">
        <v>4</v>
      </c>
      <c r="U11" s="301">
        <v>4</v>
      </c>
      <c r="V11" s="301">
        <v>0</v>
      </c>
      <c r="W11" s="349" t="s">
        <v>169</v>
      </c>
      <c r="X11" s="222" t="s">
        <v>44</v>
      </c>
      <c r="Y11" s="300">
        <v>23538</v>
      </c>
      <c r="Z11" s="301">
        <v>23401</v>
      </c>
      <c r="AA11" s="307">
        <v>137</v>
      </c>
      <c r="AB11" s="302">
        <v>0.58203755629195353</v>
      </c>
      <c r="AC11" s="307">
        <v>23525</v>
      </c>
      <c r="AD11" s="301">
        <v>23388</v>
      </c>
      <c r="AE11" s="301">
        <v>137</v>
      </c>
      <c r="AF11" s="301">
        <v>13</v>
      </c>
      <c r="AG11" s="301">
        <v>13</v>
      </c>
      <c r="AH11" s="301">
        <v>0</v>
      </c>
      <c r="AI11" s="301">
        <v>14145</v>
      </c>
      <c r="AJ11" s="301">
        <v>14049</v>
      </c>
      <c r="AK11" s="307">
        <v>96</v>
      </c>
      <c r="AL11" s="302">
        <v>0.67868504772004234</v>
      </c>
      <c r="AM11" s="307">
        <v>14143</v>
      </c>
      <c r="AN11" s="301">
        <v>14047</v>
      </c>
      <c r="AO11" s="301">
        <v>96</v>
      </c>
      <c r="AP11" s="301">
        <v>2</v>
      </c>
      <c r="AQ11" s="301">
        <v>2</v>
      </c>
      <c r="AR11" s="301">
        <v>0</v>
      </c>
      <c r="AS11" s="203"/>
      <c r="AT11" s="203"/>
      <c r="AU11" s="203"/>
      <c r="AV11" s="203"/>
      <c r="AW11" s="203"/>
      <c r="AX11" s="203"/>
      <c r="AY11" s="203"/>
      <c r="AZ11" s="203"/>
      <c r="BA11" s="203"/>
      <c r="BB11" s="203"/>
      <c r="BC11" s="203"/>
      <c r="BD11" s="203"/>
      <c r="BE11" s="203"/>
    </row>
    <row r="12" spans="1:57" ht="19.149999999999999" customHeight="1" x14ac:dyDescent="0.25">
      <c r="A12" s="349"/>
      <c r="B12" s="222" t="s">
        <v>50</v>
      </c>
      <c r="C12" s="300">
        <v>59854</v>
      </c>
      <c r="D12" s="301">
        <v>59465</v>
      </c>
      <c r="E12" s="307">
        <v>389</v>
      </c>
      <c r="F12" s="302">
        <v>0.64991479266214458</v>
      </c>
      <c r="G12" s="307">
        <v>59836</v>
      </c>
      <c r="H12" s="301">
        <v>59447</v>
      </c>
      <c r="I12" s="301">
        <v>389</v>
      </c>
      <c r="J12" s="301">
        <v>18</v>
      </c>
      <c r="K12" s="301">
        <v>18</v>
      </c>
      <c r="L12" s="301">
        <v>0</v>
      </c>
      <c r="M12" s="301">
        <v>28496</v>
      </c>
      <c r="N12" s="301">
        <v>28324</v>
      </c>
      <c r="O12" s="301">
        <v>172</v>
      </c>
      <c r="P12" s="308">
        <v>0.60359348680516567</v>
      </c>
      <c r="Q12" s="301">
        <v>28493</v>
      </c>
      <c r="R12" s="301">
        <v>28321</v>
      </c>
      <c r="S12" s="301">
        <v>172</v>
      </c>
      <c r="T12" s="301">
        <v>3</v>
      </c>
      <c r="U12" s="301">
        <v>3</v>
      </c>
      <c r="V12" s="301">
        <v>0</v>
      </c>
      <c r="W12" s="349"/>
      <c r="X12" s="222" t="s">
        <v>50</v>
      </c>
      <c r="Y12" s="300">
        <v>19936</v>
      </c>
      <c r="Z12" s="301">
        <v>19808</v>
      </c>
      <c r="AA12" s="307">
        <v>128</v>
      </c>
      <c r="AB12" s="302">
        <v>0.6420545746388443</v>
      </c>
      <c r="AC12" s="307">
        <v>19923</v>
      </c>
      <c r="AD12" s="301">
        <v>19795</v>
      </c>
      <c r="AE12" s="301">
        <v>128</v>
      </c>
      <c r="AF12" s="301">
        <v>13</v>
      </c>
      <c r="AG12" s="301">
        <v>13</v>
      </c>
      <c r="AH12" s="301">
        <v>0</v>
      </c>
      <c r="AI12" s="301">
        <v>11422</v>
      </c>
      <c r="AJ12" s="301">
        <v>11333</v>
      </c>
      <c r="AK12" s="307">
        <v>89</v>
      </c>
      <c r="AL12" s="302">
        <v>0.77919803887235162</v>
      </c>
      <c r="AM12" s="307">
        <v>11420</v>
      </c>
      <c r="AN12" s="301">
        <v>11331</v>
      </c>
      <c r="AO12" s="301">
        <v>89</v>
      </c>
      <c r="AP12" s="301">
        <v>2</v>
      </c>
      <c r="AQ12" s="301">
        <v>2</v>
      </c>
      <c r="AR12" s="301">
        <v>0</v>
      </c>
      <c r="AS12" s="203"/>
      <c r="AT12" s="203"/>
      <c r="AU12" s="203"/>
      <c r="AV12" s="203"/>
      <c r="AW12" s="203"/>
      <c r="AX12" s="203"/>
      <c r="AY12" s="203"/>
      <c r="AZ12" s="203"/>
      <c r="BA12" s="203"/>
      <c r="BB12" s="203"/>
      <c r="BC12" s="203"/>
      <c r="BD12" s="203"/>
      <c r="BE12" s="203"/>
    </row>
    <row r="13" spans="1:57" ht="19.149999999999999" customHeight="1" x14ac:dyDescent="0.25">
      <c r="A13" s="349"/>
      <c r="B13" s="222" t="s">
        <v>51</v>
      </c>
      <c r="C13" s="300">
        <v>10989</v>
      </c>
      <c r="D13" s="301">
        <v>10958</v>
      </c>
      <c r="E13" s="307">
        <v>31</v>
      </c>
      <c r="F13" s="302">
        <v>0.2821002821002821</v>
      </c>
      <c r="G13" s="307">
        <v>10988</v>
      </c>
      <c r="H13" s="301">
        <v>10957</v>
      </c>
      <c r="I13" s="301">
        <v>31</v>
      </c>
      <c r="J13" s="301">
        <v>1</v>
      </c>
      <c r="K13" s="301">
        <v>1</v>
      </c>
      <c r="L13" s="301">
        <v>0</v>
      </c>
      <c r="M13" s="301">
        <v>4664</v>
      </c>
      <c r="N13" s="301">
        <v>4649</v>
      </c>
      <c r="O13" s="301">
        <v>15</v>
      </c>
      <c r="P13" s="308">
        <v>0.32161234991423671</v>
      </c>
      <c r="Q13" s="301">
        <v>4663</v>
      </c>
      <c r="R13" s="301">
        <v>4648</v>
      </c>
      <c r="S13" s="301">
        <v>15</v>
      </c>
      <c r="T13" s="301">
        <v>1</v>
      </c>
      <c r="U13" s="301">
        <v>1</v>
      </c>
      <c r="V13" s="301">
        <v>0</v>
      </c>
      <c r="W13" s="349"/>
      <c r="X13" s="222" t="s">
        <v>51</v>
      </c>
      <c r="Y13" s="300">
        <v>3602</v>
      </c>
      <c r="Z13" s="301">
        <v>3593</v>
      </c>
      <c r="AA13" s="307">
        <v>9</v>
      </c>
      <c r="AB13" s="302">
        <v>0.2498611882287618</v>
      </c>
      <c r="AC13" s="307">
        <v>3602</v>
      </c>
      <c r="AD13" s="301">
        <v>3593</v>
      </c>
      <c r="AE13" s="301">
        <v>9</v>
      </c>
      <c r="AF13" s="301">
        <v>0</v>
      </c>
      <c r="AG13" s="301">
        <v>0</v>
      </c>
      <c r="AH13" s="301">
        <v>0</v>
      </c>
      <c r="AI13" s="301">
        <v>2723</v>
      </c>
      <c r="AJ13" s="301">
        <v>2716</v>
      </c>
      <c r="AK13" s="307">
        <v>7</v>
      </c>
      <c r="AL13" s="302">
        <v>0.25706940874035988</v>
      </c>
      <c r="AM13" s="307">
        <v>2723</v>
      </c>
      <c r="AN13" s="301">
        <v>2716</v>
      </c>
      <c r="AO13" s="301">
        <v>7</v>
      </c>
      <c r="AP13" s="301">
        <v>0</v>
      </c>
      <c r="AQ13" s="301">
        <v>0</v>
      </c>
      <c r="AR13" s="301">
        <v>0</v>
      </c>
      <c r="AS13" s="203"/>
      <c r="AT13" s="203"/>
      <c r="AU13" s="203"/>
      <c r="AV13" s="203"/>
      <c r="AW13" s="203"/>
      <c r="AX13" s="203"/>
      <c r="AY13" s="203"/>
      <c r="AZ13" s="203"/>
      <c r="BA13" s="203"/>
      <c r="BB13" s="203"/>
      <c r="BC13" s="203"/>
      <c r="BD13" s="203"/>
      <c r="BE13" s="203"/>
    </row>
    <row r="14" spans="1:57" ht="19.149999999999999" customHeight="1" x14ac:dyDescent="0.25">
      <c r="A14" s="349" t="s">
        <v>170</v>
      </c>
      <c r="B14" s="222" t="s">
        <v>44</v>
      </c>
      <c r="C14" s="300">
        <v>270424</v>
      </c>
      <c r="D14" s="301">
        <v>269372</v>
      </c>
      <c r="E14" s="307">
        <v>1052</v>
      </c>
      <c r="F14" s="302">
        <v>0.3890187261485667</v>
      </c>
      <c r="G14" s="307">
        <v>270198</v>
      </c>
      <c r="H14" s="301">
        <v>269146</v>
      </c>
      <c r="I14" s="301">
        <v>1052</v>
      </c>
      <c r="J14" s="301">
        <v>226</v>
      </c>
      <c r="K14" s="301">
        <v>226</v>
      </c>
      <c r="L14" s="301">
        <v>0</v>
      </c>
      <c r="M14" s="301">
        <v>126704</v>
      </c>
      <c r="N14" s="301">
        <v>126109</v>
      </c>
      <c r="O14" s="301">
        <v>595</v>
      </c>
      <c r="P14" s="308">
        <v>0.4695984341457255</v>
      </c>
      <c r="Q14" s="301">
        <v>126598</v>
      </c>
      <c r="R14" s="301">
        <v>126003</v>
      </c>
      <c r="S14" s="301">
        <v>595</v>
      </c>
      <c r="T14" s="301">
        <v>106</v>
      </c>
      <c r="U14" s="301">
        <v>106</v>
      </c>
      <c r="V14" s="301">
        <v>0</v>
      </c>
      <c r="W14" s="349" t="s">
        <v>170</v>
      </c>
      <c r="X14" s="222" t="s">
        <v>44</v>
      </c>
      <c r="Y14" s="300">
        <v>95827</v>
      </c>
      <c r="Z14" s="301">
        <v>95507</v>
      </c>
      <c r="AA14" s="307">
        <v>320</v>
      </c>
      <c r="AB14" s="302">
        <v>0.33393511223350414</v>
      </c>
      <c r="AC14" s="307">
        <v>95741</v>
      </c>
      <c r="AD14" s="301">
        <v>95421</v>
      </c>
      <c r="AE14" s="301">
        <v>320</v>
      </c>
      <c r="AF14" s="301">
        <v>86</v>
      </c>
      <c r="AG14" s="301">
        <v>86</v>
      </c>
      <c r="AH14" s="301">
        <v>0</v>
      </c>
      <c r="AI14" s="301">
        <v>47893</v>
      </c>
      <c r="AJ14" s="301">
        <v>47756</v>
      </c>
      <c r="AK14" s="307">
        <v>137</v>
      </c>
      <c r="AL14" s="302">
        <v>0.28605432944271608</v>
      </c>
      <c r="AM14" s="307">
        <v>47859</v>
      </c>
      <c r="AN14" s="301">
        <v>47722</v>
      </c>
      <c r="AO14" s="301">
        <v>137</v>
      </c>
      <c r="AP14" s="301">
        <v>34</v>
      </c>
      <c r="AQ14" s="301">
        <v>34</v>
      </c>
      <c r="AR14" s="301">
        <v>0</v>
      </c>
      <c r="AS14" s="203"/>
      <c r="AT14" s="203"/>
      <c r="AU14" s="203"/>
      <c r="AV14" s="203"/>
      <c r="AW14" s="203"/>
      <c r="AX14" s="203"/>
      <c r="AY14" s="203"/>
      <c r="AZ14" s="203"/>
      <c r="BA14" s="203"/>
      <c r="BB14" s="203"/>
      <c r="BC14" s="203"/>
      <c r="BD14" s="203"/>
      <c r="BE14" s="203"/>
    </row>
    <row r="15" spans="1:57" ht="19.149999999999999" customHeight="1" x14ac:dyDescent="0.25">
      <c r="A15" s="349"/>
      <c r="B15" s="222" t="s">
        <v>50</v>
      </c>
      <c r="C15" s="300">
        <v>87488</v>
      </c>
      <c r="D15" s="301">
        <v>86973</v>
      </c>
      <c r="E15" s="307">
        <v>515</v>
      </c>
      <c r="F15" s="302">
        <v>0.5886521580102414</v>
      </c>
      <c r="G15" s="307">
        <v>87409</v>
      </c>
      <c r="H15" s="301">
        <v>86894</v>
      </c>
      <c r="I15" s="301">
        <v>515</v>
      </c>
      <c r="J15" s="301">
        <v>79</v>
      </c>
      <c r="K15" s="301">
        <v>79</v>
      </c>
      <c r="L15" s="301">
        <v>0</v>
      </c>
      <c r="M15" s="301">
        <v>33674</v>
      </c>
      <c r="N15" s="301">
        <v>33405</v>
      </c>
      <c r="O15" s="301">
        <v>269</v>
      </c>
      <c r="P15" s="308">
        <v>0.79883589713131797</v>
      </c>
      <c r="Q15" s="301">
        <v>33634</v>
      </c>
      <c r="R15" s="301">
        <v>33365</v>
      </c>
      <c r="S15" s="301">
        <v>269</v>
      </c>
      <c r="T15" s="301">
        <v>40</v>
      </c>
      <c r="U15" s="301">
        <v>40</v>
      </c>
      <c r="V15" s="301">
        <v>0</v>
      </c>
      <c r="W15" s="349"/>
      <c r="X15" s="222" t="s">
        <v>50</v>
      </c>
      <c r="Y15" s="300">
        <v>33353</v>
      </c>
      <c r="Z15" s="301">
        <v>33188</v>
      </c>
      <c r="AA15" s="307">
        <v>165</v>
      </c>
      <c r="AB15" s="302">
        <v>0.49470812220789734</v>
      </c>
      <c r="AC15" s="307">
        <v>33322</v>
      </c>
      <c r="AD15" s="301">
        <v>33157</v>
      </c>
      <c r="AE15" s="301">
        <v>165</v>
      </c>
      <c r="AF15" s="301">
        <v>31</v>
      </c>
      <c r="AG15" s="301">
        <v>31</v>
      </c>
      <c r="AH15" s="301">
        <v>0</v>
      </c>
      <c r="AI15" s="301">
        <v>20461</v>
      </c>
      <c r="AJ15" s="301">
        <v>20380</v>
      </c>
      <c r="AK15" s="307">
        <v>81</v>
      </c>
      <c r="AL15" s="302">
        <v>0.39587507941938316</v>
      </c>
      <c r="AM15" s="307">
        <v>20453</v>
      </c>
      <c r="AN15" s="301">
        <v>20372</v>
      </c>
      <c r="AO15" s="301">
        <v>81</v>
      </c>
      <c r="AP15" s="301">
        <v>8</v>
      </c>
      <c r="AQ15" s="301">
        <v>8</v>
      </c>
      <c r="AR15" s="301">
        <v>0</v>
      </c>
      <c r="AS15" s="203"/>
      <c r="AT15" s="203"/>
      <c r="AU15" s="203"/>
      <c r="AV15" s="203"/>
      <c r="AW15" s="203"/>
      <c r="AX15" s="203"/>
      <c r="AY15" s="203"/>
      <c r="AZ15" s="203"/>
      <c r="BA15" s="203"/>
      <c r="BB15" s="203"/>
      <c r="BC15" s="203"/>
      <c r="BD15" s="203"/>
      <c r="BE15" s="203"/>
    </row>
    <row r="16" spans="1:57" ht="19.149999999999999" customHeight="1" x14ac:dyDescent="0.25">
      <c r="A16" s="349"/>
      <c r="B16" s="222" t="s">
        <v>51</v>
      </c>
      <c r="C16" s="300">
        <v>182936</v>
      </c>
      <c r="D16" s="301">
        <v>182399</v>
      </c>
      <c r="E16" s="307">
        <v>537</v>
      </c>
      <c r="F16" s="302">
        <v>0.29354528359644905</v>
      </c>
      <c r="G16" s="307">
        <v>182789</v>
      </c>
      <c r="H16" s="301">
        <v>182252</v>
      </c>
      <c r="I16" s="301">
        <v>537</v>
      </c>
      <c r="J16" s="301">
        <v>147</v>
      </c>
      <c r="K16" s="301">
        <v>147</v>
      </c>
      <c r="L16" s="301">
        <v>0</v>
      </c>
      <c r="M16" s="301">
        <v>93030</v>
      </c>
      <c r="N16" s="301">
        <v>92704</v>
      </c>
      <c r="O16" s="301">
        <v>326</v>
      </c>
      <c r="P16" s="308">
        <v>0.35042459421691929</v>
      </c>
      <c r="Q16" s="301">
        <v>92964</v>
      </c>
      <c r="R16" s="301">
        <v>92638</v>
      </c>
      <c r="S16" s="301">
        <v>326</v>
      </c>
      <c r="T16" s="301">
        <v>66</v>
      </c>
      <c r="U16" s="301">
        <v>66</v>
      </c>
      <c r="V16" s="301">
        <v>0</v>
      </c>
      <c r="W16" s="349"/>
      <c r="X16" s="222" t="s">
        <v>51</v>
      </c>
      <c r="Y16" s="300">
        <v>62474</v>
      </c>
      <c r="Z16" s="301">
        <v>62319</v>
      </c>
      <c r="AA16" s="307">
        <v>155</v>
      </c>
      <c r="AB16" s="302">
        <v>0.24810321093574927</v>
      </c>
      <c r="AC16" s="307">
        <v>62419</v>
      </c>
      <c r="AD16" s="301">
        <v>62264</v>
      </c>
      <c r="AE16" s="301">
        <v>155</v>
      </c>
      <c r="AF16" s="301">
        <v>55</v>
      </c>
      <c r="AG16" s="301">
        <v>55</v>
      </c>
      <c r="AH16" s="301">
        <v>0</v>
      </c>
      <c r="AI16" s="301">
        <v>27432</v>
      </c>
      <c r="AJ16" s="301">
        <v>27376</v>
      </c>
      <c r="AK16" s="307">
        <v>56</v>
      </c>
      <c r="AL16" s="302">
        <v>0.20414114902303879</v>
      </c>
      <c r="AM16" s="307">
        <v>27406</v>
      </c>
      <c r="AN16" s="301">
        <v>27350</v>
      </c>
      <c r="AO16" s="301">
        <v>56</v>
      </c>
      <c r="AP16" s="301">
        <v>26</v>
      </c>
      <c r="AQ16" s="301">
        <v>26</v>
      </c>
      <c r="AR16" s="301">
        <v>0</v>
      </c>
      <c r="AS16" s="203"/>
      <c r="AT16" s="203"/>
      <c r="AU16" s="203"/>
      <c r="AV16" s="203"/>
      <c r="AW16" s="203"/>
      <c r="AX16" s="203"/>
      <c r="AY16" s="203"/>
      <c r="AZ16" s="203"/>
      <c r="BA16" s="203"/>
      <c r="BB16" s="203"/>
      <c r="BC16" s="203"/>
      <c r="BD16" s="203"/>
      <c r="BE16" s="203"/>
    </row>
    <row r="17" spans="1:57" ht="19.149999999999999" customHeight="1" x14ac:dyDescent="0.25">
      <c r="A17" s="349" t="s">
        <v>171</v>
      </c>
      <c r="B17" s="222" t="s">
        <v>44</v>
      </c>
      <c r="C17" s="300">
        <v>156782</v>
      </c>
      <c r="D17" s="301">
        <v>156185</v>
      </c>
      <c r="E17" s="307">
        <v>597</v>
      </c>
      <c r="F17" s="302">
        <v>0.38078350831090302</v>
      </c>
      <c r="G17" s="307">
        <v>156711</v>
      </c>
      <c r="H17" s="301">
        <v>156114</v>
      </c>
      <c r="I17" s="301">
        <v>597</v>
      </c>
      <c r="J17" s="301">
        <v>71</v>
      </c>
      <c r="K17" s="301">
        <v>71</v>
      </c>
      <c r="L17" s="301">
        <v>0</v>
      </c>
      <c r="M17" s="301">
        <v>63776</v>
      </c>
      <c r="N17" s="301">
        <v>63507</v>
      </c>
      <c r="O17" s="301">
        <v>269</v>
      </c>
      <c r="P17" s="308">
        <v>0.42178876066231813</v>
      </c>
      <c r="Q17" s="301">
        <v>63746</v>
      </c>
      <c r="R17" s="301">
        <v>63477</v>
      </c>
      <c r="S17" s="301">
        <v>269</v>
      </c>
      <c r="T17" s="301">
        <v>30</v>
      </c>
      <c r="U17" s="301">
        <v>30</v>
      </c>
      <c r="V17" s="301">
        <v>0</v>
      </c>
      <c r="W17" s="349" t="s">
        <v>171</v>
      </c>
      <c r="X17" s="222" t="s">
        <v>44</v>
      </c>
      <c r="Y17" s="300">
        <v>59066</v>
      </c>
      <c r="Z17" s="301">
        <v>58864</v>
      </c>
      <c r="AA17" s="307">
        <v>202</v>
      </c>
      <c r="AB17" s="302">
        <v>0.34199031591778689</v>
      </c>
      <c r="AC17" s="307">
        <v>59045</v>
      </c>
      <c r="AD17" s="301">
        <v>58843</v>
      </c>
      <c r="AE17" s="301">
        <v>202</v>
      </c>
      <c r="AF17" s="301">
        <v>21</v>
      </c>
      <c r="AG17" s="301">
        <v>21</v>
      </c>
      <c r="AH17" s="301">
        <v>0</v>
      </c>
      <c r="AI17" s="301">
        <v>33940</v>
      </c>
      <c r="AJ17" s="301">
        <v>33814</v>
      </c>
      <c r="AK17" s="307">
        <v>126</v>
      </c>
      <c r="AL17" s="302">
        <v>0.37124337065409546</v>
      </c>
      <c r="AM17" s="307">
        <v>33920</v>
      </c>
      <c r="AN17" s="301">
        <v>33794</v>
      </c>
      <c r="AO17" s="301">
        <v>126</v>
      </c>
      <c r="AP17" s="301">
        <v>20</v>
      </c>
      <c r="AQ17" s="301">
        <v>20</v>
      </c>
      <c r="AR17" s="301">
        <v>0</v>
      </c>
      <c r="AS17" s="223"/>
      <c r="AT17" s="223"/>
      <c r="AU17" s="223"/>
      <c r="AV17" s="223"/>
      <c r="AW17" s="223"/>
      <c r="AX17" s="223"/>
      <c r="AY17" s="223"/>
      <c r="AZ17" s="223"/>
      <c r="BA17" s="223"/>
      <c r="BB17" s="223"/>
      <c r="BC17" s="223"/>
      <c r="BD17" s="223"/>
      <c r="BE17" s="223"/>
    </row>
    <row r="18" spans="1:57" ht="19.149999999999999" customHeight="1" x14ac:dyDescent="0.25">
      <c r="A18" s="349"/>
      <c r="B18" s="222" t="s">
        <v>50</v>
      </c>
      <c r="C18" s="300">
        <v>66463</v>
      </c>
      <c r="D18" s="301">
        <v>66134</v>
      </c>
      <c r="E18" s="307">
        <v>329</v>
      </c>
      <c r="F18" s="302">
        <v>0.49501226246182084</v>
      </c>
      <c r="G18" s="307">
        <v>66430</v>
      </c>
      <c r="H18" s="301">
        <v>66101</v>
      </c>
      <c r="I18" s="301">
        <v>329</v>
      </c>
      <c r="J18" s="301">
        <v>33</v>
      </c>
      <c r="K18" s="301">
        <v>33</v>
      </c>
      <c r="L18" s="301">
        <v>0</v>
      </c>
      <c r="M18" s="301">
        <v>26807</v>
      </c>
      <c r="N18" s="301">
        <v>26648</v>
      </c>
      <c r="O18" s="301">
        <v>159</v>
      </c>
      <c r="P18" s="308">
        <v>0.59312866042451595</v>
      </c>
      <c r="Q18" s="301">
        <v>26792</v>
      </c>
      <c r="R18" s="301">
        <v>26633</v>
      </c>
      <c r="S18" s="301">
        <v>159</v>
      </c>
      <c r="T18" s="301">
        <v>15</v>
      </c>
      <c r="U18" s="301">
        <v>15</v>
      </c>
      <c r="V18" s="301">
        <v>0</v>
      </c>
      <c r="W18" s="349"/>
      <c r="X18" s="222" t="s">
        <v>50</v>
      </c>
      <c r="Y18" s="300">
        <v>24682</v>
      </c>
      <c r="Z18" s="301">
        <v>24570</v>
      </c>
      <c r="AA18" s="307">
        <v>112</v>
      </c>
      <c r="AB18" s="302">
        <v>0.45377197958026094</v>
      </c>
      <c r="AC18" s="307">
        <v>24671</v>
      </c>
      <c r="AD18" s="301">
        <v>24559</v>
      </c>
      <c r="AE18" s="301">
        <v>112</v>
      </c>
      <c r="AF18" s="301">
        <v>11</v>
      </c>
      <c r="AG18" s="301">
        <v>11</v>
      </c>
      <c r="AH18" s="301">
        <v>0</v>
      </c>
      <c r="AI18" s="301">
        <v>14974</v>
      </c>
      <c r="AJ18" s="301">
        <v>14916</v>
      </c>
      <c r="AK18" s="307">
        <v>58</v>
      </c>
      <c r="AL18" s="302">
        <v>0.38733805262454923</v>
      </c>
      <c r="AM18" s="307">
        <v>14967</v>
      </c>
      <c r="AN18" s="301">
        <v>14909</v>
      </c>
      <c r="AO18" s="301">
        <v>58</v>
      </c>
      <c r="AP18" s="301">
        <v>7</v>
      </c>
      <c r="AQ18" s="301">
        <v>7</v>
      </c>
      <c r="AR18" s="301">
        <v>0</v>
      </c>
      <c r="AS18" s="223"/>
      <c r="AT18" s="223"/>
      <c r="AU18" s="223"/>
      <c r="AV18" s="223"/>
      <c r="AW18" s="223"/>
      <c r="AX18" s="223"/>
      <c r="AY18" s="223"/>
      <c r="AZ18" s="223"/>
      <c r="BA18" s="223"/>
      <c r="BB18" s="223"/>
      <c r="BC18" s="223"/>
      <c r="BD18" s="223"/>
      <c r="BE18" s="223"/>
    </row>
    <row r="19" spans="1:57" ht="19.149999999999999" customHeight="1" x14ac:dyDescent="0.25">
      <c r="A19" s="349"/>
      <c r="B19" s="222" t="s">
        <v>51</v>
      </c>
      <c r="C19" s="300">
        <v>90319</v>
      </c>
      <c r="D19" s="301">
        <v>90051</v>
      </c>
      <c r="E19" s="307">
        <v>268</v>
      </c>
      <c r="F19" s="302">
        <v>0.29672604878264819</v>
      </c>
      <c r="G19" s="307">
        <v>90281</v>
      </c>
      <c r="H19" s="301">
        <v>90013</v>
      </c>
      <c r="I19" s="301">
        <v>268</v>
      </c>
      <c r="J19" s="301">
        <v>38</v>
      </c>
      <c r="K19" s="301">
        <v>38</v>
      </c>
      <c r="L19" s="301">
        <v>0</v>
      </c>
      <c r="M19" s="301">
        <v>36969</v>
      </c>
      <c r="N19" s="301">
        <v>36859</v>
      </c>
      <c r="O19" s="301">
        <v>110</v>
      </c>
      <c r="P19" s="308">
        <v>0.2975465930915091</v>
      </c>
      <c r="Q19" s="301">
        <v>36954</v>
      </c>
      <c r="R19" s="301">
        <v>36844</v>
      </c>
      <c r="S19" s="301">
        <v>110</v>
      </c>
      <c r="T19" s="301">
        <v>15</v>
      </c>
      <c r="U19" s="301">
        <v>15</v>
      </c>
      <c r="V19" s="301">
        <v>0</v>
      </c>
      <c r="W19" s="349"/>
      <c r="X19" s="222" t="s">
        <v>51</v>
      </c>
      <c r="Y19" s="300">
        <v>34384</v>
      </c>
      <c r="Z19" s="301">
        <v>34294</v>
      </c>
      <c r="AA19" s="307">
        <v>90</v>
      </c>
      <c r="AB19" s="302">
        <v>0.26174965100046532</v>
      </c>
      <c r="AC19" s="307">
        <v>34374</v>
      </c>
      <c r="AD19" s="301">
        <v>34284</v>
      </c>
      <c r="AE19" s="301">
        <v>90</v>
      </c>
      <c r="AF19" s="301">
        <v>10</v>
      </c>
      <c r="AG19" s="301">
        <v>10</v>
      </c>
      <c r="AH19" s="301">
        <v>0</v>
      </c>
      <c r="AI19" s="301">
        <v>18966</v>
      </c>
      <c r="AJ19" s="301">
        <v>18898</v>
      </c>
      <c r="AK19" s="307">
        <v>68</v>
      </c>
      <c r="AL19" s="302">
        <v>0.35853632816619213</v>
      </c>
      <c r="AM19" s="307">
        <v>18953</v>
      </c>
      <c r="AN19" s="301">
        <v>18885</v>
      </c>
      <c r="AO19" s="301">
        <v>68</v>
      </c>
      <c r="AP19" s="301">
        <v>13</v>
      </c>
      <c r="AQ19" s="301">
        <v>13</v>
      </c>
      <c r="AR19" s="301">
        <v>0</v>
      </c>
      <c r="AS19" s="223"/>
      <c r="AT19" s="223"/>
      <c r="AU19" s="223"/>
      <c r="AV19" s="223"/>
      <c r="AW19" s="223"/>
      <c r="AX19" s="223"/>
      <c r="AY19" s="223"/>
      <c r="AZ19" s="223"/>
      <c r="BA19" s="223"/>
      <c r="BB19" s="223"/>
      <c r="BC19" s="223"/>
      <c r="BD19" s="223"/>
      <c r="BE19" s="223"/>
    </row>
    <row r="20" spans="1:57" ht="19.149999999999999" customHeight="1" x14ac:dyDescent="0.25">
      <c r="A20" s="349" t="s">
        <v>172</v>
      </c>
      <c r="B20" s="222" t="s">
        <v>44</v>
      </c>
      <c r="C20" s="300">
        <v>217892</v>
      </c>
      <c r="D20" s="301">
        <v>217093</v>
      </c>
      <c r="E20" s="307">
        <v>799</v>
      </c>
      <c r="F20" s="302">
        <v>0.36669542709232095</v>
      </c>
      <c r="G20" s="307">
        <v>217792</v>
      </c>
      <c r="H20" s="301">
        <v>216993</v>
      </c>
      <c r="I20" s="301">
        <v>799</v>
      </c>
      <c r="J20" s="301">
        <v>100</v>
      </c>
      <c r="K20" s="301">
        <v>100</v>
      </c>
      <c r="L20" s="301">
        <v>0</v>
      </c>
      <c r="M20" s="301">
        <v>100385</v>
      </c>
      <c r="N20" s="301">
        <v>99990</v>
      </c>
      <c r="O20" s="301">
        <v>395</v>
      </c>
      <c r="P20" s="308">
        <v>0.39348508243263436</v>
      </c>
      <c r="Q20" s="301">
        <v>100321</v>
      </c>
      <c r="R20" s="301">
        <v>99926</v>
      </c>
      <c r="S20" s="301">
        <v>395</v>
      </c>
      <c r="T20" s="301">
        <v>64</v>
      </c>
      <c r="U20" s="301">
        <v>64</v>
      </c>
      <c r="V20" s="301">
        <v>0</v>
      </c>
      <c r="W20" s="349" t="s">
        <v>172</v>
      </c>
      <c r="X20" s="222" t="s">
        <v>44</v>
      </c>
      <c r="Y20" s="300">
        <v>75093</v>
      </c>
      <c r="Z20" s="301">
        <v>74819</v>
      </c>
      <c r="AA20" s="307">
        <v>274</v>
      </c>
      <c r="AB20" s="302">
        <v>0.36488088104084271</v>
      </c>
      <c r="AC20" s="307">
        <v>75070</v>
      </c>
      <c r="AD20" s="301">
        <v>74796</v>
      </c>
      <c r="AE20" s="301">
        <v>274</v>
      </c>
      <c r="AF20" s="301">
        <v>23</v>
      </c>
      <c r="AG20" s="301">
        <v>23</v>
      </c>
      <c r="AH20" s="301">
        <v>0</v>
      </c>
      <c r="AI20" s="301">
        <v>42414</v>
      </c>
      <c r="AJ20" s="301">
        <v>42284</v>
      </c>
      <c r="AK20" s="307">
        <v>130</v>
      </c>
      <c r="AL20" s="302">
        <v>0.30650256990616304</v>
      </c>
      <c r="AM20" s="307">
        <v>42401</v>
      </c>
      <c r="AN20" s="301">
        <v>42271</v>
      </c>
      <c r="AO20" s="301">
        <v>130</v>
      </c>
      <c r="AP20" s="301">
        <v>13</v>
      </c>
      <c r="AQ20" s="301">
        <v>13</v>
      </c>
      <c r="AR20" s="301">
        <v>0</v>
      </c>
      <c r="AS20" s="223"/>
      <c r="AT20" s="223"/>
      <c r="AU20" s="223"/>
      <c r="AV20" s="223"/>
      <c r="AW20" s="223"/>
      <c r="AX20" s="223"/>
      <c r="AY20" s="223"/>
      <c r="AZ20" s="223"/>
      <c r="BA20" s="223"/>
      <c r="BB20" s="223"/>
      <c r="BC20" s="223"/>
      <c r="BD20" s="223"/>
      <c r="BE20" s="223"/>
    </row>
    <row r="21" spans="1:57" ht="19.149999999999999" customHeight="1" x14ac:dyDescent="0.25">
      <c r="A21" s="349"/>
      <c r="B21" s="222" t="s">
        <v>50</v>
      </c>
      <c r="C21" s="300">
        <v>145756</v>
      </c>
      <c r="D21" s="301">
        <v>145154</v>
      </c>
      <c r="E21" s="307">
        <v>602</v>
      </c>
      <c r="F21" s="302">
        <v>0.41301901808501879</v>
      </c>
      <c r="G21" s="307">
        <v>145699</v>
      </c>
      <c r="H21" s="301">
        <v>145097</v>
      </c>
      <c r="I21" s="301">
        <v>602</v>
      </c>
      <c r="J21" s="301">
        <v>57</v>
      </c>
      <c r="K21" s="301">
        <v>57</v>
      </c>
      <c r="L21" s="301">
        <v>0</v>
      </c>
      <c r="M21" s="301">
        <v>66932</v>
      </c>
      <c r="N21" s="301">
        <v>66622</v>
      </c>
      <c r="O21" s="301">
        <v>310</v>
      </c>
      <c r="P21" s="308">
        <v>0.46315663658638617</v>
      </c>
      <c r="Q21" s="301">
        <v>66898</v>
      </c>
      <c r="R21" s="301">
        <v>66588</v>
      </c>
      <c r="S21" s="301">
        <v>310</v>
      </c>
      <c r="T21" s="301">
        <v>34</v>
      </c>
      <c r="U21" s="301">
        <v>34</v>
      </c>
      <c r="V21" s="301">
        <v>0</v>
      </c>
      <c r="W21" s="349"/>
      <c r="X21" s="222" t="s">
        <v>50</v>
      </c>
      <c r="Y21" s="300">
        <v>50100</v>
      </c>
      <c r="Z21" s="301">
        <v>49892</v>
      </c>
      <c r="AA21" s="307">
        <v>208</v>
      </c>
      <c r="AB21" s="302">
        <v>0.41516966067864275</v>
      </c>
      <c r="AC21" s="307">
        <v>50085</v>
      </c>
      <c r="AD21" s="301">
        <v>49877</v>
      </c>
      <c r="AE21" s="301">
        <v>208</v>
      </c>
      <c r="AF21" s="301">
        <v>15</v>
      </c>
      <c r="AG21" s="301">
        <v>15</v>
      </c>
      <c r="AH21" s="301">
        <v>0</v>
      </c>
      <c r="AI21" s="301">
        <v>28724</v>
      </c>
      <c r="AJ21" s="301">
        <v>28640</v>
      </c>
      <c r="AK21" s="307">
        <v>84</v>
      </c>
      <c r="AL21" s="302">
        <v>0.2924383790558418</v>
      </c>
      <c r="AM21" s="307">
        <v>28716</v>
      </c>
      <c r="AN21" s="301">
        <v>28632</v>
      </c>
      <c r="AO21" s="301">
        <v>84</v>
      </c>
      <c r="AP21" s="301">
        <v>8</v>
      </c>
      <c r="AQ21" s="301">
        <v>8</v>
      </c>
      <c r="AR21" s="301">
        <v>0</v>
      </c>
      <c r="AS21" s="223"/>
      <c r="AT21" s="223"/>
      <c r="AU21" s="223"/>
      <c r="AV21" s="223"/>
      <c r="AW21" s="223"/>
      <c r="AX21" s="223"/>
      <c r="AY21" s="223"/>
      <c r="AZ21" s="223"/>
      <c r="BA21" s="223"/>
      <c r="BB21" s="223"/>
      <c r="BC21" s="223"/>
      <c r="BD21" s="223"/>
      <c r="BE21" s="223"/>
    </row>
    <row r="22" spans="1:57" ht="19.149999999999999" customHeight="1" x14ac:dyDescent="0.25">
      <c r="A22" s="349"/>
      <c r="B22" s="222" t="s">
        <v>51</v>
      </c>
      <c r="C22" s="300">
        <v>72136</v>
      </c>
      <c r="D22" s="301">
        <v>71939</v>
      </c>
      <c r="E22" s="307">
        <v>197</v>
      </c>
      <c r="F22" s="302">
        <v>0.27309526450038812</v>
      </c>
      <c r="G22" s="307">
        <v>72093</v>
      </c>
      <c r="H22" s="301">
        <v>71896</v>
      </c>
      <c r="I22" s="301">
        <v>197</v>
      </c>
      <c r="J22" s="301">
        <v>43</v>
      </c>
      <c r="K22" s="301">
        <v>43</v>
      </c>
      <c r="L22" s="301">
        <v>0</v>
      </c>
      <c r="M22" s="301">
        <v>33453</v>
      </c>
      <c r="N22" s="301">
        <v>33368</v>
      </c>
      <c r="O22" s="301">
        <v>85</v>
      </c>
      <c r="P22" s="308">
        <v>0.25408782470929364</v>
      </c>
      <c r="Q22" s="301">
        <v>33423</v>
      </c>
      <c r="R22" s="301">
        <v>33338</v>
      </c>
      <c r="S22" s="301">
        <v>85</v>
      </c>
      <c r="T22" s="301">
        <v>30</v>
      </c>
      <c r="U22" s="301">
        <v>30</v>
      </c>
      <c r="V22" s="301">
        <v>0</v>
      </c>
      <c r="W22" s="349"/>
      <c r="X22" s="222" t="s">
        <v>51</v>
      </c>
      <c r="Y22" s="300">
        <v>24993</v>
      </c>
      <c r="Z22" s="301">
        <v>24927</v>
      </c>
      <c r="AA22" s="307">
        <v>66</v>
      </c>
      <c r="AB22" s="302">
        <v>0.26407394070339696</v>
      </c>
      <c r="AC22" s="307">
        <v>24985</v>
      </c>
      <c r="AD22" s="301">
        <v>24919</v>
      </c>
      <c r="AE22" s="301">
        <v>66</v>
      </c>
      <c r="AF22" s="301">
        <v>8</v>
      </c>
      <c r="AG22" s="301">
        <v>8</v>
      </c>
      <c r="AH22" s="301">
        <v>0</v>
      </c>
      <c r="AI22" s="301">
        <v>13690</v>
      </c>
      <c r="AJ22" s="301">
        <v>13644</v>
      </c>
      <c r="AK22" s="307">
        <v>46</v>
      </c>
      <c r="AL22" s="302">
        <v>0.33601168736303871</v>
      </c>
      <c r="AM22" s="307">
        <v>13685</v>
      </c>
      <c r="AN22" s="301">
        <v>13639</v>
      </c>
      <c r="AO22" s="301">
        <v>46</v>
      </c>
      <c r="AP22" s="301">
        <v>5</v>
      </c>
      <c r="AQ22" s="301">
        <v>5</v>
      </c>
      <c r="AR22" s="301">
        <v>0</v>
      </c>
      <c r="AS22" s="223"/>
      <c r="AT22" s="223"/>
      <c r="AU22" s="223"/>
      <c r="AV22" s="223"/>
      <c r="AW22" s="223"/>
      <c r="AX22" s="223"/>
      <c r="AY22" s="223"/>
      <c r="AZ22" s="223"/>
      <c r="BA22" s="223"/>
      <c r="BB22" s="223"/>
      <c r="BC22" s="223"/>
      <c r="BD22" s="223"/>
      <c r="BE22" s="223"/>
    </row>
    <row r="23" spans="1:57" ht="19.149999999999999" customHeight="1" x14ac:dyDescent="0.25">
      <c r="A23" s="349" t="s">
        <v>173</v>
      </c>
      <c r="B23" s="222" t="s">
        <v>44</v>
      </c>
      <c r="C23" s="300">
        <v>3</v>
      </c>
      <c r="D23" s="301">
        <v>3</v>
      </c>
      <c r="E23" s="301">
        <v>0</v>
      </c>
      <c r="F23" s="301">
        <v>0</v>
      </c>
      <c r="G23" s="307">
        <v>3</v>
      </c>
      <c r="H23" s="301">
        <v>3</v>
      </c>
      <c r="I23" s="301">
        <v>0</v>
      </c>
      <c r="J23" s="301">
        <v>0</v>
      </c>
      <c r="K23" s="301">
        <v>0</v>
      </c>
      <c r="L23" s="301">
        <v>0</v>
      </c>
      <c r="M23" s="301">
        <v>3</v>
      </c>
      <c r="N23" s="301">
        <v>3</v>
      </c>
      <c r="O23" s="301">
        <v>0</v>
      </c>
      <c r="P23" s="308">
        <v>0</v>
      </c>
      <c r="Q23" s="301">
        <v>3</v>
      </c>
      <c r="R23" s="301">
        <v>3</v>
      </c>
      <c r="S23" s="301">
        <v>0</v>
      </c>
      <c r="T23" s="301">
        <v>0</v>
      </c>
      <c r="U23" s="301">
        <v>0</v>
      </c>
      <c r="V23" s="301">
        <v>0</v>
      </c>
      <c r="W23" s="349" t="s">
        <v>173</v>
      </c>
      <c r="X23" s="222" t="s">
        <v>44</v>
      </c>
      <c r="Y23" s="300">
        <v>0</v>
      </c>
      <c r="Z23" s="301">
        <v>0</v>
      </c>
      <c r="AA23" s="301">
        <v>0</v>
      </c>
      <c r="AB23" s="301">
        <v>0</v>
      </c>
      <c r="AC23" s="301">
        <v>0</v>
      </c>
      <c r="AD23" s="301">
        <v>0</v>
      </c>
      <c r="AE23" s="301">
        <v>0</v>
      </c>
      <c r="AF23" s="301">
        <v>0</v>
      </c>
      <c r="AG23" s="301">
        <v>0</v>
      </c>
      <c r="AH23" s="301">
        <v>0</v>
      </c>
      <c r="AI23" s="301">
        <v>0</v>
      </c>
      <c r="AJ23" s="301">
        <v>0</v>
      </c>
      <c r="AK23" s="301">
        <v>0</v>
      </c>
      <c r="AL23" s="301">
        <v>0</v>
      </c>
      <c r="AM23" s="301">
        <v>0</v>
      </c>
      <c r="AN23" s="301">
        <v>0</v>
      </c>
      <c r="AO23" s="301">
        <v>0</v>
      </c>
      <c r="AP23" s="301">
        <v>0</v>
      </c>
      <c r="AQ23" s="301">
        <v>0</v>
      </c>
      <c r="AR23" s="301">
        <v>0</v>
      </c>
      <c r="AS23" s="223"/>
      <c r="AT23" s="223"/>
      <c r="AU23" s="223"/>
      <c r="AV23" s="223"/>
      <c r="AW23" s="223"/>
      <c r="AX23" s="223"/>
      <c r="AY23" s="223"/>
      <c r="AZ23" s="223"/>
      <c r="BA23" s="223"/>
      <c r="BB23" s="223"/>
      <c r="BC23" s="223"/>
      <c r="BD23" s="223"/>
      <c r="BE23" s="223"/>
    </row>
    <row r="24" spans="1:57" ht="19.149999999999999" customHeight="1" x14ac:dyDescent="0.25">
      <c r="A24" s="349"/>
      <c r="B24" s="222" t="s">
        <v>50</v>
      </c>
      <c r="C24" s="300">
        <v>1</v>
      </c>
      <c r="D24" s="301">
        <v>1</v>
      </c>
      <c r="E24" s="301">
        <v>0</v>
      </c>
      <c r="F24" s="301">
        <v>0</v>
      </c>
      <c r="G24" s="307">
        <v>1</v>
      </c>
      <c r="H24" s="301">
        <v>1</v>
      </c>
      <c r="I24" s="301">
        <v>0</v>
      </c>
      <c r="J24" s="301">
        <v>0</v>
      </c>
      <c r="K24" s="301">
        <v>0</v>
      </c>
      <c r="L24" s="301">
        <v>0</v>
      </c>
      <c r="M24" s="301">
        <v>1</v>
      </c>
      <c r="N24" s="301">
        <v>1</v>
      </c>
      <c r="O24" s="301">
        <v>0</v>
      </c>
      <c r="P24" s="308">
        <v>0</v>
      </c>
      <c r="Q24" s="301">
        <v>1</v>
      </c>
      <c r="R24" s="301">
        <v>1</v>
      </c>
      <c r="S24" s="301">
        <v>0</v>
      </c>
      <c r="T24" s="301">
        <v>0</v>
      </c>
      <c r="U24" s="301">
        <v>0</v>
      </c>
      <c r="V24" s="301">
        <v>0</v>
      </c>
      <c r="W24" s="349"/>
      <c r="X24" s="222" t="s">
        <v>50</v>
      </c>
      <c r="Y24" s="300">
        <v>0</v>
      </c>
      <c r="Z24" s="301">
        <v>0</v>
      </c>
      <c r="AA24" s="301">
        <v>0</v>
      </c>
      <c r="AB24" s="301">
        <v>0</v>
      </c>
      <c r="AC24" s="301">
        <v>0</v>
      </c>
      <c r="AD24" s="301">
        <v>0</v>
      </c>
      <c r="AE24" s="301">
        <v>0</v>
      </c>
      <c r="AF24" s="301">
        <v>0</v>
      </c>
      <c r="AG24" s="301">
        <v>0</v>
      </c>
      <c r="AH24" s="301">
        <v>0</v>
      </c>
      <c r="AI24" s="301">
        <v>0</v>
      </c>
      <c r="AJ24" s="301">
        <v>0</v>
      </c>
      <c r="AK24" s="301">
        <v>0</v>
      </c>
      <c r="AL24" s="301">
        <v>0</v>
      </c>
      <c r="AM24" s="301">
        <v>0</v>
      </c>
      <c r="AN24" s="301">
        <v>0</v>
      </c>
      <c r="AO24" s="301">
        <v>0</v>
      </c>
      <c r="AP24" s="301">
        <v>0</v>
      </c>
      <c r="AQ24" s="301">
        <v>0</v>
      </c>
      <c r="AR24" s="301">
        <v>0</v>
      </c>
      <c r="AS24" s="223"/>
      <c r="AT24" s="223"/>
      <c r="AU24" s="223"/>
      <c r="AV24" s="223"/>
      <c r="AW24" s="223"/>
      <c r="AX24" s="223"/>
      <c r="AY24" s="223"/>
      <c r="AZ24" s="223"/>
      <c r="BA24" s="223"/>
      <c r="BB24" s="223"/>
      <c r="BC24" s="223"/>
      <c r="BD24" s="223"/>
      <c r="BE24" s="223"/>
    </row>
    <row r="25" spans="1:57" ht="19.149999999999999" customHeight="1" x14ac:dyDescent="0.25">
      <c r="A25" s="349"/>
      <c r="B25" s="222" t="s">
        <v>51</v>
      </c>
      <c r="C25" s="303">
        <v>2</v>
      </c>
      <c r="D25" s="304">
        <v>2</v>
      </c>
      <c r="E25" s="304">
        <v>0</v>
      </c>
      <c r="F25" s="304">
        <v>0</v>
      </c>
      <c r="G25" s="309">
        <v>2</v>
      </c>
      <c r="H25" s="304">
        <v>2</v>
      </c>
      <c r="I25" s="304">
        <v>0</v>
      </c>
      <c r="J25" s="304">
        <v>0</v>
      </c>
      <c r="K25" s="304">
        <v>0</v>
      </c>
      <c r="L25" s="304">
        <v>0</v>
      </c>
      <c r="M25" s="304">
        <v>2</v>
      </c>
      <c r="N25" s="304">
        <v>2</v>
      </c>
      <c r="O25" s="304">
        <v>0</v>
      </c>
      <c r="P25" s="310">
        <v>0</v>
      </c>
      <c r="Q25" s="304">
        <v>2</v>
      </c>
      <c r="R25" s="304">
        <v>2</v>
      </c>
      <c r="S25" s="304">
        <v>0</v>
      </c>
      <c r="T25" s="304">
        <v>0</v>
      </c>
      <c r="U25" s="304">
        <v>0</v>
      </c>
      <c r="V25" s="304">
        <v>0</v>
      </c>
      <c r="W25" s="349"/>
      <c r="X25" s="222" t="s">
        <v>51</v>
      </c>
      <c r="Y25" s="303">
        <v>0</v>
      </c>
      <c r="Z25" s="304">
        <v>0</v>
      </c>
      <c r="AA25" s="304">
        <v>0</v>
      </c>
      <c r="AB25" s="304">
        <v>0</v>
      </c>
      <c r="AC25" s="304">
        <v>0</v>
      </c>
      <c r="AD25" s="304">
        <v>0</v>
      </c>
      <c r="AE25" s="304">
        <v>0</v>
      </c>
      <c r="AF25" s="304">
        <v>0</v>
      </c>
      <c r="AG25" s="304">
        <v>0</v>
      </c>
      <c r="AH25" s="304">
        <v>0</v>
      </c>
      <c r="AI25" s="304">
        <v>0</v>
      </c>
      <c r="AJ25" s="304">
        <v>0</v>
      </c>
      <c r="AK25" s="304">
        <v>0</v>
      </c>
      <c r="AL25" s="304">
        <v>0</v>
      </c>
      <c r="AM25" s="304">
        <v>0</v>
      </c>
      <c r="AN25" s="304">
        <v>0</v>
      </c>
      <c r="AO25" s="304">
        <v>0</v>
      </c>
      <c r="AP25" s="304">
        <v>0</v>
      </c>
      <c r="AQ25" s="304">
        <v>0</v>
      </c>
      <c r="AR25" s="304">
        <v>0</v>
      </c>
      <c r="AS25" s="223"/>
      <c r="AT25" s="223"/>
      <c r="AU25" s="223"/>
      <c r="AV25" s="223"/>
      <c r="AW25" s="223"/>
      <c r="AX25" s="223"/>
      <c r="AY25" s="223"/>
      <c r="AZ25" s="223"/>
      <c r="BA25" s="223"/>
      <c r="BB25" s="223"/>
      <c r="BC25" s="223"/>
      <c r="BD25" s="223"/>
      <c r="BE25" s="223"/>
    </row>
    <row r="26" spans="1:57" ht="23.65" customHeight="1" x14ac:dyDescent="0.25">
      <c r="A26" s="213"/>
      <c r="B26" s="213"/>
      <c r="C26" s="213"/>
      <c r="D26" s="213"/>
      <c r="E26" s="213"/>
      <c r="F26" s="213"/>
      <c r="G26" s="213"/>
      <c r="H26" s="213"/>
      <c r="I26" s="213"/>
      <c r="J26" s="213"/>
      <c r="K26" s="213"/>
      <c r="L26" s="213"/>
      <c r="M26" s="213"/>
      <c r="N26" s="213"/>
      <c r="O26" s="213"/>
      <c r="P26" s="213"/>
      <c r="Q26" s="213"/>
      <c r="R26" s="213"/>
      <c r="S26" s="213"/>
      <c r="T26" s="213"/>
      <c r="U26" s="213"/>
      <c r="V26" s="213"/>
      <c r="W26" s="224" t="s">
        <v>59</v>
      </c>
      <c r="X26" s="225"/>
      <c r="Y26" s="213"/>
      <c r="Z26" s="226" t="s">
        <v>60</v>
      </c>
      <c r="AA26" s="226"/>
      <c r="AC26" s="226"/>
      <c r="AD26" s="227"/>
      <c r="AE26" s="228" t="s">
        <v>174</v>
      </c>
      <c r="AG26" s="226"/>
      <c r="AH26" s="229"/>
      <c r="AI26" s="229"/>
      <c r="AJ26" s="230" t="s">
        <v>175</v>
      </c>
      <c r="AK26" s="231"/>
      <c r="AN26" s="226"/>
      <c r="AP26" s="228"/>
      <c r="AQ26" s="228"/>
      <c r="AR26" s="232" t="s">
        <v>176</v>
      </c>
      <c r="AU26" s="223"/>
      <c r="AV26" s="223"/>
      <c r="AW26" s="223"/>
      <c r="AX26" s="223"/>
      <c r="AY26" s="223"/>
      <c r="AZ26" s="223"/>
      <c r="BA26" s="223"/>
      <c r="BB26" s="223"/>
      <c r="BC26" s="223"/>
      <c r="BD26" s="223"/>
      <c r="BE26" s="223"/>
    </row>
    <row r="27" spans="1:57" ht="18" customHeight="1" x14ac:dyDescent="0.25">
      <c r="A27" s="213"/>
      <c r="B27" s="213"/>
      <c r="C27" s="213"/>
      <c r="D27" s="213"/>
      <c r="E27" s="213"/>
      <c r="F27" s="213"/>
      <c r="G27" s="213"/>
      <c r="H27" s="213"/>
      <c r="I27" s="213"/>
      <c r="J27" s="213"/>
      <c r="K27" s="213"/>
      <c r="L27" s="213"/>
      <c r="M27" s="213"/>
      <c r="N27" s="213"/>
      <c r="O27" s="213"/>
      <c r="P27" s="213"/>
      <c r="Q27" s="213"/>
      <c r="R27" s="213"/>
      <c r="S27" s="213"/>
      <c r="T27" s="213"/>
      <c r="U27" s="213"/>
      <c r="V27" s="213"/>
      <c r="W27" s="225"/>
      <c r="X27" s="225"/>
      <c r="Y27" s="213"/>
      <c r="Z27" s="226"/>
      <c r="AA27" s="226"/>
      <c r="AC27" s="229"/>
      <c r="AD27" s="227"/>
      <c r="AE27" s="228" t="s">
        <v>65</v>
      </c>
      <c r="AG27" s="226"/>
      <c r="AH27" s="226"/>
      <c r="AI27" s="226"/>
      <c r="AJ27" s="226"/>
      <c r="AK27" s="231"/>
      <c r="AM27" s="226"/>
      <c r="AN27" s="226"/>
      <c r="AO27" s="231"/>
      <c r="AP27" s="228"/>
      <c r="AQ27" s="228"/>
      <c r="AR27" s="226"/>
      <c r="AS27" s="231"/>
      <c r="AT27" s="228"/>
      <c r="AU27" s="223"/>
      <c r="AV27" s="223"/>
      <c r="AW27" s="223"/>
      <c r="AX27" s="223"/>
      <c r="AY27" s="223"/>
      <c r="AZ27" s="223"/>
      <c r="BA27" s="223"/>
      <c r="BB27" s="223"/>
      <c r="BC27" s="223"/>
      <c r="BD27" s="223"/>
      <c r="BE27" s="223"/>
    </row>
    <row r="28" spans="1:57" x14ac:dyDescent="0.25">
      <c r="A28" s="213"/>
      <c r="B28" s="213"/>
      <c r="C28" s="213"/>
      <c r="D28" s="213"/>
      <c r="E28" s="213"/>
      <c r="F28" s="213"/>
      <c r="G28" s="213"/>
      <c r="H28" s="213"/>
      <c r="I28" s="213"/>
      <c r="J28" s="213"/>
      <c r="K28" s="213"/>
      <c r="L28" s="213"/>
      <c r="M28" s="213"/>
      <c r="N28" s="213"/>
      <c r="O28" s="213"/>
      <c r="P28" s="213"/>
      <c r="Q28" s="213"/>
      <c r="R28" s="213"/>
      <c r="S28" s="213"/>
      <c r="T28" s="213"/>
      <c r="U28" s="213"/>
      <c r="V28" s="213"/>
      <c r="W28" s="233" t="s">
        <v>207</v>
      </c>
      <c r="X28" s="213"/>
      <c r="Y28" s="213"/>
      <c r="Z28" s="213"/>
      <c r="AA28" s="213"/>
      <c r="AB28" s="213"/>
      <c r="AC28" s="213"/>
      <c r="AD28" s="213"/>
      <c r="AE28" s="213"/>
      <c r="AF28" s="213"/>
      <c r="AG28" s="213"/>
      <c r="AH28" s="213"/>
      <c r="AI28" s="213"/>
      <c r="AJ28" s="213"/>
      <c r="AK28" s="213"/>
      <c r="AL28" s="228"/>
      <c r="AM28" s="213"/>
      <c r="AN28" s="213"/>
      <c r="AO28" s="213"/>
      <c r="AP28" s="213"/>
      <c r="AQ28" s="213"/>
      <c r="AR28" s="213"/>
      <c r="AS28" s="223"/>
      <c r="AT28" s="223"/>
      <c r="AU28" s="223"/>
      <c r="AV28" s="223"/>
      <c r="AW28" s="223"/>
      <c r="AX28" s="223"/>
      <c r="AY28" s="223"/>
      <c r="AZ28" s="223"/>
      <c r="BA28" s="223"/>
      <c r="BB28" s="223"/>
      <c r="BC28" s="223"/>
      <c r="BD28" s="223"/>
      <c r="BE28" s="223"/>
    </row>
    <row r="29" spans="1:57" x14ac:dyDescent="0.25">
      <c r="A29" s="213"/>
      <c r="B29" s="213"/>
      <c r="C29" s="213"/>
      <c r="D29" s="213"/>
      <c r="E29" s="213"/>
      <c r="F29" s="213"/>
      <c r="G29" s="213"/>
      <c r="H29" s="213"/>
      <c r="I29" s="213"/>
      <c r="J29" s="213"/>
      <c r="K29" s="213"/>
      <c r="L29" s="213"/>
      <c r="M29" s="213"/>
      <c r="N29" s="213"/>
      <c r="O29" s="213"/>
      <c r="P29" s="213"/>
      <c r="Q29" s="213"/>
      <c r="R29" s="213"/>
      <c r="S29" s="213"/>
      <c r="T29" s="213"/>
      <c r="U29" s="213"/>
      <c r="V29" s="213"/>
      <c r="W29" s="288" t="s">
        <v>227</v>
      </c>
      <c r="X29" s="234"/>
      <c r="Y29" s="213"/>
      <c r="Z29" s="213"/>
      <c r="AA29" s="213"/>
      <c r="AB29" s="213"/>
      <c r="AC29" s="213"/>
      <c r="AD29" s="213"/>
      <c r="AE29" s="213"/>
      <c r="AF29" s="213"/>
      <c r="AG29" s="213"/>
      <c r="AH29" s="213"/>
      <c r="AI29" s="213"/>
      <c r="AJ29" s="213"/>
      <c r="AK29" s="213"/>
      <c r="AL29" s="226"/>
      <c r="AM29" s="213"/>
      <c r="AN29" s="213"/>
      <c r="AO29" s="213"/>
      <c r="AP29" s="213"/>
      <c r="AQ29" s="213"/>
      <c r="AR29" s="213"/>
      <c r="AS29" s="223"/>
      <c r="AT29" s="223"/>
      <c r="AU29" s="223"/>
      <c r="AV29" s="223"/>
      <c r="AW29" s="223"/>
      <c r="AX29" s="223"/>
      <c r="AY29" s="223"/>
      <c r="AZ29" s="223"/>
      <c r="BA29" s="223"/>
      <c r="BB29" s="223"/>
      <c r="BC29" s="223"/>
      <c r="BD29" s="223"/>
      <c r="BE29" s="223"/>
    </row>
    <row r="30" spans="1:57" x14ac:dyDescent="0.25">
      <c r="A30" s="213"/>
      <c r="B30" s="213"/>
      <c r="C30" s="213"/>
      <c r="D30" s="213"/>
      <c r="E30" s="213"/>
      <c r="F30" s="213"/>
      <c r="G30" s="213"/>
      <c r="H30" s="213"/>
      <c r="I30" s="213"/>
      <c r="J30" s="213"/>
      <c r="K30" s="213"/>
      <c r="L30" s="213"/>
      <c r="M30" s="213"/>
      <c r="N30" s="213"/>
      <c r="O30" s="213"/>
      <c r="P30" s="213"/>
      <c r="Q30" s="213"/>
      <c r="R30" s="213"/>
      <c r="S30" s="213"/>
      <c r="T30" s="213"/>
      <c r="U30" s="213"/>
      <c r="V30" s="213"/>
      <c r="W30" s="234" t="s">
        <v>228</v>
      </c>
      <c r="X30" s="213"/>
      <c r="Y30" s="213"/>
      <c r="Z30" s="213"/>
      <c r="AA30" s="213"/>
      <c r="AB30" s="213"/>
      <c r="AC30" s="213"/>
      <c r="AD30" s="213"/>
      <c r="AE30" s="213"/>
      <c r="AF30" s="213"/>
      <c r="AG30" s="213"/>
      <c r="AH30" s="213"/>
      <c r="AI30" s="213"/>
      <c r="AJ30" s="213"/>
      <c r="AK30" s="213"/>
      <c r="AL30" s="213"/>
      <c r="AM30" s="213"/>
      <c r="AN30" s="213"/>
      <c r="AO30" s="213"/>
      <c r="AP30" s="213"/>
      <c r="AQ30" s="213"/>
      <c r="AR30" s="213"/>
      <c r="AS30" s="223"/>
      <c r="AT30" s="223"/>
      <c r="AU30" s="223"/>
      <c r="AV30" s="223"/>
      <c r="AW30" s="223"/>
      <c r="AX30" s="223"/>
      <c r="AY30" s="223"/>
      <c r="AZ30" s="223"/>
      <c r="BA30" s="223"/>
      <c r="BB30" s="223"/>
      <c r="BC30" s="223"/>
      <c r="BD30" s="223"/>
      <c r="BE30" s="223"/>
    </row>
    <row r="31" spans="1:57" x14ac:dyDescent="0.25">
      <c r="A31" s="213"/>
      <c r="B31" s="213"/>
      <c r="C31" s="213"/>
      <c r="D31" s="213"/>
      <c r="E31" s="213"/>
      <c r="F31" s="213"/>
      <c r="G31" s="213"/>
      <c r="H31" s="213"/>
      <c r="I31" s="213"/>
      <c r="J31" s="213"/>
      <c r="K31" s="213"/>
      <c r="L31" s="213"/>
      <c r="M31" s="213"/>
      <c r="N31" s="213"/>
      <c r="O31" s="213"/>
      <c r="P31" s="213"/>
      <c r="Q31" s="213"/>
      <c r="R31" s="213"/>
      <c r="S31" s="213"/>
      <c r="T31" s="213"/>
      <c r="U31" s="213"/>
      <c r="V31" s="213"/>
      <c r="W31" s="234" t="s">
        <v>229</v>
      </c>
      <c r="X31" s="213"/>
      <c r="Y31" s="213"/>
      <c r="Z31" s="213"/>
      <c r="AA31" s="213"/>
      <c r="AB31" s="213"/>
      <c r="AC31" s="213"/>
      <c r="AD31" s="213"/>
      <c r="AE31" s="213"/>
      <c r="AF31" s="213"/>
      <c r="AG31" s="213"/>
      <c r="AH31" s="213"/>
      <c r="AI31" s="213"/>
      <c r="AJ31" s="213"/>
      <c r="AK31" s="213"/>
      <c r="AL31" s="213"/>
      <c r="AM31" s="213"/>
      <c r="AN31" s="213"/>
      <c r="AO31" s="213"/>
      <c r="AP31" s="213"/>
      <c r="AQ31" s="213"/>
      <c r="AR31" s="213"/>
      <c r="AS31" s="223"/>
      <c r="AT31" s="223"/>
      <c r="AU31" s="223"/>
      <c r="AV31" s="223"/>
      <c r="AW31" s="223"/>
      <c r="AX31" s="223"/>
      <c r="AY31" s="223"/>
      <c r="AZ31" s="223"/>
      <c r="BA31" s="223"/>
      <c r="BB31" s="223"/>
      <c r="BC31" s="223"/>
      <c r="BD31" s="223"/>
      <c r="BE31" s="223"/>
    </row>
    <row r="32" spans="1:57" x14ac:dyDescent="0.25">
      <c r="A32" s="213"/>
      <c r="B32" s="213"/>
      <c r="C32" s="213"/>
      <c r="D32" s="213"/>
      <c r="E32" s="213"/>
      <c r="F32" s="213"/>
      <c r="G32" s="213"/>
      <c r="H32" s="213"/>
      <c r="I32" s="213"/>
      <c r="J32" s="213"/>
      <c r="K32" s="213"/>
      <c r="L32" s="213"/>
      <c r="M32" s="213"/>
      <c r="N32" s="213"/>
      <c r="O32" s="213"/>
      <c r="P32" s="213"/>
      <c r="Q32" s="213"/>
      <c r="R32" s="213"/>
      <c r="S32" s="213"/>
      <c r="T32" s="213"/>
      <c r="U32" s="213"/>
      <c r="V32" s="213"/>
      <c r="W32" s="213"/>
      <c r="X32" s="213"/>
      <c r="Y32" s="213"/>
      <c r="Z32" s="213"/>
      <c r="AA32" s="213"/>
      <c r="AB32" s="213"/>
      <c r="AC32" s="213"/>
      <c r="AD32" s="213"/>
      <c r="AE32" s="213"/>
      <c r="AF32" s="213"/>
      <c r="AG32" s="213"/>
      <c r="AH32" s="213"/>
      <c r="AI32" s="213"/>
      <c r="AJ32" s="213"/>
      <c r="AK32" s="213"/>
      <c r="AL32" s="213"/>
      <c r="AM32" s="213"/>
      <c r="AN32" s="213"/>
      <c r="AO32" s="213"/>
      <c r="AP32" s="213"/>
      <c r="AQ32" s="213"/>
      <c r="AR32" s="213"/>
      <c r="AS32" s="223"/>
      <c r="AT32" s="223"/>
      <c r="AU32" s="223"/>
      <c r="AV32" s="223"/>
      <c r="AW32" s="223"/>
      <c r="AX32" s="223"/>
      <c r="AY32" s="223"/>
      <c r="AZ32" s="223"/>
      <c r="BA32" s="223"/>
      <c r="BB32" s="223"/>
      <c r="BC32" s="223"/>
      <c r="BD32" s="223"/>
      <c r="BE32" s="223"/>
    </row>
    <row r="33" spans="1:57" x14ac:dyDescent="0.25">
      <c r="A33" s="213"/>
      <c r="B33" s="213"/>
      <c r="C33" s="213"/>
      <c r="D33" s="213"/>
      <c r="E33" s="213"/>
      <c r="F33" s="213"/>
      <c r="G33" s="213"/>
      <c r="H33" s="213"/>
      <c r="I33" s="213"/>
      <c r="J33" s="213"/>
      <c r="K33" s="213"/>
      <c r="L33" s="213"/>
      <c r="M33" s="213"/>
      <c r="N33" s="213"/>
      <c r="O33" s="213"/>
      <c r="P33" s="213"/>
      <c r="Q33" s="213"/>
      <c r="R33" s="213"/>
      <c r="S33" s="213"/>
      <c r="T33" s="213"/>
      <c r="U33" s="213"/>
      <c r="V33" s="213"/>
      <c r="W33" s="213"/>
      <c r="X33" s="213"/>
      <c r="Y33" s="213"/>
      <c r="Z33" s="213"/>
      <c r="AA33" s="213"/>
      <c r="AB33" s="213"/>
      <c r="AC33" s="213"/>
      <c r="AD33" s="213"/>
      <c r="AE33" s="213"/>
      <c r="AF33" s="213"/>
      <c r="AG33" s="213"/>
      <c r="AH33" s="213"/>
      <c r="AI33" s="213"/>
      <c r="AJ33" s="213"/>
      <c r="AK33" s="213"/>
      <c r="AL33" s="213"/>
      <c r="AM33" s="213"/>
      <c r="AN33" s="213"/>
      <c r="AO33" s="213"/>
      <c r="AP33" s="213"/>
      <c r="AQ33" s="213"/>
      <c r="AR33" s="213"/>
      <c r="AS33" s="223"/>
      <c r="AT33" s="223"/>
      <c r="AU33" s="223"/>
      <c r="AV33" s="223"/>
      <c r="AW33" s="223"/>
      <c r="AX33" s="223"/>
      <c r="AY33" s="223"/>
      <c r="AZ33" s="223"/>
      <c r="BA33" s="223"/>
      <c r="BB33" s="223"/>
      <c r="BC33" s="223"/>
      <c r="BD33" s="223"/>
      <c r="BE33" s="223"/>
    </row>
  </sheetData>
  <mergeCells count="44">
    <mergeCell ref="A5:B5"/>
    <mergeCell ref="A23:A25"/>
    <mergeCell ref="W23:W25"/>
    <mergeCell ref="A14:A16"/>
    <mergeCell ref="W14:W16"/>
    <mergeCell ref="A17:A19"/>
    <mergeCell ref="W17:W19"/>
    <mergeCell ref="A20:A22"/>
    <mergeCell ref="W20:W22"/>
    <mergeCell ref="A8:A10"/>
    <mergeCell ref="W8:W10"/>
    <mergeCell ref="A11:A13"/>
    <mergeCell ref="W11:W13"/>
    <mergeCell ref="T6:V6"/>
    <mergeCell ref="W6:X6"/>
    <mergeCell ref="M6:P6"/>
    <mergeCell ref="Q6:S6"/>
    <mergeCell ref="A6:B6"/>
    <mergeCell ref="C6:F6"/>
    <mergeCell ref="G6:I6"/>
    <mergeCell ref="J6:L6"/>
    <mergeCell ref="M5:V5"/>
    <mergeCell ref="W5:X5"/>
    <mergeCell ref="Y5:AH5"/>
    <mergeCell ref="AM6:AO6"/>
    <mergeCell ref="AI5:AR5"/>
    <mergeCell ref="AF6:AH6"/>
    <mergeCell ref="AI6:AL6"/>
    <mergeCell ref="AP6:AR6"/>
    <mergeCell ref="Y6:AB6"/>
    <mergeCell ref="AC6:AE6"/>
    <mergeCell ref="Q1:R1"/>
    <mergeCell ref="S1:V1"/>
    <mergeCell ref="AM1:AN1"/>
    <mergeCell ref="AO1:AR1"/>
    <mergeCell ref="Q2:R2"/>
    <mergeCell ref="S2:V2"/>
    <mergeCell ref="AM2:AN2"/>
    <mergeCell ref="AO2:AR2"/>
    <mergeCell ref="A3:V3"/>
    <mergeCell ref="W3:AR3"/>
    <mergeCell ref="A4:V4"/>
    <mergeCell ref="W4:AR4"/>
    <mergeCell ref="C5:L5"/>
  </mergeCells>
  <phoneticPr fontId="3" type="noConversion"/>
  <printOptions horizontalCentered="1"/>
  <pageMargins left="0.3543307086614173" right="0.43307086614173229" top="0.78740157480314965" bottom="0.78740157480314965" header="0" footer="0"/>
  <pageSetup paperSize="9" scale="72" firstPageNumber="149" fitToWidth="0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EF33D-D735-4607-8D35-861F8684AEB9}">
  <sheetPr>
    <pageSetUpPr fitToPage="1"/>
  </sheetPr>
  <dimension ref="A1:BE33"/>
  <sheetViews>
    <sheetView zoomScaleNormal="100" zoomScaleSheetLayoutView="90" workbookViewId="0">
      <selection activeCell="C8" sqref="C8"/>
    </sheetView>
  </sheetViews>
  <sheetFormatPr defaultColWidth="8.875" defaultRowHeight="16.5" x14ac:dyDescent="0.25"/>
  <cols>
    <col min="1" max="1" width="12.875" style="208" customWidth="1"/>
    <col min="2" max="2" width="6.625" style="208" customWidth="1"/>
    <col min="3" max="4" width="9.75" style="208" customWidth="1"/>
    <col min="5" max="5" width="9" style="208" customWidth="1"/>
    <col min="6" max="6" width="7.25" style="208" customWidth="1"/>
    <col min="7" max="8" width="9.875" style="208" customWidth="1"/>
    <col min="9" max="12" width="8.375" style="208" customWidth="1"/>
    <col min="13" max="14" width="9.875" style="208" customWidth="1"/>
    <col min="15" max="15" width="8.375" style="208" customWidth="1"/>
    <col min="16" max="16" width="6.375" style="208" customWidth="1"/>
    <col min="17" max="18" width="9.75" style="208" customWidth="1"/>
    <col min="19" max="22" width="8.375" style="208" customWidth="1"/>
    <col min="23" max="23" width="14" style="208" customWidth="1"/>
    <col min="24" max="24" width="7.5" style="208" customWidth="1"/>
    <col min="25" max="26" width="9.75" style="208" customWidth="1"/>
    <col min="27" max="27" width="8.375" style="208" customWidth="1"/>
    <col min="28" max="28" width="6.5" style="208" customWidth="1"/>
    <col min="29" max="30" width="9.75" style="208" customWidth="1"/>
    <col min="31" max="34" width="8.375" style="208" customWidth="1"/>
    <col min="35" max="36" width="9.75" style="208" customWidth="1"/>
    <col min="37" max="37" width="8.375" style="208" customWidth="1"/>
    <col min="38" max="38" width="6.5" style="208" customWidth="1"/>
    <col min="39" max="40" width="9.75" style="208" customWidth="1"/>
    <col min="41" max="44" width="8.375" style="208" customWidth="1"/>
    <col min="45" max="256" width="8.875" style="208"/>
    <col min="257" max="257" width="12.875" style="208" customWidth="1"/>
    <col min="258" max="258" width="6.625" style="208" customWidth="1"/>
    <col min="259" max="261" width="8.375" style="208" customWidth="1"/>
    <col min="262" max="262" width="7.25" style="208" customWidth="1"/>
    <col min="263" max="271" width="8.375" style="208" customWidth="1"/>
    <col min="272" max="272" width="6.125" style="208" customWidth="1"/>
    <col min="273" max="278" width="8.375" style="208" customWidth="1"/>
    <col min="279" max="279" width="14" style="208" customWidth="1"/>
    <col min="280" max="280" width="7.5" style="208" customWidth="1"/>
    <col min="281" max="283" width="8.375" style="208" customWidth="1"/>
    <col min="284" max="284" width="6.125" style="208" customWidth="1"/>
    <col min="285" max="293" width="8.375" style="208" customWidth="1"/>
    <col min="294" max="294" width="6.125" style="208" customWidth="1"/>
    <col min="295" max="300" width="8.375" style="208" customWidth="1"/>
    <col min="301" max="512" width="8.875" style="208"/>
    <col min="513" max="513" width="12.875" style="208" customWidth="1"/>
    <col min="514" max="514" width="6.625" style="208" customWidth="1"/>
    <col min="515" max="517" width="8.375" style="208" customWidth="1"/>
    <col min="518" max="518" width="7.25" style="208" customWidth="1"/>
    <col min="519" max="527" width="8.375" style="208" customWidth="1"/>
    <col min="528" max="528" width="6.125" style="208" customWidth="1"/>
    <col min="529" max="534" width="8.375" style="208" customWidth="1"/>
    <col min="535" max="535" width="14" style="208" customWidth="1"/>
    <col min="536" max="536" width="7.5" style="208" customWidth="1"/>
    <col min="537" max="539" width="8.375" style="208" customWidth="1"/>
    <col min="540" max="540" width="6.125" style="208" customWidth="1"/>
    <col min="541" max="549" width="8.375" style="208" customWidth="1"/>
    <col min="550" max="550" width="6.125" style="208" customWidth="1"/>
    <col min="551" max="556" width="8.375" style="208" customWidth="1"/>
    <col min="557" max="768" width="8.875" style="208"/>
    <col min="769" max="769" width="12.875" style="208" customWidth="1"/>
    <col min="770" max="770" width="6.625" style="208" customWidth="1"/>
    <col min="771" max="773" width="8.375" style="208" customWidth="1"/>
    <col min="774" max="774" width="7.25" style="208" customWidth="1"/>
    <col min="775" max="783" width="8.375" style="208" customWidth="1"/>
    <col min="784" max="784" width="6.125" style="208" customWidth="1"/>
    <col min="785" max="790" width="8.375" style="208" customWidth="1"/>
    <col min="791" max="791" width="14" style="208" customWidth="1"/>
    <col min="792" max="792" width="7.5" style="208" customWidth="1"/>
    <col min="793" max="795" width="8.375" style="208" customWidth="1"/>
    <col min="796" max="796" width="6.125" style="208" customWidth="1"/>
    <col min="797" max="805" width="8.375" style="208" customWidth="1"/>
    <col min="806" max="806" width="6.125" style="208" customWidth="1"/>
    <col min="807" max="812" width="8.375" style="208" customWidth="1"/>
    <col min="813" max="1024" width="8.875" style="208"/>
    <col min="1025" max="1025" width="12.875" style="208" customWidth="1"/>
    <col min="1026" max="1026" width="6.625" style="208" customWidth="1"/>
    <col min="1027" max="1029" width="8.375" style="208" customWidth="1"/>
    <col min="1030" max="1030" width="7.25" style="208" customWidth="1"/>
    <col min="1031" max="1039" width="8.375" style="208" customWidth="1"/>
    <col min="1040" max="1040" width="6.125" style="208" customWidth="1"/>
    <col min="1041" max="1046" width="8.375" style="208" customWidth="1"/>
    <col min="1047" max="1047" width="14" style="208" customWidth="1"/>
    <col min="1048" max="1048" width="7.5" style="208" customWidth="1"/>
    <col min="1049" max="1051" width="8.375" style="208" customWidth="1"/>
    <col min="1052" max="1052" width="6.125" style="208" customWidth="1"/>
    <col min="1053" max="1061" width="8.375" style="208" customWidth="1"/>
    <col min="1062" max="1062" width="6.125" style="208" customWidth="1"/>
    <col min="1063" max="1068" width="8.375" style="208" customWidth="1"/>
    <col min="1069" max="1280" width="8.875" style="208"/>
    <col min="1281" max="1281" width="12.875" style="208" customWidth="1"/>
    <col min="1282" max="1282" width="6.625" style="208" customWidth="1"/>
    <col min="1283" max="1285" width="8.375" style="208" customWidth="1"/>
    <col min="1286" max="1286" width="7.25" style="208" customWidth="1"/>
    <col min="1287" max="1295" width="8.375" style="208" customWidth="1"/>
    <col min="1296" max="1296" width="6.125" style="208" customWidth="1"/>
    <col min="1297" max="1302" width="8.375" style="208" customWidth="1"/>
    <col min="1303" max="1303" width="14" style="208" customWidth="1"/>
    <col min="1304" max="1304" width="7.5" style="208" customWidth="1"/>
    <col min="1305" max="1307" width="8.375" style="208" customWidth="1"/>
    <col min="1308" max="1308" width="6.125" style="208" customWidth="1"/>
    <col min="1309" max="1317" width="8.375" style="208" customWidth="1"/>
    <col min="1318" max="1318" width="6.125" style="208" customWidth="1"/>
    <col min="1319" max="1324" width="8.375" style="208" customWidth="1"/>
    <col min="1325" max="1536" width="8.875" style="208"/>
    <col min="1537" max="1537" width="12.875" style="208" customWidth="1"/>
    <col min="1538" max="1538" width="6.625" style="208" customWidth="1"/>
    <col min="1539" max="1541" width="8.375" style="208" customWidth="1"/>
    <col min="1542" max="1542" width="7.25" style="208" customWidth="1"/>
    <col min="1543" max="1551" width="8.375" style="208" customWidth="1"/>
    <col min="1552" max="1552" width="6.125" style="208" customWidth="1"/>
    <col min="1553" max="1558" width="8.375" style="208" customWidth="1"/>
    <col min="1559" max="1559" width="14" style="208" customWidth="1"/>
    <col min="1560" max="1560" width="7.5" style="208" customWidth="1"/>
    <col min="1561" max="1563" width="8.375" style="208" customWidth="1"/>
    <col min="1564" max="1564" width="6.125" style="208" customWidth="1"/>
    <col min="1565" max="1573" width="8.375" style="208" customWidth="1"/>
    <col min="1574" max="1574" width="6.125" style="208" customWidth="1"/>
    <col min="1575" max="1580" width="8.375" style="208" customWidth="1"/>
    <col min="1581" max="1792" width="8.875" style="208"/>
    <col min="1793" max="1793" width="12.875" style="208" customWidth="1"/>
    <col min="1794" max="1794" width="6.625" style="208" customWidth="1"/>
    <col min="1795" max="1797" width="8.375" style="208" customWidth="1"/>
    <col min="1798" max="1798" width="7.25" style="208" customWidth="1"/>
    <col min="1799" max="1807" width="8.375" style="208" customWidth="1"/>
    <col min="1808" max="1808" width="6.125" style="208" customWidth="1"/>
    <col min="1809" max="1814" width="8.375" style="208" customWidth="1"/>
    <col min="1815" max="1815" width="14" style="208" customWidth="1"/>
    <col min="1816" max="1816" width="7.5" style="208" customWidth="1"/>
    <col min="1817" max="1819" width="8.375" style="208" customWidth="1"/>
    <col min="1820" max="1820" width="6.125" style="208" customWidth="1"/>
    <col min="1821" max="1829" width="8.375" style="208" customWidth="1"/>
    <col min="1830" max="1830" width="6.125" style="208" customWidth="1"/>
    <col min="1831" max="1836" width="8.375" style="208" customWidth="1"/>
    <col min="1837" max="2048" width="8.875" style="208"/>
    <col min="2049" max="2049" width="12.875" style="208" customWidth="1"/>
    <col min="2050" max="2050" width="6.625" style="208" customWidth="1"/>
    <col min="2051" max="2053" width="8.375" style="208" customWidth="1"/>
    <col min="2054" max="2054" width="7.25" style="208" customWidth="1"/>
    <col min="2055" max="2063" width="8.375" style="208" customWidth="1"/>
    <col min="2064" max="2064" width="6.125" style="208" customWidth="1"/>
    <col min="2065" max="2070" width="8.375" style="208" customWidth="1"/>
    <col min="2071" max="2071" width="14" style="208" customWidth="1"/>
    <col min="2072" max="2072" width="7.5" style="208" customWidth="1"/>
    <col min="2073" max="2075" width="8.375" style="208" customWidth="1"/>
    <col min="2076" max="2076" width="6.125" style="208" customWidth="1"/>
    <col min="2077" max="2085" width="8.375" style="208" customWidth="1"/>
    <col min="2086" max="2086" width="6.125" style="208" customWidth="1"/>
    <col min="2087" max="2092" width="8.375" style="208" customWidth="1"/>
    <col min="2093" max="2304" width="8.875" style="208"/>
    <col min="2305" max="2305" width="12.875" style="208" customWidth="1"/>
    <col min="2306" max="2306" width="6.625" style="208" customWidth="1"/>
    <col min="2307" max="2309" width="8.375" style="208" customWidth="1"/>
    <col min="2310" max="2310" width="7.25" style="208" customWidth="1"/>
    <col min="2311" max="2319" width="8.375" style="208" customWidth="1"/>
    <col min="2320" max="2320" width="6.125" style="208" customWidth="1"/>
    <col min="2321" max="2326" width="8.375" style="208" customWidth="1"/>
    <col min="2327" max="2327" width="14" style="208" customWidth="1"/>
    <col min="2328" max="2328" width="7.5" style="208" customWidth="1"/>
    <col min="2329" max="2331" width="8.375" style="208" customWidth="1"/>
    <col min="2332" max="2332" width="6.125" style="208" customWidth="1"/>
    <col min="2333" max="2341" width="8.375" style="208" customWidth="1"/>
    <col min="2342" max="2342" width="6.125" style="208" customWidth="1"/>
    <col min="2343" max="2348" width="8.375" style="208" customWidth="1"/>
    <col min="2349" max="2560" width="8.875" style="208"/>
    <col min="2561" max="2561" width="12.875" style="208" customWidth="1"/>
    <col min="2562" max="2562" width="6.625" style="208" customWidth="1"/>
    <col min="2563" max="2565" width="8.375" style="208" customWidth="1"/>
    <col min="2566" max="2566" width="7.25" style="208" customWidth="1"/>
    <col min="2567" max="2575" width="8.375" style="208" customWidth="1"/>
    <col min="2576" max="2576" width="6.125" style="208" customWidth="1"/>
    <col min="2577" max="2582" width="8.375" style="208" customWidth="1"/>
    <col min="2583" max="2583" width="14" style="208" customWidth="1"/>
    <col min="2584" max="2584" width="7.5" style="208" customWidth="1"/>
    <col min="2585" max="2587" width="8.375" style="208" customWidth="1"/>
    <col min="2588" max="2588" width="6.125" style="208" customWidth="1"/>
    <col min="2589" max="2597" width="8.375" style="208" customWidth="1"/>
    <col min="2598" max="2598" width="6.125" style="208" customWidth="1"/>
    <col min="2599" max="2604" width="8.375" style="208" customWidth="1"/>
    <col min="2605" max="2816" width="8.875" style="208"/>
    <col min="2817" max="2817" width="12.875" style="208" customWidth="1"/>
    <col min="2818" max="2818" width="6.625" style="208" customWidth="1"/>
    <col min="2819" max="2821" width="8.375" style="208" customWidth="1"/>
    <col min="2822" max="2822" width="7.25" style="208" customWidth="1"/>
    <col min="2823" max="2831" width="8.375" style="208" customWidth="1"/>
    <col min="2832" max="2832" width="6.125" style="208" customWidth="1"/>
    <col min="2833" max="2838" width="8.375" style="208" customWidth="1"/>
    <col min="2839" max="2839" width="14" style="208" customWidth="1"/>
    <col min="2840" max="2840" width="7.5" style="208" customWidth="1"/>
    <col min="2841" max="2843" width="8.375" style="208" customWidth="1"/>
    <col min="2844" max="2844" width="6.125" style="208" customWidth="1"/>
    <col min="2845" max="2853" width="8.375" style="208" customWidth="1"/>
    <col min="2854" max="2854" width="6.125" style="208" customWidth="1"/>
    <col min="2855" max="2860" width="8.375" style="208" customWidth="1"/>
    <col min="2861" max="3072" width="8.875" style="208"/>
    <col min="3073" max="3073" width="12.875" style="208" customWidth="1"/>
    <col min="3074" max="3074" width="6.625" style="208" customWidth="1"/>
    <col min="3075" max="3077" width="8.375" style="208" customWidth="1"/>
    <col min="3078" max="3078" width="7.25" style="208" customWidth="1"/>
    <col min="3079" max="3087" width="8.375" style="208" customWidth="1"/>
    <col min="3088" max="3088" width="6.125" style="208" customWidth="1"/>
    <col min="3089" max="3094" width="8.375" style="208" customWidth="1"/>
    <col min="3095" max="3095" width="14" style="208" customWidth="1"/>
    <col min="3096" max="3096" width="7.5" style="208" customWidth="1"/>
    <col min="3097" max="3099" width="8.375" style="208" customWidth="1"/>
    <col min="3100" max="3100" width="6.125" style="208" customWidth="1"/>
    <col min="3101" max="3109" width="8.375" style="208" customWidth="1"/>
    <col min="3110" max="3110" width="6.125" style="208" customWidth="1"/>
    <col min="3111" max="3116" width="8.375" style="208" customWidth="1"/>
    <col min="3117" max="3328" width="8.875" style="208"/>
    <col min="3329" max="3329" width="12.875" style="208" customWidth="1"/>
    <col min="3330" max="3330" width="6.625" style="208" customWidth="1"/>
    <col min="3331" max="3333" width="8.375" style="208" customWidth="1"/>
    <col min="3334" max="3334" width="7.25" style="208" customWidth="1"/>
    <col min="3335" max="3343" width="8.375" style="208" customWidth="1"/>
    <col min="3344" max="3344" width="6.125" style="208" customWidth="1"/>
    <col min="3345" max="3350" width="8.375" style="208" customWidth="1"/>
    <col min="3351" max="3351" width="14" style="208" customWidth="1"/>
    <col min="3352" max="3352" width="7.5" style="208" customWidth="1"/>
    <col min="3353" max="3355" width="8.375" style="208" customWidth="1"/>
    <col min="3356" max="3356" width="6.125" style="208" customWidth="1"/>
    <col min="3357" max="3365" width="8.375" style="208" customWidth="1"/>
    <col min="3366" max="3366" width="6.125" style="208" customWidth="1"/>
    <col min="3367" max="3372" width="8.375" style="208" customWidth="1"/>
    <col min="3373" max="3584" width="8.875" style="208"/>
    <col min="3585" max="3585" width="12.875" style="208" customWidth="1"/>
    <col min="3586" max="3586" width="6.625" style="208" customWidth="1"/>
    <col min="3587" max="3589" width="8.375" style="208" customWidth="1"/>
    <col min="3590" max="3590" width="7.25" style="208" customWidth="1"/>
    <col min="3591" max="3599" width="8.375" style="208" customWidth="1"/>
    <col min="3600" max="3600" width="6.125" style="208" customWidth="1"/>
    <col min="3601" max="3606" width="8.375" style="208" customWidth="1"/>
    <col min="3607" max="3607" width="14" style="208" customWidth="1"/>
    <col min="3608" max="3608" width="7.5" style="208" customWidth="1"/>
    <col min="3609" max="3611" width="8.375" style="208" customWidth="1"/>
    <col min="3612" max="3612" width="6.125" style="208" customWidth="1"/>
    <col min="3613" max="3621" width="8.375" style="208" customWidth="1"/>
    <col min="3622" max="3622" width="6.125" style="208" customWidth="1"/>
    <col min="3623" max="3628" width="8.375" style="208" customWidth="1"/>
    <col min="3629" max="3840" width="8.875" style="208"/>
    <col min="3841" max="3841" width="12.875" style="208" customWidth="1"/>
    <col min="3842" max="3842" width="6.625" style="208" customWidth="1"/>
    <col min="3843" max="3845" width="8.375" style="208" customWidth="1"/>
    <col min="3846" max="3846" width="7.25" style="208" customWidth="1"/>
    <col min="3847" max="3855" width="8.375" style="208" customWidth="1"/>
    <col min="3856" max="3856" width="6.125" style="208" customWidth="1"/>
    <col min="3857" max="3862" width="8.375" style="208" customWidth="1"/>
    <col min="3863" max="3863" width="14" style="208" customWidth="1"/>
    <col min="3864" max="3864" width="7.5" style="208" customWidth="1"/>
    <col min="3865" max="3867" width="8.375" style="208" customWidth="1"/>
    <col min="3868" max="3868" width="6.125" style="208" customWidth="1"/>
    <col min="3869" max="3877" width="8.375" style="208" customWidth="1"/>
    <col min="3878" max="3878" width="6.125" style="208" customWidth="1"/>
    <col min="3879" max="3884" width="8.375" style="208" customWidth="1"/>
    <col min="3885" max="4096" width="8.875" style="208"/>
    <col min="4097" max="4097" width="12.875" style="208" customWidth="1"/>
    <col min="4098" max="4098" width="6.625" style="208" customWidth="1"/>
    <col min="4099" max="4101" width="8.375" style="208" customWidth="1"/>
    <col min="4102" max="4102" width="7.25" style="208" customWidth="1"/>
    <col min="4103" max="4111" width="8.375" style="208" customWidth="1"/>
    <col min="4112" max="4112" width="6.125" style="208" customWidth="1"/>
    <col min="4113" max="4118" width="8.375" style="208" customWidth="1"/>
    <col min="4119" max="4119" width="14" style="208" customWidth="1"/>
    <col min="4120" max="4120" width="7.5" style="208" customWidth="1"/>
    <col min="4121" max="4123" width="8.375" style="208" customWidth="1"/>
    <col min="4124" max="4124" width="6.125" style="208" customWidth="1"/>
    <col min="4125" max="4133" width="8.375" style="208" customWidth="1"/>
    <col min="4134" max="4134" width="6.125" style="208" customWidth="1"/>
    <col min="4135" max="4140" width="8.375" style="208" customWidth="1"/>
    <col min="4141" max="4352" width="8.875" style="208"/>
    <col min="4353" max="4353" width="12.875" style="208" customWidth="1"/>
    <col min="4354" max="4354" width="6.625" style="208" customWidth="1"/>
    <col min="4355" max="4357" width="8.375" style="208" customWidth="1"/>
    <col min="4358" max="4358" width="7.25" style="208" customWidth="1"/>
    <col min="4359" max="4367" width="8.375" style="208" customWidth="1"/>
    <col min="4368" max="4368" width="6.125" style="208" customWidth="1"/>
    <col min="4369" max="4374" width="8.375" style="208" customWidth="1"/>
    <col min="4375" max="4375" width="14" style="208" customWidth="1"/>
    <col min="4376" max="4376" width="7.5" style="208" customWidth="1"/>
    <col min="4377" max="4379" width="8.375" style="208" customWidth="1"/>
    <col min="4380" max="4380" width="6.125" style="208" customWidth="1"/>
    <col min="4381" max="4389" width="8.375" style="208" customWidth="1"/>
    <col min="4390" max="4390" width="6.125" style="208" customWidth="1"/>
    <col min="4391" max="4396" width="8.375" style="208" customWidth="1"/>
    <col min="4397" max="4608" width="8.875" style="208"/>
    <col min="4609" max="4609" width="12.875" style="208" customWidth="1"/>
    <col min="4610" max="4610" width="6.625" style="208" customWidth="1"/>
    <col min="4611" max="4613" width="8.375" style="208" customWidth="1"/>
    <col min="4614" max="4614" width="7.25" style="208" customWidth="1"/>
    <col min="4615" max="4623" width="8.375" style="208" customWidth="1"/>
    <col min="4624" max="4624" width="6.125" style="208" customWidth="1"/>
    <col min="4625" max="4630" width="8.375" style="208" customWidth="1"/>
    <col min="4631" max="4631" width="14" style="208" customWidth="1"/>
    <col min="4632" max="4632" width="7.5" style="208" customWidth="1"/>
    <col min="4633" max="4635" width="8.375" style="208" customWidth="1"/>
    <col min="4636" max="4636" width="6.125" style="208" customWidth="1"/>
    <col min="4637" max="4645" width="8.375" style="208" customWidth="1"/>
    <col min="4646" max="4646" width="6.125" style="208" customWidth="1"/>
    <col min="4647" max="4652" width="8.375" style="208" customWidth="1"/>
    <col min="4653" max="4864" width="8.875" style="208"/>
    <col min="4865" max="4865" width="12.875" style="208" customWidth="1"/>
    <col min="4866" max="4866" width="6.625" style="208" customWidth="1"/>
    <col min="4867" max="4869" width="8.375" style="208" customWidth="1"/>
    <col min="4870" max="4870" width="7.25" style="208" customWidth="1"/>
    <col min="4871" max="4879" width="8.375" style="208" customWidth="1"/>
    <col min="4880" max="4880" width="6.125" style="208" customWidth="1"/>
    <col min="4881" max="4886" width="8.375" style="208" customWidth="1"/>
    <col min="4887" max="4887" width="14" style="208" customWidth="1"/>
    <col min="4888" max="4888" width="7.5" style="208" customWidth="1"/>
    <col min="4889" max="4891" width="8.375" style="208" customWidth="1"/>
    <col min="4892" max="4892" width="6.125" style="208" customWidth="1"/>
    <col min="4893" max="4901" width="8.375" style="208" customWidth="1"/>
    <col min="4902" max="4902" width="6.125" style="208" customWidth="1"/>
    <col min="4903" max="4908" width="8.375" style="208" customWidth="1"/>
    <col min="4909" max="5120" width="8.875" style="208"/>
    <col min="5121" max="5121" width="12.875" style="208" customWidth="1"/>
    <col min="5122" max="5122" width="6.625" style="208" customWidth="1"/>
    <col min="5123" max="5125" width="8.375" style="208" customWidth="1"/>
    <col min="5126" max="5126" width="7.25" style="208" customWidth="1"/>
    <col min="5127" max="5135" width="8.375" style="208" customWidth="1"/>
    <col min="5136" max="5136" width="6.125" style="208" customWidth="1"/>
    <col min="5137" max="5142" width="8.375" style="208" customWidth="1"/>
    <col min="5143" max="5143" width="14" style="208" customWidth="1"/>
    <col min="5144" max="5144" width="7.5" style="208" customWidth="1"/>
    <col min="5145" max="5147" width="8.375" style="208" customWidth="1"/>
    <col min="5148" max="5148" width="6.125" style="208" customWidth="1"/>
    <col min="5149" max="5157" width="8.375" style="208" customWidth="1"/>
    <col min="5158" max="5158" width="6.125" style="208" customWidth="1"/>
    <col min="5159" max="5164" width="8.375" style="208" customWidth="1"/>
    <col min="5165" max="5376" width="8.875" style="208"/>
    <col min="5377" max="5377" width="12.875" style="208" customWidth="1"/>
    <col min="5378" max="5378" width="6.625" style="208" customWidth="1"/>
    <col min="5379" max="5381" width="8.375" style="208" customWidth="1"/>
    <col min="5382" max="5382" width="7.25" style="208" customWidth="1"/>
    <col min="5383" max="5391" width="8.375" style="208" customWidth="1"/>
    <col min="5392" max="5392" width="6.125" style="208" customWidth="1"/>
    <col min="5393" max="5398" width="8.375" style="208" customWidth="1"/>
    <col min="5399" max="5399" width="14" style="208" customWidth="1"/>
    <col min="5400" max="5400" width="7.5" style="208" customWidth="1"/>
    <col min="5401" max="5403" width="8.375" style="208" customWidth="1"/>
    <col min="5404" max="5404" width="6.125" style="208" customWidth="1"/>
    <col min="5405" max="5413" width="8.375" style="208" customWidth="1"/>
    <col min="5414" max="5414" width="6.125" style="208" customWidth="1"/>
    <col min="5415" max="5420" width="8.375" style="208" customWidth="1"/>
    <col min="5421" max="5632" width="8.875" style="208"/>
    <col min="5633" max="5633" width="12.875" style="208" customWidth="1"/>
    <col min="5634" max="5634" width="6.625" style="208" customWidth="1"/>
    <col min="5635" max="5637" width="8.375" style="208" customWidth="1"/>
    <col min="5638" max="5638" width="7.25" style="208" customWidth="1"/>
    <col min="5639" max="5647" width="8.375" style="208" customWidth="1"/>
    <col min="5648" max="5648" width="6.125" style="208" customWidth="1"/>
    <col min="5649" max="5654" width="8.375" style="208" customWidth="1"/>
    <col min="5655" max="5655" width="14" style="208" customWidth="1"/>
    <col min="5656" max="5656" width="7.5" style="208" customWidth="1"/>
    <col min="5657" max="5659" width="8.375" style="208" customWidth="1"/>
    <col min="5660" max="5660" width="6.125" style="208" customWidth="1"/>
    <col min="5661" max="5669" width="8.375" style="208" customWidth="1"/>
    <col min="5670" max="5670" width="6.125" style="208" customWidth="1"/>
    <col min="5671" max="5676" width="8.375" style="208" customWidth="1"/>
    <col min="5677" max="5888" width="8.875" style="208"/>
    <col min="5889" max="5889" width="12.875" style="208" customWidth="1"/>
    <col min="5890" max="5890" width="6.625" style="208" customWidth="1"/>
    <col min="5891" max="5893" width="8.375" style="208" customWidth="1"/>
    <col min="5894" max="5894" width="7.25" style="208" customWidth="1"/>
    <col min="5895" max="5903" width="8.375" style="208" customWidth="1"/>
    <col min="5904" max="5904" width="6.125" style="208" customWidth="1"/>
    <col min="5905" max="5910" width="8.375" style="208" customWidth="1"/>
    <col min="5911" max="5911" width="14" style="208" customWidth="1"/>
    <col min="5912" max="5912" width="7.5" style="208" customWidth="1"/>
    <col min="5913" max="5915" width="8.375" style="208" customWidth="1"/>
    <col min="5916" max="5916" width="6.125" style="208" customWidth="1"/>
    <col min="5917" max="5925" width="8.375" style="208" customWidth="1"/>
    <col min="5926" max="5926" width="6.125" style="208" customWidth="1"/>
    <col min="5927" max="5932" width="8.375" style="208" customWidth="1"/>
    <col min="5933" max="6144" width="8.875" style="208"/>
    <col min="6145" max="6145" width="12.875" style="208" customWidth="1"/>
    <col min="6146" max="6146" width="6.625" style="208" customWidth="1"/>
    <col min="6147" max="6149" width="8.375" style="208" customWidth="1"/>
    <col min="6150" max="6150" width="7.25" style="208" customWidth="1"/>
    <col min="6151" max="6159" width="8.375" style="208" customWidth="1"/>
    <col min="6160" max="6160" width="6.125" style="208" customWidth="1"/>
    <col min="6161" max="6166" width="8.375" style="208" customWidth="1"/>
    <col min="6167" max="6167" width="14" style="208" customWidth="1"/>
    <col min="6168" max="6168" width="7.5" style="208" customWidth="1"/>
    <col min="6169" max="6171" width="8.375" style="208" customWidth="1"/>
    <col min="6172" max="6172" width="6.125" style="208" customWidth="1"/>
    <col min="6173" max="6181" width="8.375" style="208" customWidth="1"/>
    <col min="6182" max="6182" width="6.125" style="208" customWidth="1"/>
    <col min="6183" max="6188" width="8.375" style="208" customWidth="1"/>
    <col min="6189" max="6400" width="8.875" style="208"/>
    <col min="6401" max="6401" width="12.875" style="208" customWidth="1"/>
    <col min="6402" max="6402" width="6.625" style="208" customWidth="1"/>
    <col min="6403" max="6405" width="8.375" style="208" customWidth="1"/>
    <col min="6406" max="6406" width="7.25" style="208" customWidth="1"/>
    <col min="6407" max="6415" width="8.375" style="208" customWidth="1"/>
    <col min="6416" max="6416" width="6.125" style="208" customWidth="1"/>
    <col min="6417" max="6422" width="8.375" style="208" customWidth="1"/>
    <col min="6423" max="6423" width="14" style="208" customWidth="1"/>
    <col min="6424" max="6424" width="7.5" style="208" customWidth="1"/>
    <col min="6425" max="6427" width="8.375" style="208" customWidth="1"/>
    <col min="6428" max="6428" width="6.125" style="208" customWidth="1"/>
    <col min="6429" max="6437" width="8.375" style="208" customWidth="1"/>
    <col min="6438" max="6438" width="6.125" style="208" customWidth="1"/>
    <col min="6439" max="6444" width="8.375" style="208" customWidth="1"/>
    <col min="6445" max="6656" width="8.875" style="208"/>
    <col min="6657" max="6657" width="12.875" style="208" customWidth="1"/>
    <col min="6658" max="6658" width="6.625" style="208" customWidth="1"/>
    <col min="6659" max="6661" width="8.375" style="208" customWidth="1"/>
    <col min="6662" max="6662" width="7.25" style="208" customWidth="1"/>
    <col min="6663" max="6671" width="8.375" style="208" customWidth="1"/>
    <col min="6672" max="6672" width="6.125" style="208" customWidth="1"/>
    <col min="6673" max="6678" width="8.375" style="208" customWidth="1"/>
    <col min="6679" max="6679" width="14" style="208" customWidth="1"/>
    <col min="6680" max="6680" width="7.5" style="208" customWidth="1"/>
    <col min="6681" max="6683" width="8.375" style="208" customWidth="1"/>
    <col min="6684" max="6684" width="6.125" style="208" customWidth="1"/>
    <col min="6685" max="6693" width="8.375" style="208" customWidth="1"/>
    <col min="6694" max="6694" width="6.125" style="208" customWidth="1"/>
    <col min="6695" max="6700" width="8.375" style="208" customWidth="1"/>
    <col min="6701" max="6912" width="8.875" style="208"/>
    <col min="6913" max="6913" width="12.875" style="208" customWidth="1"/>
    <col min="6914" max="6914" width="6.625" style="208" customWidth="1"/>
    <col min="6915" max="6917" width="8.375" style="208" customWidth="1"/>
    <col min="6918" max="6918" width="7.25" style="208" customWidth="1"/>
    <col min="6919" max="6927" width="8.375" style="208" customWidth="1"/>
    <col min="6928" max="6928" width="6.125" style="208" customWidth="1"/>
    <col min="6929" max="6934" width="8.375" style="208" customWidth="1"/>
    <col min="6935" max="6935" width="14" style="208" customWidth="1"/>
    <col min="6936" max="6936" width="7.5" style="208" customWidth="1"/>
    <col min="6937" max="6939" width="8.375" style="208" customWidth="1"/>
    <col min="6940" max="6940" width="6.125" style="208" customWidth="1"/>
    <col min="6941" max="6949" width="8.375" style="208" customWidth="1"/>
    <col min="6950" max="6950" width="6.125" style="208" customWidth="1"/>
    <col min="6951" max="6956" width="8.375" style="208" customWidth="1"/>
    <col min="6957" max="7168" width="8.875" style="208"/>
    <col min="7169" max="7169" width="12.875" style="208" customWidth="1"/>
    <col min="7170" max="7170" width="6.625" style="208" customWidth="1"/>
    <col min="7171" max="7173" width="8.375" style="208" customWidth="1"/>
    <col min="7174" max="7174" width="7.25" style="208" customWidth="1"/>
    <col min="7175" max="7183" width="8.375" style="208" customWidth="1"/>
    <col min="7184" max="7184" width="6.125" style="208" customWidth="1"/>
    <col min="7185" max="7190" width="8.375" style="208" customWidth="1"/>
    <col min="7191" max="7191" width="14" style="208" customWidth="1"/>
    <col min="7192" max="7192" width="7.5" style="208" customWidth="1"/>
    <col min="7193" max="7195" width="8.375" style="208" customWidth="1"/>
    <col min="7196" max="7196" width="6.125" style="208" customWidth="1"/>
    <col min="7197" max="7205" width="8.375" style="208" customWidth="1"/>
    <col min="7206" max="7206" width="6.125" style="208" customWidth="1"/>
    <col min="7207" max="7212" width="8.375" style="208" customWidth="1"/>
    <col min="7213" max="7424" width="8.875" style="208"/>
    <col min="7425" max="7425" width="12.875" style="208" customWidth="1"/>
    <col min="7426" max="7426" width="6.625" style="208" customWidth="1"/>
    <col min="7427" max="7429" width="8.375" style="208" customWidth="1"/>
    <col min="7430" max="7430" width="7.25" style="208" customWidth="1"/>
    <col min="7431" max="7439" width="8.375" style="208" customWidth="1"/>
    <col min="7440" max="7440" width="6.125" style="208" customWidth="1"/>
    <col min="7441" max="7446" width="8.375" style="208" customWidth="1"/>
    <col min="7447" max="7447" width="14" style="208" customWidth="1"/>
    <col min="7448" max="7448" width="7.5" style="208" customWidth="1"/>
    <col min="7449" max="7451" width="8.375" style="208" customWidth="1"/>
    <col min="7452" max="7452" width="6.125" style="208" customWidth="1"/>
    <col min="7453" max="7461" width="8.375" style="208" customWidth="1"/>
    <col min="7462" max="7462" width="6.125" style="208" customWidth="1"/>
    <col min="7463" max="7468" width="8.375" style="208" customWidth="1"/>
    <col min="7469" max="7680" width="8.875" style="208"/>
    <col min="7681" max="7681" width="12.875" style="208" customWidth="1"/>
    <col min="7682" max="7682" width="6.625" style="208" customWidth="1"/>
    <col min="7683" max="7685" width="8.375" style="208" customWidth="1"/>
    <col min="7686" max="7686" width="7.25" style="208" customWidth="1"/>
    <col min="7687" max="7695" width="8.375" style="208" customWidth="1"/>
    <col min="7696" max="7696" width="6.125" style="208" customWidth="1"/>
    <col min="7697" max="7702" width="8.375" style="208" customWidth="1"/>
    <col min="7703" max="7703" width="14" style="208" customWidth="1"/>
    <col min="7704" max="7704" width="7.5" style="208" customWidth="1"/>
    <col min="7705" max="7707" width="8.375" style="208" customWidth="1"/>
    <col min="7708" max="7708" width="6.125" style="208" customWidth="1"/>
    <col min="7709" max="7717" width="8.375" style="208" customWidth="1"/>
    <col min="7718" max="7718" width="6.125" style="208" customWidth="1"/>
    <col min="7719" max="7724" width="8.375" style="208" customWidth="1"/>
    <col min="7725" max="7936" width="8.875" style="208"/>
    <col min="7937" max="7937" width="12.875" style="208" customWidth="1"/>
    <col min="7938" max="7938" width="6.625" style="208" customWidth="1"/>
    <col min="7939" max="7941" width="8.375" style="208" customWidth="1"/>
    <col min="7942" max="7942" width="7.25" style="208" customWidth="1"/>
    <col min="7943" max="7951" width="8.375" style="208" customWidth="1"/>
    <col min="7952" max="7952" width="6.125" style="208" customWidth="1"/>
    <col min="7953" max="7958" width="8.375" style="208" customWidth="1"/>
    <col min="7959" max="7959" width="14" style="208" customWidth="1"/>
    <col min="7960" max="7960" width="7.5" style="208" customWidth="1"/>
    <col min="7961" max="7963" width="8.375" style="208" customWidth="1"/>
    <col min="7964" max="7964" width="6.125" style="208" customWidth="1"/>
    <col min="7965" max="7973" width="8.375" style="208" customWidth="1"/>
    <col min="7974" max="7974" width="6.125" style="208" customWidth="1"/>
    <col min="7975" max="7980" width="8.375" style="208" customWidth="1"/>
    <col min="7981" max="8192" width="8.875" style="208"/>
    <col min="8193" max="8193" width="12.875" style="208" customWidth="1"/>
    <col min="8194" max="8194" width="6.625" style="208" customWidth="1"/>
    <col min="8195" max="8197" width="8.375" style="208" customWidth="1"/>
    <col min="8198" max="8198" width="7.25" style="208" customWidth="1"/>
    <col min="8199" max="8207" width="8.375" style="208" customWidth="1"/>
    <col min="8208" max="8208" width="6.125" style="208" customWidth="1"/>
    <col min="8209" max="8214" width="8.375" style="208" customWidth="1"/>
    <col min="8215" max="8215" width="14" style="208" customWidth="1"/>
    <col min="8216" max="8216" width="7.5" style="208" customWidth="1"/>
    <col min="8217" max="8219" width="8.375" style="208" customWidth="1"/>
    <col min="8220" max="8220" width="6.125" style="208" customWidth="1"/>
    <col min="8221" max="8229" width="8.375" style="208" customWidth="1"/>
    <col min="8230" max="8230" width="6.125" style="208" customWidth="1"/>
    <col min="8231" max="8236" width="8.375" style="208" customWidth="1"/>
    <col min="8237" max="8448" width="8.875" style="208"/>
    <col min="8449" max="8449" width="12.875" style="208" customWidth="1"/>
    <col min="8450" max="8450" width="6.625" style="208" customWidth="1"/>
    <col min="8451" max="8453" width="8.375" style="208" customWidth="1"/>
    <col min="8454" max="8454" width="7.25" style="208" customWidth="1"/>
    <col min="8455" max="8463" width="8.375" style="208" customWidth="1"/>
    <col min="8464" max="8464" width="6.125" style="208" customWidth="1"/>
    <col min="8465" max="8470" width="8.375" style="208" customWidth="1"/>
    <col min="8471" max="8471" width="14" style="208" customWidth="1"/>
    <col min="8472" max="8472" width="7.5" style="208" customWidth="1"/>
    <col min="8473" max="8475" width="8.375" style="208" customWidth="1"/>
    <col min="8476" max="8476" width="6.125" style="208" customWidth="1"/>
    <col min="8477" max="8485" width="8.375" style="208" customWidth="1"/>
    <col min="8486" max="8486" width="6.125" style="208" customWidth="1"/>
    <col min="8487" max="8492" width="8.375" style="208" customWidth="1"/>
    <col min="8493" max="8704" width="8.875" style="208"/>
    <col min="8705" max="8705" width="12.875" style="208" customWidth="1"/>
    <col min="8706" max="8706" width="6.625" style="208" customWidth="1"/>
    <col min="8707" max="8709" width="8.375" style="208" customWidth="1"/>
    <col min="8710" max="8710" width="7.25" style="208" customWidth="1"/>
    <col min="8711" max="8719" width="8.375" style="208" customWidth="1"/>
    <col min="8720" max="8720" width="6.125" style="208" customWidth="1"/>
    <col min="8721" max="8726" width="8.375" style="208" customWidth="1"/>
    <col min="8727" max="8727" width="14" style="208" customWidth="1"/>
    <col min="8728" max="8728" width="7.5" style="208" customWidth="1"/>
    <col min="8729" max="8731" width="8.375" style="208" customWidth="1"/>
    <col min="8732" max="8732" width="6.125" style="208" customWidth="1"/>
    <col min="8733" max="8741" width="8.375" style="208" customWidth="1"/>
    <col min="8742" max="8742" width="6.125" style="208" customWidth="1"/>
    <col min="8743" max="8748" width="8.375" style="208" customWidth="1"/>
    <col min="8749" max="8960" width="8.875" style="208"/>
    <col min="8961" max="8961" width="12.875" style="208" customWidth="1"/>
    <col min="8962" max="8962" width="6.625" style="208" customWidth="1"/>
    <col min="8963" max="8965" width="8.375" style="208" customWidth="1"/>
    <col min="8966" max="8966" width="7.25" style="208" customWidth="1"/>
    <col min="8967" max="8975" width="8.375" style="208" customWidth="1"/>
    <col min="8976" max="8976" width="6.125" style="208" customWidth="1"/>
    <col min="8977" max="8982" width="8.375" style="208" customWidth="1"/>
    <col min="8983" max="8983" width="14" style="208" customWidth="1"/>
    <col min="8984" max="8984" width="7.5" style="208" customWidth="1"/>
    <col min="8985" max="8987" width="8.375" style="208" customWidth="1"/>
    <col min="8988" max="8988" width="6.125" style="208" customWidth="1"/>
    <col min="8989" max="8997" width="8.375" style="208" customWidth="1"/>
    <col min="8998" max="8998" width="6.125" style="208" customWidth="1"/>
    <col min="8999" max="9004" width="8.375" style="208" customWidth="1"/>
    <col min="9005" max="9216" width="8.875" style="208"/>
    <col min="9217" max="9217" width="12.875" style="208" customWidth="1"/>
    <col min="9218" max="9218" width="6.625" style="208" customWidth="1"/>
    <col min="9219" max="9221" width="8.375" style="208" customWidth="1"/>
    <col min="9222" max="9222" width="7.25" style="208" customWidth="1"/>
    <col min="9223" max="9231" width="8.375" style="208" customWidth="1"/>
    <col min="9232" max="9232" width="6.125" style="208" customWidth="1"/>
    <col min="9233" max="9238" width="8.375" style="208" customWidth="1"/>
    <col min="9239" max="9239" width="14" style="208" customWidth="1"/>
    <col min="9240" max="9240" width="7.5" style="208" customWidth="1"/>
    <col min="9241" max="9243" width="8.375" style="208" customWidth="1"/>
    <col min="9244" max="9244" width="6.125" style="208" customWidth="1"/>
    <col min="9245" max="9253" width="8.375" style="208" customWidth="1"/>
    <col min="9254" max="9254" width="6.125" style="208" customWidth="1"/>
    <col min="9255" max="9260" width="8.375" style="208" customWidth="1"/>
    <col min="9261" max="9472" width="8.875" style="208"/>
    <col min="9473" max="9473" width="12.875" style="208" customWidth="1"/>
    <col min="9474" max="9474" width="6.625" style="208" customWidth="1"/>
    <col min="9475" max="9477" width="8.375" style="208" customWidth="1"/>
    <col min="9478" max="9478" width="7.25" style="208" customWidth="1"/>
    <col min="9479" max="9487" width="8.375" style="208" customWidth="1"/>
    <col min="9488" max="9488" width="6.125" style="208" customWidth="1"/>
    <col min="9489" max="9494" width="8.375" style="208" customWidth="1"/>
    <col min="9495" max="9495" width="14" style="208" customWidth="1"/>
    <col min="9496" max="9496" width="7.5" style="208" customWidth="1"/>
    <col min="9497" max="9499" width="8.375" style="208" customWidth="1"/>
    <col min="9500" max="9500" width="6.125" style="208" customWidth="1"/>
    <col min="9501" max="9509" width="8.375" style="208" customWidth="1"/>
    <col min="9510" max="9510" width="6.125" style="208" customWidth="1"/>
    <col min="9511" max="9516" width="8.375" style="208" customWidth="1"/>
    <col min="9517" max="9728" width="8.875" style="208"/>
    <col min="9729" max="9729" width="12.875" style="208" customWidth="1"/>
    <col min="9730" max="9730" width="6.625" style="208" customWidth="1"/>
    <col min="9731" max="9733" width="8.375" style="208" customWidth="1"/>
    <col min="9734" max="9734" width="7.25" style="208" customWidth="1"/>
    <col min="9735" max="9743" width="8.375" style="208" customWidth="1"/>
    <col min="9744" max="9744" width="6.125" style="208" customWidth="1"/>
    <col min="9745" max="9750" width="8.375" style="208" customWidth="1"/>
    <col min="9751" max="9751" width="14" style="208" customWidth="1"/>
    <col min="9752" max="9752" width="7.5" style="208" customWidth="1"/>
    <col min="9753" max="9755" width="8.375" style="208" customWidth="1"/>
    <col min="9756" max="9756" width="6.125" style="208" customWidth="1"/>
    <col min="9757" max="9765" width="8.375" style="208" customWidth="1"/>
    <col min="9766" max="9766" width="6.125" style="208" customWidth="1"/>
    <col min="9767" max="9772" width="8.375" style="208" customWidth="1"/>
    <col min="9773" max="9984" width="8.875" style="208"/>
    <col min="9985" max="9985" width="12.875" style="208" customWidth="1"/>
    <col min="9986" max="9986" width="6.625" style="208" customWidth="1"/>
    <col min="9987" max="9989" width="8.375" style="208" customWidth="1"/>
    <col min="9990" max="9990" width="7.25" style="208" customWidth="1"/>
    <col min="9991" max="9999" width="8.375" style="208" customWidth="1"/>
    <col min="10000" max="10000" width="6.125" style="208" customWidth="1"/>
    <col min="10001" max="10006" width="8.375" style="208" customWidth="1"/>
    <col min="10007" max="10007" width="14" style="208" customWidth="1"/>
    <col min="10008" max="10008" width="7.5" style="208" customWidth="1"/>
    <col min="10009" max="10011" width="8.375" style="208" customWidth="1"/>
    <col min="10012" max="10012" width="6.125" style="208" customWidth="1"/>
    <col min="10013" max="10021" width="8.375" style="208" customWidth="1"/>
    <col min="10022" max="10022" width="6.125" style="208" customWidth="1"/>
    <col min="10023" max="10028" width="8.375" style="208" customWidth="1"/>
    <col min="10029" max="10240" width="8.875" style="208"/>
    <col min="10241" max="10241" width="12.875" style="208" customWidth="1"/>
    <col min="10242" max="10242" width="6.625" style="208" customWidth="1"/>
    <col min="10243" max="10245" width="8.375" style="208" customWidth="1"/>
    <col min="10246" max="10246" width="7.25" style="208" customWidth="1"/>
    <col min="10247" max="10255" width="8.375" style="208" customWidth="1"/>
    <col min="10256" max="10256" width="6.125" style="208" customWidth="1"/>
    <col min="10257" max="10262" width="8.375" style="208" customWidth="1"/>
    <col min="10263" max="10263" width="14" style="208" customWidth="1"/>
    <col min="10264" max="10264" width="7.5" style="208" customWidth="1"/>
    <col min="10265" max="10267" width="8.375" style="208" customWidth="1"/>
    <col min="10268" max="10268" width="6.125" style="208" customWidth="1"/>
    <col min="10269" max="10277" width="8.375" style="208" customWidth="1"/>
    <col min="10278" max="10278" width="6.125" style="208" customWidth="1"/>
    <col min="10279" max="10284" width="8.375" style="208" customWidth="1"/>
    <col min="10285" max="10496" width="8.875" style="208"/>
    <col min="10497" max="10497" width="12.875" style="208" customWidth="1"/>
    <col min="10498" max="10498" width="6.625" style="208" customWidth="1"/>
    <col min="10499" max="10501" width="8.375" style="208" customWidth="1"/>
    <col min="10502" max="10502" width="7.25" style="208" customWidth="1"/>
    <col min="10503" max="10511" width="8.375" style="208" customWidth="1"/>
    <col min="10512" max="10512" width="6.125" style="208" customWidth="1"/>
    <col min="10513" max="10518" width="8.375" style="208" customWidth="1"/>
    <col min="10519" max="10519" width="14" style="208" customWidth="1"/>
    <col min="10520" max="10520" width="7.5" style="208" customWidth="1"/>
    <col min="10521" max="10523" width="8.375" style="208" customWidth="1"/>
    <col min="10524" max="10524" width="6.125" style="208" customWidth="1"/>
    <col min="10525" max="10533" width="8.375" style="208" customWidth="1"/>
    <col min="10534" max="10534" width="6.125" style="208" customWidth="1"/>
    <col min="10535" max="10540" width="8.375" style="208" customWidth="1"/>
    <col min="10541" max="10752" width="8.875" style="208"/>
    <col min="10753" max="10753" width="12.875" style="208" customWidth="1"/>
    <col min="10754" max="10754" width="6.625" style="208" customWidth="1"/>
    <col min="10755" max="10757" width="8.375" style="208" customWidth="1"/>
    <col min="10758" max="10758" width="7.25" style="208" customWidth="1"/>
    <col min="10759" max="10767" width="8.375" style="208" customWidth="1"/>
    <col min="10768" max="10768" width="6.125" style="208" customWidth="1"/>
    <col min="10769" max="10774" width="8.375" style="208" customWidth="1"/>
    <col min="10775" max="10775" width="14" style="208" customWidth="1"/>
    <col min="10776" max="10776" width="7.5" style="208" customWidth="1"/>
    <col min="10777" max="10779" width="8.375" style="208" customWidth="1"/>
    <col min="10780" max="10780" width="6.125" style="208" customWidth="1"/>
    <col min="10781" max="10789" width="8.375" style="208" customWidth="1"/>
    <col min="10790" max="10790" width="6.125" style="208" customWidth="1"/>
    <col min="10791" max="10796" width="8.375" style="208" customWidth="1"/>
    <col min="10797" max="11008" width="8.875" style="208"/>
    <col min="11009" max="11009" width="12.875" style="208" customWidth="1"/>
    <col min="11010" max="11010" width="6.625" style="208" customWidth="1"/>
    <col min="11011" max="11013" width="8.375" style="208" customWidth="1"/>
    <col min="11014" max="11014" width="7.25" style="208" customWidth="1"/>
    <col min="11015" max="11023" width="8.375" style="208" customWidth="1"/>
    <col min="11024" max="11024" width="6.125" style="208" customWidth="1"/>
    <col min="11025" max="11030" width="8.375" style="208" customWidth="1"/>
    <col min="11031" max="11031" width="14" style="208" customWidth="1"/>
    <col min="11032" max="11032" width="7.5" style="208" customWidth="1"/>
    <col min="11033" max="11035" width="8.375" style="208" customWidth="1"/>
    <col min="11036" max="11036" width="6.125" style="208" customWidth="1"/>
    <col min="11037" max="11045" width="8.375" style="208" customWidth="1"/>
    <col min="11046" max="11046" width="6.125" style="208" customWidth="1"/>
    <col min="11047" max="11052" width="8.375" style="208" customWidth="1"/>
    <col min="11053" max="11264" width="8.875" style="208"/>
    <col min="11265" max="11265" width="12.875" style="208" customWidth="1"/>
    <col min="11266" max="11266" width="6.625" style="208" customWidth="1"/>
    <col min="11267" max="11269" width="8.375" style="208" customWidth="1"/>
    <col min="11270" max="11270" width="7.25" style="208" customWidth="1"/>
    <col min="11271" max="11279" width="8.375" style="208" customWidth="1"/>
    <col min="11280" max="11280" width="6.125" style="208" customWidth="1"/>
    <col min="11281" max="11286" width="8.375" style="208" customWidth="1"/>
    <col min="11287" max="11287" width="14" style="208" customWidth="1"/>
    <col min="11288" max="11288" width="7.5" style="208" customWidth="1"/>
    <col min="11289" max="11291" width="8.375" style="208" customWidth="1"/>
    <col min="11292" max="11292" width="6.125" style="208" customWidth="1"/>
    <col min="11293" max="11301" width="8.375" style="208" customWidth="1"/>
    <col min="11302" max="11302" width="6.125" style="208" customWidth="1"/>
    <col min="11303" max="11308" width="8.375" style="208" customWidth="1"/>
    <col min="11309" max="11520" width="8.875" style="208"/>
    <col min="11521" max="11521" width="12.875" style="208" customWidth="1"/>
    <col min="11522" max="11522" width="6.625" style="208" customWidth="1"/>
    <col min="11523" max="11525" width="8.375" style="208" customWidth="1"/>
    <col min="11526" max="11526" width="7.25" style="208" customWidth="1"/>
    <col min="11527" max="11535" width="8.375" style="208" customWidth="1"/>
    <col min="11536" max="11536" width="6.125" style="208" customWidth="1"/>
    <col min="11537" max="11542" width="8.375" style="208" customWidth="1"/>
    <col min="11543" max="11543" width="14" style="208" customWidth="1"/>
    <col min="11544" max="11544" width="7.5" style="208" customWidth="1"/>
    <col min="11545" max="11547" width="8.375" style="208" customWidth="1"/>
    <col min="11548" max="11548" width="6.125" style="208" customWidth="1"/>
    <col min="11549" max="11557" width="8.375" style="208" customWidth="1"/>
    <col min="11558" max="11558" width="6.125" style="208" customWidth="1"/>
    <col min="11559" max="11564" width="8.375" style="208" customWidth="1"/>
    <col min="11565" max="11776" width="8.875" style="208"/>
    <col min="11777" max="11777" width="12.875" style="208" customWidth="1"/>
    <col min="11778" max="11778" width="6.625" style="208" customWidth="1"/>
    <col min="11779" max="11781" width="8.375" style="208" customWidth="1"/>
    <col min="11782" max="11782" width="7.25" style="208" customWidth="1"/>
    <col min="11783" max="11791" width="8.375" style="208" customWidth="1"/>
    <col min="11792" max="11792" width="6.125" style="208" customWidth="1"/>
    <col min="11793" max="11798" width="8.375" style="208" customWidth="1"/>
    <col min="11799" max="11799" width="14" style="208" customWidth="1"/>
    <col min="11800" max="11800" width="7.5" style="208" customWidth="1"/>
    <col min="11801" max="11803" width="8.375" style="208" customWidth="1"/>
    <col min="11804" max="11804" width="6.125" style="208" customWidth="1"/>
    <col min="11805" max="11813" width="8.375" style="208" customWidth="1"/>
    <col min="11814" max="11814" width="6.125" style="208" customWidth="1"/>
    <col min="11815" max="11820" width="8.375" style="208" customWidth="1"/>
    <col min="11821" max="12032" width="8.875" style="208"/>
    <col min="12033" max="12033" width="12.875" style="208" customWidth="1"/>
    <col min="12034" max="12034" width="6.625" style="208" customWidth="1"/>
    <col min="12035" max="12037" width="8.375" style="208" customWidth="1"/>
    <col min="12038" max="12038" width="7.25" style="208" customWidth="1"/>
    <col min="12039" max="12047" width="8.375" style="208" customWidth="1"/>
    <col min="12048" max="12048" width="6.125" style="208" customWidth="1"/>
    <col min="12049" max="12054" width="8.375" style="208" customWidth="1"/>
    <col min="12055" max="12055" width="14" style="208" customWidth="1"/>
    <col min="12056" max="12056" width="7.5" style="208" customWidth="1"/>
    <col min="12057" max="12059" width="8.375" style="208" customWidth="1"/>
    <col min="12060" max="12060" width="6.125" style="208" customWidth="1"/>
    <col min="12061" max="12069" width="8.375" style="208" customWidth="1"/>
    <col min="12070" max="12070" width="6.125" style="208" customWidth="1"/>
    <col min="12071" max="12076" width="8.375" style="208" customWidth="1"/>
    <col min="12077" max="12288" width="8.875" style="208"/>
    <col min="12289" max="12289" width="12.875" style="208" customWidth="1"/>
    <col min="12290" max="12290" width="6.625" style="208" customWidth="1"/>
    <col min="12291" max="12293" width="8.375" style="208" customWidth="1"/>
    <col min="12294" max="12294" width="7.25" style="208" customWidth="1"/>
    <col min="12295" max="12303" width="8.375" style="208" customWidth="1"/>
    <col min="12304" max="12304" width="6.125" style="208" customWidth="1"/>
    <col min="12305" max="12310" width="8.375" style="208" customWidth="1"/>
    <col min="12311" max="12311" width="14" style="208" customWidth="1"/>
    <col min="12312" max="12312" width="7.5" style="208" customWidth="1"/>
    <col min="12313" max="12315" width="8.375" style="208" customWidth="1"/>
    <col min="12316" max="12316" width="6.125" style="208" customWidth="1"/>
    <col min="12317" max="12325" width="8.375" style="208" customWidth="1"/>
    <col min="12326" max="12326" width="6.125" style="208" customWidth="1"/>
    <col min="12327" max="12332" width="8.375" style="208" customWidth="1"/>
    <col min="12333" max="12544" width="8.875" style="208"/>
    <col min="12545" max="12545" width="12.875" style="208" customWidth="1"/>
    <col min="12546" max="12546" width="6.625" style="208" customWidth="1"/>
    <col min="12547" max="12549" width="8.375" style="208" customWidth="1"/>
    <col min="12550" max="12550" width="7.25" style="208" customWidth="1"/>
    <col min="12551" max="12559" width="8.375" style="208" customWidth="1"/>
    <col min="12560" max="12560" width="6.125" style="208" customWidth="1"/>
    <col min="12561" max="12566" width="8.375" style="208" customWidth="1"/>
    <col min="12567" max="12567" width="14" style="208" customWidth="1"/>
    <col min="12568" max="12568" width="7.5" style="208" customWidth="1"/>
    <col min="12569" max="12571" width="8.375" style="208" customWidth="1"/>
    <col min="12572" max="12572" width="6.125" style="208" customWidth="1"/>
    <col min="12573" max="12581" width="8.375" style="208" customWidth="1"/>
    <col min="12582" max="12582" width="6.125" style="208" customWidth="1"/>
    <col min="12583" max="12588" width="8.375" style="208" customWidth="1"/>
    <col min="12589" max="12800" width="8.875" style="208"/>
    <col min="12801" max="12801" width="12.875" style="208" customWidth="1"/>
    <col min="12802" max="12802" width="6.625" style="208" customWidth="1"/>
    <col min="12803" max="12805" width="8.375" style="208" customWidth="1"/>
    <col min="12806" max="12806" width="7.25" style="208" customWidth="1"/>
    <col min="12807" max="12815" width="8.375" style="208" customWidth="1"/>
    <col min="12816" max="12816" width="6.125" style="208" customWidth="1"/>
    <col min="12817" max="12822" width="8.375" style="208" customWidth="1"/>
    <col min="12823" max="12823" width="14" style="208" customWidth="1"/>
    <col min="12824" max="12824" width="7.5" style="208" customWidth="1"/>
    <col min="12825" max="12827" width="8.375" style="208" customWidth="1"/>
    <col min="12828" max="12828" width="6.125" style="208" customWidth="1"/>
    <col min="12829" max="12837" width="8.375" style="208" customWidth="1"/>
    <col min="12838" max="12838" width="6.125" style="208" customWidth="1"/>
    <col min="12839" max="12844" width="8.375" style="208" customWidth="1"/>
    <col min="12845" max="13056" width="8.875" style="208"/>
    <col min="13057" max="13057" width="12.875" style="208" customWidth="1"/>
    <col min="13058" max="13058" width="6.625" style="208" customWidth="1"/>
    <col min="13059" max="13061" width="8.375" style="208" customWidth="1"/>
    <col min="13062" max="13062" width="7.25" style="208" customWidth="1"/>
    <col min="13063" max="13071" width="8.375" style="208" customWidth="1"/>
    <col min="13072" max="13072" width="6.125" style="208" customWidth="1"/>
    <col min="13073" max="13078" width="8.375" style="208" customWidth="1"/>
    <col min="13079" max="13079" width="14" style="208" customWidth="1"/>
    <col min="13080" max="13080" width="7.5" style="208" customWidth="1"/>
    <col min="13081" max="13083" width="8.375" style="208" customWidth="1"/>
    <col min="13084" max="13084" width="6.125" style="208" customWidth="1"/>
    <col min="13085" max="13093" width="8.375" style="208" customWidth="1"/>
    <col min="13094" max="13094" width="6.125" style="208" customWidth="1"/>
    <col min="13095" max="13100" width="8.375" style="208" customWidth="1"/>
    <col min="13101" max="13312" width="8.875" style="208"/>
    <col min="13313" max="13313" width="12.875" style="208" customWidth="1"/>
    <col min="13314" max="13314" width="6.625" style="208" customWidth="1"/>
    <col min="13315" max="13317" width="8.375" style="208" customWidth="1"/>
    <col min="13318" max="13318" width="7.25" style="208" customWidth="1"/>
    <col min="13319" max="13327" width="8.375" style="208" customWidth="1"/>
    <col min="13328" max="13328" width="6.125" style="208" customWidth="1"/>
    <col min="13329" max="13334" width="8.375" style="208" customWidth="1"/>
    <col min="13335" max="13335" width="14" style="208" customWidth="1"/>
    <col min="13336" max="13336" width="7.5" style="208" customWidth="1"/>
    <col min="13337" max="13339" width="8.375" style="208" customWidth="1"/>
    <col min="13340" max="13340" width="6.125" style="208" customWidth="1"/>
    <col min="13341" max="13349" width="8.375" style="208" customWidth="1"/>
    <col min="13350" max="13350" width="6.125" style="208" customWidth="1"/>
    <col min="13351" max="13356" width="8.375" style="208" customWidth="1"/>
    <col min="13357" max="13568" width="8.875" style="208"/>
    <col min="13569" max="13569" width="12.875" style="208" customWidth="1"/>
    <col min="13570" max="13570" width="6.625" style="208" customWidth="1"/>
    <col min="13571" max="13573" width="8.375" style="208" customWidth="1"/>
    <col min="13574" max="13574" width="7.25" style="208" customWidth="1"/>
    <col min="13575" max="13583" width="8.375" style="208" customWidth="1"/>
    <col min="13584" max="13584" width="6.125" style="208" customWidth="1"/>
    <col min="13585" max="13590" width="8.375" style="208" customWidth="1"/>
    <col min="13591" max="13591" width="14" style="208" customWidth="1"/>
    <col min="13592" max="13592" width="7.5" style="208" customWidth="1"/>
    <col min="13593" max="13595" width="8.375" style="208" customWidth="1"/>
    <col min="13596" max="13596" width="6.125" style="208" customWidth="1"/>
    <col min="13597" max="13605" width="8.375" style="208" customWidth="1"/>
    <col min="13606" max="13606" width="6.125" style="208" customWidth="1"/>
    <col min="13607" max="13612" width="8.375" style="208" customWidth="1"/>
    <col min="13613" max="13824" width="8.875" style="208"/>
    <col min="13825" max="13825" width="12.875" style="208" customWidth="1"/>
    <col min="13826" max="13826" width="6.625" style="208" customWidth="1"/>
    <col min="13827" max="13829" width="8.375" style="208" customWidth="1"/>
    <col min="13830" max="13830" width="7.25" style="208" customWidth="1"/>
    <col min="13831" max="13839" width="8.375" style="208" customWidth="1"/>
    <col min="13840" max="13840" width="6.125" style="208" customWidth="1"/>
    <col min="13841" max="13846" width="8.375" style="208" customWidth="1"/>
    <col min="13847" max="13847" width="14" style="208" customWidth="1"/>
    <col min="13848" max="13848" width="7.5" style="208" customWidth="1"/>
    <col min="13849" max="13851" width="8.375" style="208" customWidth="1"/>
    <col min="13852" max="13852" width="6.125" style="208" customWidth="1"/>
    <col min="13853" max="13861" width="8.375" style="208" customWidth="1"/>
    <col min="13862" max="13862" width="6.125" style="208" customWidth="1"/>
    <col min="13863" max="13868" width="8.375" style="208" customWidth="1"/>
    <col min="13869" max="14080" width="8.875" style="208"/>
    <col min="14081" max="14081" width="12.875" style="208" customWidth="1"/>
    <col min="14082" max="14082" width="6.625" style="208" customWidth="1"/>
    <col min="14083" max="14085" width="8.375" style="208" customWidth="1"/>
    <col min="14086" max="14086" width="7.25" style="208" customWidth="1"/>
    <col min="14087" max="14095" width="8.375" style="208" customWidth="1"/>
    <col min="14096" max="14096" width="6.125" style="208" customWidth="1"/>
    <col min="14097" max="14102" width="8.375" style="208" customWidth="1"/>
    <col min="14103" max="14103" width="14" style="208" customWidth="1"/>
    <col min="14104" max="14104" width="7.5" style="208" customWidth="1"/>
    <col min="14105" max="14107" width="8.375" style="208" customWidth="1"/>
    <col min="14108" max="14108" width="6.125" style="208" customWidth="1"/>
    <col min="14109" max="14117" width="8.375" style="208" customWidth="1"/>
    <col min="14118" max="14118" width="6.125" style="208" customWidth="1"/>
    <col min="14119" max="14124" width="8.375" style="208" customWidth="1"/>
    <col min="14125" max="14336" width="8.875" style="208"/>
    <col min="14337" max="14337" width="12.875" style="208" customWidth="1"/>
    <col min="14338" max="14338" width="6.625" style="208" customWidth="1"/>
    <col min="14339" max="14341" width="8.375" style="208" customWidth="1"/>
    <col min="14342" max="14342" width="7.25" style="208" customWidth="1"/>
    <col min="14343" max="14351" width="8.375" style="208" customWidth="1"/>
    <col min="14352" max="14352" width="6.125" style="208" customWidth="1"/>
    <col min="14353" max="14358" width="8.375" style="208" customWidth="1"/>
    <col min="14359" max="14359" width="14" style="208" customWidth="1"/>
    <col min="14360" max="14360" width="7.5" style="208" customWidth="1"/>
    <col min="14361" max="14363" width="8.375" style="208" customWidth="1"/>
    <col min="14364" max="14364" width="6.125" style="208" customWidth="1"/>
    <col min="14365" max="14373" width="8.375" style="208" customWidth="1"/>
    <col min="14374" max="14374" width="6.125" style="208" customWidth="1"/>
    <col min="14375" max="14380" width="8.375" style="208" customWidth="1"/>
    <col min="14381" max="14592" width="8.875" style="208"/>
    <col min="14593" max="14593" width="12.875" style="208" customWidth="1"/>
    <col min="14594" max="14594" width="6.625" style="208" customWidth="1"/>
    <col min="14595" max="14597" width="8.375" style="208" customWidth="1"/>
    <col min="14598" max="14598" width="7.25" style="208" customWidth="1"/>
    <col min="14599" max="14607" width="8.375" style="208" customWidth="1"/>
    <col min="14608" max="14608" width="6.125" style="208" customWidth="1"/>
    <col min="14609" max="14614" width="8.375" style="208" customWidth="1"/>
    <col min="14615" max="14615" width="14" style="208" customWidth="1"/>
    <col min="14616" max="14616" width="7.5" style="208" customWidth="1"/>
    <col min="14617" max="14619" width="8.375" style="208" customWidth="1"/>
    <col min="14620" max="14620" width="6.125" style="208" customWidth="1"/>
    <col min="14621" max="14629" width="8.375" style="208" customWidth="1"/>
    <col min="14630" max="14630" width="6.125" style="208" customWidth="1"/>
    <col min="14631" max="14636" width="8.375" style="208" customWidth="1"/>
    <col min="14637" max="14848" width="8.875" style="208"/>
    <col min="14849" max="14849" width="12.875" style="208" customWidth="1"/>
    <col min="14850" max="14850" width="6.625" style="208" customWidth="1"/>
    <col min="14851" max="14853" width="8.375" style="208" customWidth="1"/>
    <col min="14854" max="14854" width="7.25" style="208" customWidth="1"/>
    <col min="14855" max="14863" width="8.375" style="208" customWidth="1"/>
    <col min="14864" max="14864" width="6.125" style="208" customWidth="1"/>
    <col min="14865" max="14870" width="8.375" style="208" customWidth="1"/>
    <col min="14871" max="14871" width="14" style="208" customWidth="1"/>
    <col min="14872" max="14872" width="7.5" style="208" customWidth="1"/>
    <col min="14873" max="14875" width="8.375" style="208" customWidth="1"/>
    <col min="14876" max="14876" width="6.125" style="208" customWidth="1"/>
    <col min="14877" max="14885" width="8.375" style="208" customWidth="1"/>
    <col min="14886" max="14886" width="6.125" style="208" customWidth="1"/>
    <col min="14887" max="14892" width="8.375" style="208" customWidth="1"/>
    <col min="14893" max="15104" width="8.875" style="208"/>
    <col min="15105" max="15105" width="12.875" style="208" customWidth="1"/>
    <col min="15106" max="15106" width="6.625" style="208" customWidth="1"/>
    <col min="15107" max="15109" width="8.375" style="208" customWidth="1"/>
    <col min="15110" max="15110" width="7.25" style="208" customWidth="1"/>
    <col min="15111" max="15119" width="8.375" style="208" customWidth="1"/>
    <col min="15120" max="15120" width="6.125" style="208" customWidth="1"/>
    <col min="15121" max="15126" width="8.375" style="208" customWidth="1"/>
    <col min="15127" max="15127" width="14" style="208" customWidth="1"/>
    <col min="15128" max="15128" width="7.5" style="208" customWidth="1"/>
    <col min="15129" max="15131" width="8.375" style="208" customWidth="1"/>
    <col min="15132" max="15132" width="6.125" style="208" customWidth="1"/>
    <col min="15133" max="15141" width="8.375" style="208" customWidth="1"/>
    <col min="15142" max="15142" width="6.125" style="208" customWidth="1"/>
    <col min="15143" max="15148" width="8.375" style="208" customWidth="1"/>
    <col min="15149" max="15360" width="8.875" style="208"/>
    <col min="15361" max="15361" width="12.875" style="208" customWidth="1"/>
    <col min="15362" max="15362" width="6.625" style="208" customWidth="1"/>
    <col min="15363" max="15365" width="8.375" style="208" customWidth="1"/>
    <col min="15366" max="15366" width="7.25" style="208" customWidth="1"/>
    <col min="15367" max="15375" width="8.375" style="208" customWidth="1"/>
    <col min="15376" max="15376" width="6.125" style="208" customWidth="1"/>
    <col min="15377" max="15382" width="8.375" style="208" customWidth="1"/>
    <col min="15383" max="15383" width="14" style="208" customWidth="1"/>
    <col min="15384" max="15384" width="7.5" style="208" customWidth="1"/>
    <col min="15385" max="15387" width="8.375" style="208" customWidth="1"/>
    <col min="15388" max="15388" width="6.125" style="208" customWidth="1"/>
    <col min="15389" max="15397" width="8.375" style="208" customWidth="1"/>
    <col min="15398" max="15398" width="6.125" style="208" customWidth="1"/>
    <col min="15399" max="15404" width="8.375" style="208" customWidth="1"/>
    <col min="15405" max="15616" width="8.875" style="208"/>
    <col min="15617" max="15617" width="12.875" style="208" customWidth="1"/>
    <col min="15618" max="15618" width="6.625" style="208" customWidth="1"/>
    <col min="15619" max="15621" width="8.375" style="208" customWidth="1"/>
    <col min="15622" max="15622" width="7.25" style="208" customWidth="1"/>
    <col min="15623" max="15631" width="8.375" style="208" customWidth="1"/>
    <col min="15632" max="15632" width="6.125" style="208" customWidth="1"/>
    <col min="15633" max="15638" width="8.375" style="208" customWidth="1"/>
    <col min="15639" max="15639" width="14" style="208" customWidth="1"/>
    <col min="15640" max="15640" width="7.5" style="208" customWidth="1"/>
    <col min="15641" max="15643" width="8.375" style="208" customWidth="1"/>
    <col min="15644" max="15644" width="6.125" style="208" customWidth="1"/>
    <col min="15645" max="15653" width="8.375" style="208" customWidth="1"/>
    <col min="15654" max="15654" width="6.125" style="208" customWidth="1"/>
    <col min="15655" max="15660" width="8.375" style="208" customWidth="1"/>
    <col min="15661" max="15872" width="8.875" style="208"/>
    <col min="15873" max="15873" width="12.875" style="208" customWidth="1"/>
    <col min="15874" max="15874" width="6.625" style="208" customWidth="1"/>
    <col min="15875" max="15877" width="8.375" style="208" customWidth="1"/>
    <col min="15878" max="15878" width="7.25" style="208" customWidth="1"/>
    <col min="15879" max="15887" width="8.375" style="208" customWidth="1"/>
    <col min="15888" max="15888" width="6.125" style="208" customWidth="1"/>
    <col min="15889" max="15894" width="8.375" style="208" customWidth="1"/>
    <col min="15895" max="15895" width="14" style="208" customWidth="1"/>
    <col min="15896" max="15896" width="7.5" style="208" customWidth="1"/>
    <col min="15897" max="15899" width="8.375" style="208" customWidth="1"/>
    <col min="15900" max="15900" width="6.125" style="208" customWidth="1"/>
    <col min="15901" max="15909" width="8.375" style="208" customWidth="1"/>
    <col min="15910" max="15910" width="6.125" style="208" customWidth="1"/>
    <col min="15911" max="15916" width="8.375" style="208" customWidth="1"/>
    <col min="15917" max="16128" width="8.875" style="208"/>
    <col min="16129" max="16129" width="12.875" style="208" customWidth="1"/>
    <col min="16130" max="16130" width="6.625" style="208" customWidth="1"/>
    <col min="16131" max="16133" width="8.375" style="208" customWidth="1"/>
    <col min="16134" max="16134" width="7.25" style="208" customWidth="1"/>
    <col min="16135" max="16143" width="8.375" style="208" customWidth="1"/>
    <col min="16144" max="16144" width="6.125" style="208" customWidth="1"/>
    <col min="16145" max="16150" width="8.375" style="208" customWidth="1"/>
    <col min="16151" max="16151" width="14" style="208" customWidth="1"/>
    <col min="16152" max="16152" width="7.5" style="208" customWidth="1"/>
    <col min="16153" max="16155" width="8.375" style="208" customWidth="1"/>
    <col min="16156" max="16156" width="6.125" style="208" customWidth="1"/>
    <col min="16157" max="16165" width="8.375" style="208" customWidth="1"/>
    <col min="16166" max="16166" width="6.125" style="208" customWidth="1"/>
    <col min="16167" max="16172" width="8.375" style="208" customWidth="1"/>
    <col min="16173" max="16384" width="8.875" style="208"/>
  </cols>
  <sheetData>
    <row r="1" spans="1:57" x14ac:dyDescent="0.25">
      <c r="A1" s="201" t="s">
        <v>146</v>
      </c>
      <c r="B1" s="202" t="s">
        <v>147</v>
      </c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4"/>
      <c r="P1" s="205"/>
      <c r="Q1" s="353" t="s">
        <v>148</v>
      </c>
      <c r="R1" s="355"/>
      <c r="S1" s="353" t="s">
        <v>149</v>
      </c>
      <c r="T1" s="358"/>
      <c r="U1" s="358"/>
      <c r="V1" s="349"/>
      <c r="W1" s="201" t="s">
        <v>146</v>
      </c>
      <c r="X1" s="206" t="s">
        <v>147</v>
      </c>
      <c r="Y1" s="203"/>
      <c r="Z1" s="203"/>
      <c r="AA1" s="207"/>
      <c r="AB1" s="207"/>
      <c r="AC1" s="207"/>
      <c r="AD1" s="207"/>
      <c r="AE1" s="207"/>
      <c r="AF1" s="207"/>
      <c r="AG1" s="207"/>
      <c r="AH1" s="207"/>
      <c r="AI1" s="203"/>
      <c r="AJ1" s="203"/>
      <c r="AL1" s="209"/>
      <c r="AM1" s="353" t="s">
        <v>148</v>
      </c>
      <c r="AN1" s="355"/>
      <c r="AO1" s="353" t="s">
        <v>149</v>
      </c>
      <c r="AP1" s="358"/>
      <c r="AQ1" s="358"/>
      <c r="AR1" s="349"/>
      <c r="AS1" s="207"/>
      <c r="AT1" s="207"/>
      <c r="AU1" s="207"/>
      <c r="AV1" s="207"/>
      <c r="AW1" s="207"/>
      <c r="AX1" s="207"/>
      <c r="AY1" s="207"/>
      <c r="AZ1" s="207"/>
      <c r="BA1" s="207"/>
      <c r="BB1" s="207"/>
      <c r="BC1" s="207"/>
      <c r="BD1" s="207"/>
      <c r="BE1" s="207"/>
    </row>
    <row r="2" spans="1:57" x14ac:dyDescent="0.25">
      <c r="A2" s="201" t="s">
        <v>150</v>
      </c>
      <c r="B2" s="210" t="s">
        <v>151</v>
      </c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2"/>
      <c r="P2" s="212"/>
      <c r="Q2" s="353" t="s">
        <v>152</v>
      </c>
      <c r="R2" s="355"/>
      <c r="S2" s="364" t="s">
        <v>153</v>
      </c>
      <c r="T2" s="365"/>
      <c r="U2" s="365"/>
      <c r="V2" s="366"/>
      <c r="W2" s="201" t="s">
        <v>150</v>
      </c>
      <c r="X2" s="289" t="s">
        <v>230</v>
      </c>
      <c r="Y2" s="211"/>
      <c r="Z2" s="211"/>
      <c r="AA2" s="207"/>
      <c r="AB2" s="207"/>
      <c r="AC2" s="207"/>
      <c r="AD2" s="207"/>
      <c r="AE2" s="207"/>
      <c r="AF2" s="207"/>
      <c r="AG2" s="207"/>
      <c r="AH2" s="207"/>
      <c r="AI2" s="211"/>
      <c r="AJ2" s="211"/>
      <c r="AM2" s="353" t="s">
        <v>152</v>
      </c>
      <c r="AN2" s="355"/>
      <c r="AO2" s="364" t="s">
        <v>153</v>
      </c>
      <c r="AP2" s="365"/>
      <c r="AQ2" s="365"/>
      <c r="AR2" s="366"/>
      <c r="AS2" s="207"/>
      <c r="AT2" s="207"/>
      <c r="AU2" s="207"/>
      <c r="AV2" s="207"/>
      <c r="AW2" s="207"/>
      <c r="AX2" s="207"/>
      <c r="AY2" s="207"/>
      <c r="AZ2" s="207"/>
      <c r="BA2" s="207"/>
      <c r="BB2" s="207"/>
      <c r="BC2" s="207"/>
      <c r="BD2" s="207"/>
      <c r="BE2" s="207"/>
    </row>
    <row r="3" spans="1:57" ht="26.1" customHeight="1" x14ac:dyDescent="0.3">
      <c r="A3" s="359" t="s">
        <v>201</v>
      </c>
      <c r="B3" s="359"/>
      <c r="C3" s="359"/>
      <c r="D3" s="359"/>
      <c r="E3" s="359"/>
      <c r="F3" s="359"/>
      <c r="G3" s="359"/>
      <c r="H3" s="359"/>
      <c r="I3" s="359"/>
      <c r="J3" s="359"/>
      <c r="K3" s="359"/>
      <c r="L3" s="359"/>
      <c r="M3" s="359"/>
      <c r="N3" s="359"/>
      <c r="O3" s="359"/>
      <c r="P3" s="359"/>
      <c r="Q3" s="359"/>
      <c r="R3" s="359"/>
      <c r="S3" s="359"/>
      <c r="T3" s="359"/>
      <c r="U3" s="359"/>
      <c r="V3" s="359"/>
      <c r="W3" s="359" t="s">
        <v>202</v>
      </c>
      <c r="X3" s="359"/>
      <c r="Y3" s="359"/>
      <c r="Z3" s="359"/>
      <c r="AA3" s="359"/>
      <c r="AB3" s="359"/>
      <c r="AC3" s="359"/>
      <c r="AD3" s="359"/>
      <c r="AE3" s="359"/>
      <c r="AF3" s="359"/>
      <c r="AG3" s="359"/>
      <c r="AH3" s="359"/>
      <c r="AI3" s="359"/>
      <c r="AJ3" s="359"/>
      <c r="AK3" s="359"/>
      <c r="AL3" s="359"/>
      <c r="AM3" s="359"/>
      <c r="AN3" s="359"/>
      <c r="AO3" s="359"/>
      <c r="AP3" s="359"/>
      <c r="AQ3" s="359"/>
      <c r="AR3" s="359"/>
      <c r="AS3" s="213"/>
      <c r="AT3" s="213"/>
      <c r="AU3" s="213"/>
      <c r="AV3" s="213"/>
      <c r="AW3" s="213"/>
      <c r="AX3" s="213"/>
      <c r="AY3" s="213"/>
      <c r="AZ3" s="213"/>
      <c r="BA3" s="213"/>
      <c r="BB3" s="213"/>
      <c r="BC3" s="213"/>
      <c r="BD3" s="213"/>
      <c r="BE3" s="213"/>
    </row>
    <row r="4" spans="1:57" ht="23.85" customHeight="1" x14ac:dyDescent="0.25">
      <c r="A4" s="369" t="s">
        <v>225</v>
      </c>
      <c r="B4" s="370"/>
      <c r="C4" s="370"/>
      <c r="D4" s="370"/>
      <c r="E4" s="370"/>
      <c r="F4" s="370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1"/>
      <c r="V4" s="371"/>
      <c r="W4" s="365" t="s">
        <v>233</v>
      </c>
      <c r="X4" s="367"/>
      <c r="Y4" s="367"/>
      <c r="Z4" s="367"/>
      <c r="AA4" s="367"/>
      <c r="AB4" s="367"/>
      <c r="AC4" s="367"/>
      <c r="AD4" s="367"/>
      <c r="AE4" s="367"/>
      <c r="AF4" s="367"/>
      <c r="AG4" s="367"/>
      <c r="AH4" s="367"/>
      <c r="AI4" s="367"/>
      <c r="AJ4" s="367"/>
      <c r="AK4" s="367"/>
      <c r="AL4" s="367"/>
      <c r="AM4" s="367"/>
      <c r="AN4" s="367"/>
      <c r="AO4" s="367"/>
      <c r="AP4" s="367"/>
      <c r="AQ4" s="367"/>
      <c r="AR4" s="367"/>
      <c r="AS4" s="213"/>
      <c r="AT4" s="213"/>
      <c r="AU4" s="213"/>
      <c r="AV4" s="213"/>
      <c r="AW4" s="213"/>
      <c r="AX4" s="213"/>
      <c r="AY4" s="213"/>
      <c r="AZ4" s="213"/>
      <c r="BA4" s="213"/>
      <c r="BB4" s="213"/>
      <c r="BC4" s="213"/>
      <c r="BD4" s="213"/>
      <c r="BE4" s="213"/>
    </row>
    <row r="5" spans="1:57" ht="24" customHeight="1" x14ac:dyDescent="0.25">
      <c r="A5" s="362" t="s">
        <v>154</v>
      </c>
      <c r="B5" s="363"/>
      <c r="C5" s="353" t="s">
        <v>155</v>
      </c>
      <c r="D5" s="358"/>
      <c r="E5" s="358"/>
      <c r="F5" s="358"/>
      <c r="G5" s="358"/>
      <c r="H5" s="358"/>
      <c r="I5" s="358"/>
      <c r="J5" s="358"/>
      <c r="K5" s="358"/>
      <c r="L5" s="349"/>
      <c r="M5" s="353" t="s">
        <v>156</v>
      </c>
      <c r="N5" s="358"/>
      <c r="O5" s="358"/>
      <c r="P5" s="358"/>
      <c r="Q5" s="358"/>
      <c r="R5" s="358"/>
      <c r="S5" s="358"/>
      <c r="T5" s="358"/>
      <c r="U5" s="358"/>
      <c r="V5" s="349"/>
      <c r="W5" s="362" t="s">
        <v>154</v>
      </c>
      <c r="X5" s="363"/>
      <c r="Y5" s="353" t="s">
        <v>157</v>
      </c>
      <c r="Z5" s="358"/>
      <c r="AA5" s="358"/>
      <c r="AB5" s="358"/>
      <c r="AC5" s="358"/>
      <c r="AD5" s="358"/>
      <c r="AE5" s="358"/>
      <c r="AF5" s="358"/>
      <c r="AG5" s="358"/>
      <c r="AH5" s="349"/>
      <c r="AI5" s="358" t="s">
        <v>158</v>
      </c>
      <c r="AJ5" s="358"/>
      <c r="AK5" s="358"/>
      <c r="AL5" s="358"/>
      <c r="AM5" s="358"/>
      <c r="AN5" s="358"/>
      <c r="AO5" s="358"/>
      <c r="AP5" s="358"/>
      <c r="AQ5" s="358"/>
      <c r="AR5" s="358"/>
      <c r="AS5" s="214"/>
      <c r="AT5" s="214"/>
      <c r="AU5" s="214"/>
      <c r="AV5" s="214"/>
      <c r="AW5" s="214"/>
      <c r="AX5" s="214"/>
      <c r="AY5" s="214"/>
      <c r="AZ5" s="214"/>
      <c r="BA5" s="214"/>
      <c r="BB5" s="214"/>
      <c r="BC5" s="214"/>
      <c r="BD5" s="214"/>
      <c r="BE5" s="214"/>
    </row>
    <row r="6" spans="1:57" ht="26.1" customHeight="1" x14ac:dyDescent="0.25">
      <c r="A6" s="356" t="s">
        <v>159</v>
      </c>
      <c r="B6" s="357"/>
      <c r="C6" s="353" t="s">
        <v>160</v>
      </c>
      <c r="D6" s="358"/>
      <c r="E6" s="358"/>
      <c r="F6" s="349"/>
      <c r="G6" s="350" t="s">
        <v>161</v>
      </c>
      <c r="H6" s="351"/>
      <c r="I6" s="352"/>
      <c r="J6" s="353" t="s">
        <v>162</v>
      </c>
      <c r="K6" s="354"/>
      <c r="L6" s="355"/>
      <c r="M6" s="353" t="s">
        <v>160</v>
      </c>
      <c r="N6" s="358"/>
      <c r="O6" s="358"/>
      <c r="P6" s="349"/>
      <c r="Q6" s="350" t="s">
        <v>161</v>
      </c>
      <c r="R6" s="351"/>
      <c r="S6" s="352"/>
      <c r="T6" s="353" t="s">
        <v>162</v>
      </c>
      <c r="U6" s="354"/>
      <c r="V6" s="355"/>
      <c r="W6" s="356" t="s">
        <v>159</v>
      </c>
      <c r="X6" s="357"/>
      <c r="Y6" s="353" t="s">
        <v>160</v>
      </c>
      <c r="Z6" s="358"/>
      <c r="AA6" s="358"/>
      <c r="AB6" s="349"/>
      <c r="AC6" s="350" t="s">
        <v>161</v>
      </c>
      <c r="AD6" s="351"/>
      <c r="AE6" s="352"/>
      <c r="AF6" s="353" t="s">
        <v>162</v>
      </c>
      <c r="AG6" s="354"/>
      <c r="AH6" s="355"/>
      <c r="AI6" s="353" t="s">
        <v>160</v>
      </c>
      <c r="AJ6" s="358"/>
      <c r="AK6" s="358"/>
      <c r="AL6" s="349"/>
      <c r="AM6" s="350" t="s">
        <v>161</v>
      </c>
      <c r="AN6" s="351"/>
      <c r="AO6" s="352"/>
      <c r="AP6" s="353" t="s">
        <v>162</v>
      </c>
      <c r="AQ6" s="354"/>
      <c r="AR6" s="354"/>
      <c r="AS6" s="214"/>
      <c r="AT6" s="214"/>
      <c r="AU6" s="214"/>
      <c r="AV6" s="214"/>
      <c r="AW6" s="214"/>
      <c r="AX6" s="214"/>
      <c r="AY6" s="214"/>
      <c r="AZ6" s="214"/>
      <c r="BA6" s="214"/>
      <c r="BB6" s="214"/>
      <c r="BC6" s="214"/>
      <c r="BD6" s="214"/>
      <c r="BE6" s="214"/>
    </row>
    <row r="7" spans="1:57" ht="107.1" customHeight="1" x14ac:dyDescent="0.25">
      <c r="A7" s="215" t="s">
        <v>163</v>
      </c>
      <c r="B7" s="216"/>
      <c r="C7" s="217" t="s">
        <v>44</v>
      </c>
      <c r="D7" s="217" t="s">
        <v>164</v>
      </c>
      <c r="E7" s="217" t="s">
        <v>165</v>
      </c>
      <c r="F7" s="218" t="s">
        <v>166</v>
      </c>
      <c r="G7" s="217" t="s">
        <v>167</v>
      </c>
      <c r="H7" s="217" t="s">
        <v>164</v>
      </c>
      <c r="I7" s="217" t="s">
        <v>165</v>
      </c>
      <c r="J7" s="217" t="s">
        <v>167</v>
      </c>
      <c r="K7" s="217" t="s">
        <v>164</v>
      </c>
      <c r="L7" s="217" t="s">
        <v>165</v>
      </c>
      <c r="M7" s="219" t="s">
        <v>44</v>
      </c>
      <c r="N7" s="219" t="s">
        <v>164</v>
      </c>
      <c r="O7" s="219" t="s">
        <v>165</v>
      </c>
      <c r="P7" s="218" t="s">
        <v>166</v>
      </c>
      <c r="Q7" s="219" t="s">
        <v>167</v>
      </c>
      <c r="R7" s="219" t="s">
        <v>164</v>
      </c>
      <c r="S7" s="219" t="s">
        <v>165</v>
      </c>
      <c r="T7" s="219" t="s">
        <v>167</v>
      </c>
      <c r="U7" s="219" t="s">
        <v>164</v>
      </c>
      <c r="V7" s="219" t="s">
        <v>165</v>
      </c>
      <c r="W7" s="215" t="s">
        <v>163</v>
      </c>
      <c r="X7" s="216"/>
      <c r="Y7" s="217" t="s">
        <v>44</v>
      </c>
      <c r="Z7" s="217" t="s">
        <v>164</v>
      </c>
      <c r="AA7" s="217" t="s">
        <v>165</v>
      </c>
      <c r="AB7" s="218" t="s">
        <v>166</v>
      </c>
      <c r="AC7" s="217" t="s">
        <v>167</v>
      </c>
      <c r="AD7" s="217" t="s">
        <v>164</v>
      </c>
      <c r="AE7" s="217" t="s">
        <v>165</v>
      </c>
      <c r="AF7" s="217" t="s">
        <v>167</v>
      </c>
      <c r="AG7" s="217" t="s">
        <v>164</v>
      </c>
      <c r="AH7" s="217" t="s">
        <v>165</v>
      </c>
      <c r="AI7" s="220" t="s">
        <v>44</v>
      </c>
      <c r="AJ7" s="217" t="s">
        <v>164</v>
      </c>
      <c r="AK7" s="217" t="s">
        <v>165</v>
      </c>
      <c r="AL7" s="218" t="s">
        <v>166</v>
      </c>
      <c r="AM7" s="217" t="s">
        <v>167</v>
      </c>
      <c r="AN7" s="217" t="s">
        <v>164</v>
      </c>
      <c r="AO7" s="217" t="s">
        <v>165</v>
      </c>
      <c r="AP7" s="217" t="s">
        <v>167</v>
      </c>
      <c r="AQ7" s="217" t="s">
        <v>164</v>
      </c>
      <c r="AR7" s="221" t="s">
        <v>165</v>
      </c>
      <c r="AS7" s="214"/>
      <c r="AT7" s="214"/>
      <c r="AU7" s="214"/>
      <c r="AV7" s="214"/>
      <c r="AW7" s="214"/>
      <c r="AX7" s="214"/>
      <c r="AY7" s="214"/>
      <c r="AZ7" s="214"/>
      <c r="BA7" s="214"/>
      <c r="BB7" s="214"/>
      <c r="BC7" s="214"/>
      <c r="BD7" s="214"/>
      <c r="BE7" s="214"/>
    </row>
    <row r="8" spans="1:57" ht="19.149999999999999" customHeight="1" x14ac:dyDescent="0.25">
      <c r="A8" s="349" t="s">
        <v>168</v>
      </c>
      <c r="B8" s="222" t="s">
        <v>44</v>
      </c>
      <c r="C8" s="297">
        <v>653071</v>
      </c>
      <c r="D8" s="298">
        <v>650398</v>
      </c>
      <c r="E8" s="298">
        <v>2673</v>
      </c>
      <c r="F8" s="299">
        <v>0.40929699833555622</v>
      </c>
      <c r="G8" s="298">
        <v>652571</v>
      </c>
      <c r="H8" s="298">
        <v>649898</v>
      </c>
      <c r="I8" s="298">
        <v>2673</v>
      </c>
      <c r="J8" s="298">
        <v>500</v>
      </c>
      <c r="K8" s="298">
        <v>500</v>
      </c>
      <c r="L8" s="298">
        <v>0</v>
      </c>
      <c r="M8" s="298">
        <v>336460</v>
      </c>
      <c r="N8" s="298">
        <v>334809</v>
      </c>
      <c r="O8" s="298">
        <v>1651</v>
      </c>
      <c r="P8" s="299">
        <v>0.49069725970397671</v>
      </c>
      <c r="Q8" s="298">
        <v>336174</v>
      </c>
      <c r="R8" s="298">
        <v>334523</v>
      </c>
      <c r="S8" s="298">
        <v>1651</v>
      </c>
      <c r="T8" s="298">
        <v>286</v>
      </c>
      <c r="U8" s="298">
        <v>286</v>
      </c>
      <c r="V8" s="298">
        <v>0</v>
      </c>
      <c r="W8" s="349" t="s">
        <v>168</v>
      </c>
      <c r="X8" s="222" t="s">
        <v>44</v>
      </c>
      <c r="Y8" s="297">
        <v>178887</v>
      </c>
      <c r="Z8" s="298">
        <v>178272</v>
      </c>
      <c r="AA8" s="298">
        <v>615</v>
      </c>
      <c r="AB8" s="299">
        <v>0.34379244998239111</v>
      </c>
      <c r="AC8" s="298">
        <v>178747</v>
      </c>
      <c r="AD8" s="298">
        <v>178132</v>
      </c>
      <c r="AE8" s="298">
        <v>615</v>
      </c>
      <c r="AF8" s="298">
        <v>140</v>
      </c>
      <c r="AG8" s="298">
        <v>140</v>
      </c>
      <c r="AH8" s="298">
        <v>0</v>
      </c>
      <c r="AI8" s="298">
        <v>137724</v>
      </c>
      <c r="AJ8" s="298">
        <v>137317</v>
      </c>
      <c r="AK8" s="298">
        <v>407</v>
      </c>
      <c r="AL8" s="299">
        <v>0.29551857337864135</v>
      </c>
      <c r="AM8" s="298">
        <v>137650</v>
      </c>
      <c r="AN8" s="298">
        <v>137243</v>
      </c>
      <c r="AO8" s="298">
        <v>407</v>
      </c>
      <c r="AP8" s="298">
        <v>74</v>
      </c>
      <c r="AQ8" s="298">
        <v>74</v>
      </c>
      <c r="AR8" s="298">
        <v>0</v>
      </c>
      <c r="AS8" s="203"/>
      <c r="AT8" s="203"/>
      <c r="AU8" s="203"/>
      <c r="AV8" s="203"/>
      <c r="AW8" s="203"/>
      <c r="AX8" s="203"/>
      <c r="AY8" s="203"/>
      <c r="AZ8" s="203"/>
      <c r="BA8" s="203"/>
      <c r="BB8" s="203"/>
      <c r="BC8" s="203"/>
      <c r="BD8" s="203"/>
      <c r="BE8" s="203"/>
    </row>
    <row r="9" spans="1:57" ht="19.149999999999999" customHeight="1" x14ac:dyDescent="0.25">
      <c r="A9" s="349"/>
      <c r="B9" s="222" t="s">
        <v>50</v>
      </c>
      <c r="C9" s="300">
        <v>327683</v>
      </c>
      <c r="D9" s="301">
        <v>325980</v>
      </c>
      <c r="E9" s="301">
        <v>1703</v>
      </c>
      <c r="F9" s="302">
        <v>0.51970959738527789</v>
      </c>
      <c r="G9" s="301">
        <v>327441</v>
      </c>
      <c r="H9" s="301">
        <v>325738</v>
      </c>
      <c r="I9" s="301">
        <v>1703</v>
      </c>
      <c r="J9" s="301">
        <v>242</v>
      </c>
      <c r="K9" s="301">
        <v>242</v>
      </c>
      <c r="L9" s="301">
        <v>0</v>
      </c>
      <c r="M9" s="301">
        <v>163513</v>
      </c>
      <c r="N9" s="301">
        <v>162469</v>
      </c>
      <c r="O9" s="301">
        <v>1044</v>
      </c>
      <c r="P9" s="302">
        <v>0.63848134399099765</v>
      </c>
      <c r="Q9" s="301">
        <v>163385</v>
      </c>
      <c r="R9" s="301">
        <v>162341</v>
      </c>
      <c r="S9" s="301">
        <v>1044</v>
      </c>
      <c r="T9" s="301">
        <v>128</v>
      </c>
      <c r="U9" s="301">
        <v>128</v>
      </c>
      <c r="V9" s="301">
        <v>0</v>
      </c>
      <c r="W9" s="349"/>
      <c r="X9" s="222" t="s">
        <v>50</v>
      </c>
      <c r="Y9" s="300">
        <v>92942</v>
      </c>
      <c r="Z9" s="301">
        <v>92540</v>
      </c>
      <c r="AA9" s="301">
        <v>402</v>
      </c>
      <c r="AB9" s="302">
        <v>0.43252781304469451</v>
      </c>
      <c r="AC9" s="301">
        <v>92865</v>
      </c>
      <c r="AD9" s="301">
        <v>92463</v>
      </c>
      <c r="AE9" s="301">
        <v>402</v>
      </c>
      <c r="AF9" s="301">
        <v>77</v>
      </c>
      <c r="AG9" s="301">
        <v>77</v>
      </c>
      <c r="AH9" s="301">
        <v>0</v>
      </c>
      <c r="AI9" s="301">
        <v>71228</v>
      </c>
      <c r="AJ9" s="301">
        <v>70971</v>
      </c>
      <c r="AK9" s="301">
        <v>257</v>
      </c>
      <c r="AL9" s="302">
        <v>0.36081316336272257</v>
      </c>
      <c r="AM9" s="301">
        <v>71191</v>
      </c>
      <c r="AN9" s="301">
        <v>70934</v>
      </c>
      <c r="AO9" s="301">
        <v>257</v>
      </c>
      <c r="AP9" s="301">
        <v>37</v>
      </c>
      <c r="AQ9" s="301">
        <v>37</v>
      </c>
      <c r="AR9" s="301">
        <v>0</v>
      </c>
      <c r="AS9" s="203"/>
      <c r="AT9" s="203"/>
      <c r="AU9" s="203"/>
      <c r="AV9" s="203"/>
      <c r="AW9" s="203"/>
      <c r="AX9" s="203"/>
      <c r="AY9" s="203"/>
      <c r="AZ9" s="203"/>
      <c r="BA9" s="203"/>
      <c r="BB9" s="203"/>
      <c r="BC9" s="203"/>
      <c r="BD9" s="203"/>
      <c r="BE9" s="203"/>
    </row>
    <row r="10" spans="1:57" ht="19.149999999999999" customHeight="1" x14ac:dyDescent="0.25">
      <c r="A10" s="349"/>
      <c r="B10" s="222" t="s">
        <v>51</v>
      </c>
      <c r="C10" s="300">
        <v>325388</v>
      </c>
      <c r="D10" s="301">
        <v>324418</v>
      </c>
      <c r="E10" s="301">
        <v>970</v>
      </c>
      <c r="F10" s="302">
        <v>0.29810564618240382</v>
      </c>
      <c r="G10" s="301">
        <v>325130</v>
      </c>
      <c r="H10" s="301">
        <v>324160</v>
      </c>
      <c r="I10" s="301">
        <v>970</v>
      </c>
      <c r="J10" s="301">
        <v>258</v>
      </c>
      <c r="K10" s="301">
        <v>258</v>
      </c>
      <c r="L10" s="301">
        <v>0</v>
      </c>
      <c r="M10" s="301">
        <v>172947</v>
      </c>
      <c r="N10" s="301">
        <v>172340</v>
      </c>
      <c r="O10" s="301">
        <v>607</v>
      </c>
      <c r="P10" s="302">
        <v>0.35097457602618143</v>
      </c>
      <c r="Q10" s="301">
        <v>172789</v>
      </c>
      <c r="R10" s="301">
        <v>172182</v>
      </c>
      <c r="S10" s="301">
        <v>607</v>
      </c>
      <c r="T10" s="301">
        <v>158</v>
      </c>
      <c r="U10" s="301">
        <v>158</v>
      </c>
      <c r="V10" s="301">
        <v>0</v>
      </c>
      <c r="W10" s="349"/>
      <c r="X10" s="222" t="s">
        <v>51</v>
      </c>
      <c r="Y10" s="300">
        <v>85945</v>
      </c>
      <c r="Z10" s="301">
        <v>85732</v>
      </c>
      <c r="AA10" s="301">
        <v>213</v>
      </c>
      <c r="AB10" s="302">
        <v>0.24783291640002328</v>
      </c>
      <c r="AC10" s="301">
        <v>85882</v>
      </c>
      <c r="AD10" s="301">
        <v>85669</v>
      </c>
      <c r="AE10" s="301">
        <v>213</v>
      </c>
      <c r="AF10" s="301">
        <v>63</v>
      </c>
      <c r="AG10" s="301">
        <v>63</v>
      </c>
      <c r="AH10" s="301">
        <v>0</v>
      </c>
      <c r="AI10" s="301">
        <v>66496</v>
      </c>
      <c r="AJ10" s="301">
        <v>66346</v>
      </c>
      <c r="AK10" s="301">
        <v>150</v>
      </c>
      <c r="AL10" s="302">
        <v>0.22557747834456207</v>
      </c>
      <c r="AM10" s="301">
        <v>66459</v>
      </c>
      <c r="AN10" s="301">
        <v>66309</v>
      </c>
      <c r="AO10" s="301">
        <v>150</v>
      </c>
      <c r="AP10" s="301">
        <v>37</v>
      </c>
      <c r="AQ10" s="301">
        <v>37</v>
      </c>
      <c r="AR10" s="301">
        <v>0</v>
      </c>
      <c r="AS10" s="203"/>
      <c r="AT10" s="203"/>
      <c r="AU10" s="203"/>
      <c r="AV10" s="203"/>
      <c r="AW10" s="203"/>
      <c r="AX10" s="203"/>
      <c r="AY10" s="203"/>
      <c r="AZ10" s="203"/>
      <c r="BA10" s="203"/>
      <c r="BB10" s="203"/>
      <c r="BC10" s="203"/>
      <c r="BD10" s="203"/>
      <c r="BE10" s="203"/>
    </row>
    <row r="11" spans="1:57" ht="19.149999999999999" customHeight="1" x14ac:dyDescent="0.25">
      <c r="A11" s="349" t="s">
        <v>169</v>
      </c>
      <c r="B11" s="222" t="s">
        <v>44</v>
      </c>
      <c r="C11" s="300">
        <v>66566</v>
      </c>
      <c r="D11" s="301">
        <v>66208</v>
      </c>
      <c r="E11" s="301">
        <v>358</v>
      </c>
      <c r="F11" s="302">
        <v>0.53781209626536075</v>
      </c>
      <c r="G11" s="301">
        <v>66545</v>
      </c>
      <c r="H11" s="301">
        <v>66187</v>
      </c>
      <c r="I11" s="301">
        <v>358</v>
      </c>
      <c r="J11" s="301">
        <v>21</v>
      </c>
      <c r="K11" s="301">
        <v>21</v>
      </c>
      <c r="L11" s="301">
        <v>0</v>
      </c>
      <c r="M11" s="301">
        <v>33273</v>
      </c>
      <c r="N11" s="301">
        <v>33069</v>
      </c>
      <c r="O11" s="301">
        <v>204</v>
      </c>
      <c r="P11" s="302">
        <v>0.61310972860878188</v>
      </c>
      <c r="Q11" s="301">
        <v>33262</v>
      </c>
      <c r="R11" s="301">
        <v>33058</v>
      </c>
      <c r="S11" s="301">
        <v>204</v>
      </c>
      <c r="T11" s="301">
        <v>11</v>
      </c>
      <c r="U11" s="301">
        <v>11</v>
      </c>
      <c r="V11" s="301">
        <v>0</v>
      </c>
      <c r="W11" s="349" t="s">
        <v>169</v>
      </c>
      <c r="X11" s="222" t="s">
        <v>44</v>
      </c>
      <c r="Y11" s="300">
        <v>18735</v>
      </c>
      <c r="Z11" s="301">
        <v>18646</v>
      </c>
      <c r="AA11" s="301">
        <v>89</v>
      </c>
      <c r="AB11" s="302">
        <v>0.47504670402989063</v>
      </c>
      <c r="AC11" s="301">
        <v>18727</v>
      </c>
      <c r="AD11" s="301">
        <v>18638</v>
      </c>
      <c r="AE11" s="301">
        <v>89</v>
      </c>
      <c r="AF11" s="301">
        <v>8</v>
      </c>
      <c r="AG11" s="301">
        <v>8</v>
      </c>
      <c r="AH11" s="301">
        <v>0</v>
      </c>
      <c r="AI11" s="301">
        <v>14558</v>
      </c>
      <c r="AJ11" s="301">
        <v>14493</v>
      </c>
      <c r="AK11" s="301">
        <v>65</v>
      </c>
      <c r="AL11" s="302">
        <v>0.44648990245912906</v>
      </c>
      <c r="AM11" s="301">
        <v>14556</v>
      </c>
      <c r="AN11" s="301">
        <v>14491</v>
      </c>
      <c r="AO11" s="301">
        <v>65</v>
      </c>
      <c r="AP11" s="301">
        <v>2</v>
      </c>
      <c r="AQ11" s="301">
        <v>2</v>
      </c>
      <c r="AR11" s="301">
        <v>0</v>
      </c>
      <c r="AS11" s="203"/>
      <c r="AT11" s="203"/>
      <c r="AU11" s="203"/>
      <c r="AV11" s="203"/>
      <c r="AW11" s="203"/>
      <c r="AX11" s="203"/>
      <c r="AY11" s="203"/>
      <c r="AZ11" s="203"/>
      <c r="BA11" s="203"/>
      <c r="BB11" s="203"/>
      <c r="BC11" s="203"/>
      <c r="BD11" s="203"/>
      <c r="BE11" s="203"/>
    </row>
    <row r="12" spans="1:57" ht="19.149999999999999" customHeight="1" x14ac:dyDescent="0.25">
      <c r="A12" s="349"/>
      <c r="B12" s="222" t="s">
        <v>50</v>
      </c>
      <c r="C12" s="300">
        <v>55945</v>
      </c>
      <c r="D12" s="301">
        <v>55615</v>
      </c>
      <c r="E12" s="301">
        <v>330</v>
      </c>
      <c r="F12" s="302">
        <v>0.58986504602734824</v>
      </c>
      <c r="G12" s="301">
        <v>55931</v>
      </c>
      <c r="H12" s="301">
        <v>55601</v>
      </c>
      <c r="I12" s="301">
        <v>330</v>
      </c>
      <c r="J12" s="301">
        <v>14</v>
      </c>
      <c r="K12" s="301">
        <v>14</v>
      </c>
      <c r="L12" s="301">
        <v>0</v>
      </c>
      <c r="M12" s="301">
        <v>28509</v>
      </c>
      <c r="N12" s="301">
        <v>28322</v>
      </c>
      <c r="O12" s="301">
        <v>187</v>
      </c>
      <c r="P12" s="302">
        <v>0.65593321407274896</v>
      </c>
      <c r="Q12" s="301">
        <v>28503</v>
      </c>
      <c r="R12" s="301">
        <v>28316</v>
      </c>
      <c r="S12" s="301">
        <v>187</v>
      </c>
      <c r="T12" s="301">
        <v>6</v>
      </c>
      <c r="U12" s="301">
        <v>6</v>
      </c>
      <c r="V12" s="301">
        <v>0</v>
      </c>
      <c r="W12" s="349"/>
      <c r="X12" s="222" t="s">
        <v>50</v>
      </c>
      <c r="Y12" s="300">
        <v>15250</v>
      </c>
      <c r="Z12" s="301">
        <v>15166</v>
      </c>
      <c r="AA12" s="301">
        <v>84</v>
      </c>
      <c r="AB12" s="302">
        <v>0.55081967213114758</v>
      </c>
      <c r="AC12" s="301">
        <v>15244</v>
      </c>
      <c r="AD12" s="301">
        <v>15160</v>
      </c>
      <c r="AE12" s="301">
        <v>84</v>
      </c>
      <c r="AF12" s="301">
        <v>6</v>
      </c>
      <c r="AG12" s="301">
        <v>6</v>
      </c>
      <c r="AH12" s="301">
        <v>0</v>
      </c>
      <c r="AI12" s="301">
        <v>12186</v>
      </c>
      <c r="AJ12" s="301">
        <v>12127</v>
      </c>
      <c r="AK12" s="301">
        <v>59</v>
      </c>
      <c r="AL12" s="302">
        <v>0.48416215329066137</v>
      </c>
      <c r="AM12" s="301">
        <v>12184</v>
      </c>
      <c r="AN12" s="301">
        <v>12125</v>
      </c>
      <c r="AO12" s="301">
        <v>59</v>
      </c>
      <c r="AP12" s="301">
        <v>2</v>
      </c>
      <c r="AQ12" s="301">
        <v>2</v>
      </c>
      <c r="AR12" s="301">
        <v>0</v>
      </c>
      <c r="AS12" s="203"/>
      <c r="AT12" s="203"/>
      <c r="AU12" s="203"/>
      <c r="AV12" s="203"/>
      <c r="AW12" s="203"/>
      <c r="AX12" s="203"/>
      <c r="AY12" s="203"/>
      <c r="AZ12" s="203"/>
      <c r="BA12" s="203"/>
      <c r="BB12" s="203"/>
      <c r="BC12" s="203"/>
      <c r="BD12" s="203"/>
      <c r="BE12" s="203"/>
    </row>
    <row r="13" spans="1:57" ht="19.149999999999999" customHeight="1" x14ac:dyDescent="0.25">
      <c r="A13" s="349"/>
      <c r="B13" s="222" t="s">
        <v>51</v>
      </c>
      <c r="C13" s="300">
        <v>10621</v>
      </c>
      <c r="D13" s="301">
        <v>10593</v>
      </c>
      <c r="E13" s="301">
        <v>28</v>
      </c>
      <c r="F13" s="302">
        <v>0.26362866020148762</v>
      </c>
      <c r="G13" s="301">
        <v>10614</v>
      </c>
      <c r="H13" s="301">
        <v>10586</v>
      </c>
      <c r="I13" s="301">
        <v>28</v>
      </c>
      <c r="J13" s="301">
        <v>7</v>
      </c>
      <c r="K13" s="301">
        <v>7</v>
      </c>
      <c r="L13" s="301">
        <v>0</v>
      </c>
      <c r="M13" s="301">
        <v>4764</v>
      </c>
      <c r="N13" s="301">
        <v>4747</v>
      </c>
      <c r="O13" s="301">
        <v>17</v>
      </c>
      <c r="P13" s="302">
        <v>0.35684298908480272</v>
      </c>
      <c r="Q13" s="301">
        <v>4759</v>
      </c>
      <c r="R13" s="301">
        <v>4742</v>
      </c>
      <c r="S13" s="301">
        <v>17</v>
      </c>
      <c r="T13" s="301">
        <v>5</v>
      </c>
      <c r="U13" s="301">
        <v>5</v>
      </c>
      <c r="V13" s="301">
        <v>0</v>
      </c>
      <c r="W13" s="349"/>
      <c r="X13" s="222" t="s">
        <v>51</v>
      </c>
      <c r="Y13" s="300">
        <v>3485</v>
      </c>
      <c r="Z13" s="301">
        <v>3480</v>
      </c>
      <c r="AA13" s="301">
        <v>5</v>
      </c>
      <c r="AB13" s="302">
        <v>0.14347202295552369</v>
      </c>
      <c r="AC13" s="301">
        <v>3483</v>
      </c>
      <c r="AD13" s="301">
        <v>3478</v>
      </c>
      <c r="AE13" s="301">
        <v>5</v>
      </c>
      <c r="AF13" s="301">
        <v>2</v>
      </c>
      <c r="AG13" s="301">
        <v>2</v>
      </c>
      <c r="AH13" s="301">
        <v>0</v>
      </c>
      <c r="AI13" s="301">
        <v>2372</v>
      </c>
      <c r="AJ13" s="301">
        <v>2366</v>
      </c>
      <c r="AK13" s="301">
        <v>6</v>
      </c>
      <c r="AL13" s="302">
        <v>0.25295109612141653</v>
      </c>
      <c r="AM13" s="301">
        <v>2372</v>
      </c>
      <c r="AN13" s="301">
        <v>2366</v>
      </c>
      <c r="AO13" s="301">
        <v>6</v>
      </c>
      <c r="AP13" s="301">
        <v>0</v>
      </c>
      <c r="AQ13" s="301">
        <v>0</v>
      </c>
      <c r="AR13" s="301">
        <v>0</v>
      </c>
      <c r="AS13" s="203"/>
      <c r="AT13" s="203"/>
      <c r="AU13" s="203"/>
      <c r="AV13" s="203"/>
      <c r="AW13" s="203"/>
      <c r="AX13" s="203"/>
      <c r="AY13" s="203"/>
      <c r="AZ13" s="203"/>
      <c r="BA13" s="203"/>
      <c r="BB13" s="203"/>
      <c r="BC13" s="203"/>
      <c r="BD13" s="203"/>
      <c r="BE13" s="203"/>
    </row>
    <row r="14" spans="1:57" ht="19.149999999999999" customHeight="1" x14ac:dyDescent="0.25">
      <c r="A14" s="349" t="s">
        <v>170</v>
      </c>
      <c r="B14" s="222" t="s">
        <v>44</v>
      </c>
      <c r="C14" s="300">
        <v>232330</v>
      </c>
      <c r="D14" s="301">
        <v>231398</v>
      </c>
      <c r="E14" s="301">
        <v>932</v>
      </c>
      <c r="F14" s="302">
        <v>0.40115353161451378</v>
      </c>
      <c r="G14" s="301">
        <v>232088</v>
      </c>
      <c r="H14" s="301">
        <v>231156</v>
      </c>
      <c r="I14" s="301">
        <v>932</v>
      </c>
      <c r="J14" s="301">
        <v>242</v>
      </c>
      <c r="K14" s="301">
        <v>242</v>
      </c>
      <c r="L14" s="301">
        <v>0</v>
      </c>
      <c r="M14" s="301">
        <v>129485</v>
      </c>
      <c r="N14" s="301">
        <v>128843</v>
      </c>
      <c r="O14" s="301">
        <v>642</v>
      </c>
      <c r="P14" s="302">
        <v>0.49581032552033055</v>
      </c>
      <c r="Q14" s="301">
        <v>129341</v>
      </c>
      <c r="R14" s="301">
        <v>128699</v>
      </c>
      <c r="S14" s="301">
        <v>642</v>
      </c>
      <c r="T14" s="301">
        <v>144</v>
      </c>
      <c r="U14" s="301">
        <v>144</v>
      </c>
      <c r="V14" s="301">
        <v>0</v>
      </c>
      <c r="W14" s="349" t="s">
        <v>170</v>
      </c>
      <c r="X14" s="222" t="s">
        <v>44</v>
      </c>
      <c r="Y14" s="300">
        <v>63837</v>
      </c>
      <c r="Z14" s="301">
        <v>63641</v>
      </c>
      <c r="AA14" s="301">
        <v>196</v>
      </c>
      <c r="AB14" s="302">
        <v>0.3070319720538246</v>
      </c>
      <c r="AC14" s="301">
        <v>63769</v>
      </c>
      <c r="AD14" s="301">
        <v>63573</v>
      </c>
      <c r="AE14" s="301">
        <v>196</v>
      </c>
      <c r="AF14" s="301">
        <v>68</v>
      </c>
      <c r="AG14" s="301">
        <v>68</v>
      </c>
      <c r="AH14" s="301">
        <v>0</v>
      </c>
      <c r="AI14" s="301">
        <v>39008</v>
      </c>
      <c r="AJ14" s="301">
        <v>38914</v>
      </c>
      <c r="AK14" s="301">
        <v>94</v>
      </c>
      <c r="AL14" s="302">
        <v>0.24097621000820343</v>
      </c>
      <c r="AM14" s="301">
        <v>38978</v>
      </c>
      <c r="AN14" s="301">
        <v>38884</v>
      </c>
      <c r="AO14" s="301">
        <v>94</v>
      </c>
      <c r="AP14" s="301">
        <v>30</v>
      </c>
      <c r="AQ14" s="301">
        <v>30</v>
      </c>
      <c r="AR14" s="301">
        <v>0</v>
      </c>
      <c r="AS14" s="203"/>
      <c r="AT14" s="203"/>
      <c r="AU14" s="203"/>
      <c r="AV14" s="203"/>
      <c r="AW14" s="203"/>
      <c r="AX14" s="203"/>
      <c r="AY14" s="203"/>
      <c r="AZ14" s="203"/>
      <c r="BA14" s="203"/>
      <c r="BB14" s="203"/>
      <c r="BC14" s="203"/>
      <c r="BD14" s="203"/>
      <c r="BE14" s="203"/>
    </row>
    <row r="15" spans="1:57" ht="19.149999999999999" customHeight="1" x14ac:dyDescent="0.25">
      <c r="A15" s="349"/>
      <c r="B15" s="222" t="s">
        <v>50</v>
      </c>
      <c r="C15" s="300">
        <v>74244</v>
      </c>
      <c r="D15" s="301">
        <v>73769</v>
      </c>
      <c r="E15" s="301">
        <v>475</v>
      </c>
      <c r="F15" s="302">
        <v>0.63978233931361461</v>
      </c>
      <c r="G15" s="301">
        <v>74170</v>
      </c>
      <c r="H15" s="301">
        <v>73695</v>
      </c>
      <c r="I15" s="301">
        <v>475</v>
      </c>
      <c r="J15" s="301">
        <v>74</v>
      </c>
      <c r="K15" s="301">
        <v>74</v>
      </c>
      <c r="L15" s="301">
        <v>0</v>
      </c>
      <c r="M15" s="301">
        <v>39727</v>
      </c>
      <c r="N15" s="301">
        <v>39412</v>
      </c>
      <c r="O15" s="301">
        <v>315</v>
      </c>
      <c r="P15" s="302">
        <v>0.79291162181891406</v>
      </c>
      <c r="Q15" s="301">
        <v>39688</v>
      </c>
      <c r="R15" s="301">
        <v>39373</v>
      </c>
      <c r="S15" s="301">
        <v>315</v>
      </c>
      <c r="T15" s="301">
        <v>39</v>
      </c>
      <c r="U15" s="301">
        <v>39</v>
      </c>
      <c r="V15" s="301">
        <v>0</v>
      </c>
      <c r="W15" s="349"/>
      <c r="X15" s="222" t="s">
        <v>50</v>
      </c>
      <c r="Y15" s="300">
        <v>23432</v>
      </c>
      <c r="Z15" s="301">
        <v>23315</v>
      </c>
      <c r="AA15" s="301">
        <v>117</v>
      </c>
      <c r="AB15" s="302">
        <v>0.49931717309661999</v>
      </c>
      <c r="AC15" s="301">
        <v>23404</v>
      </c>
      <c r="AD15" s="301">
        <v>23287</v>
      </c>
      <c r="AE15" s="301">
        <v>117</v>
      </c>
      <c r="AF15" s="301">
        <v>28</v>
      </c>
      <c r="AG15" s="301">
        <v>28</v>
      </c>
      <c r="AH15" s="301">
        <v>0</v>
      </c>
      <c r="AI15" s="301">
        <v>11085</v>
      </c>
      <c r="AJ15" s="301">
        <v>11042</v>
      </c>
      <c r="AK15" s="301">
        <v>43</v>
      </c>
      <c r="AL15" s="302">
        <v>0.38791159224176813</v>
      </c>
      <c r="AM15" s="301">
        <v>11078</v>
      </c>
      <c r="AN15" s="301">
        <v>11035</v>
      </c>
      <c r="AO15" s="301">
        <v>43</v>
      </c>
      <c r="AP15" s="301">
        <v>7</v>
      </c>
      <c r="AQ15" s="301">
        <v>7</v>
      </c>
      <c r="AR15" s="301">
        <v>0</v>
      </c>
      <c r="AS15" s="203"/>
      <c r="AT15" s="203"/>
      <c r="AU15" s="203"/>
      <c r="AV15" s="203"/>
      <c r="AW15" s="203"/>
      <c r="AX15" s="203"/>
      <c r="AY15" s="203"/>
      <c r="AZ15" s="203"/>
      <c r="BA15" s="203"/>
      <c r="BB15" s="203"/>
      <c r="BC15" s="203"/>
      <c r="BD15" s="203"/>
      <c r="BE15" s="203"/>
    </row>
    <row r="16" spans="1:57" ht="19.149999999999999" customHeight="1" x14ac:dyDescent="0.25">
      <c r="A16" s="349"/>
      <c r="B16" s="222" t="s">
        <v>51</v>
      </c>
      <c r="C16" s="300">
        <v>158086</v>
      </c>
      <c r="D16" s="301">
        <v>157629</v>
      </c>
      <c r="E16" s="301">
        <v>457</v>
      </c>
      <c r="F16" s="302">
        <v>0.28908315726882833</v>
      </c>
      <c r="G16" s="301">
        <v>157918</v>
      </c>
      <c r="H16" s="301">
        <v>157461</v>
      </c>
      <c r="I16" s="301">
        <v>457</v>
      </c>
      <c r="J16" s="301">
        <v>168</v>
      </c>
      <c r="K16" s="301">
        <v>168</v>
      </c>
      <c r="L16" s="301">
        <v>0</v>
      </c>
      <c r="M16" s="301">
        <v>89758</v>
      </c>
      <c r="N16" s="301">
        <v>89431</v>
      </c>
      <c r="O16" s="301">
        <v>327</v>
      </c>
      <c r="P16" s="302">
        <v>0.36431293032375944</v>
      </c>
      <c r="Q16" s="301">
        <v>89653</v>
      </c>
      <c r="R16" s="301">
        <v>89326</v>
      </c>
      <c r="S16" s="301">
        <v>327</v>
      </c>
      <c r="T16" s="301">
        <v>105</v>
      </c>
      <c r="U16" s="301">
        <v>105</v>
      </c>
      <c r="V16" s="301">
        <v>0</v>
      </c>
      <c r="W16" s="349"/>
      <c r="X16" s="222" t="s">
        <v>51</v>
      </c>
      <c r="Y16" s="300">
        <v>40405</v>
      </c>
      <c r="Z16" s="301">
        <v>40326</v>
      </c>
      <c r="AA16" s="301">
        <v>79</v>
      </c>
      <c r="AB16" s="302">
        <v>0.1955203563915357</v>
      </c>
      <c r="AC16" s="301">
        <v>40365</v>
      </c>
      <c r="AD16" s="301">
        <v>40286</v>
      </c>
      <c r="AE16" s="301">
        <v>79</v>
      </c>
      <c r="AF16" s="301">
        <v>40</v>
      </c>
      <c r="AG16" s="301">
        <v>40</v>
      </c>
      <c r="AH16" s="301">
        <v>0</v>
      </c>
      <c r="AI16" s="301">
        <v>27923</v>
      </c>
      <c r="AJ16" s="301">
        <v>27872</v>
      </c>
      <c r="AK16" s="301">
        <v>51</v>
      </c>
      <c r="AL16" s="302">
        <v>0.1826451312538051</v>
      </c>
      <c r="AM16" s="301">
        <v>27900</v>
      </c>
      <c r="AN16" s="301">
        <v>27849</v>
      </c>
      <c r="AO16" s="301">
        <v>51</v>
      </c>
      <c r="AP16" s="301">
        <v>23</v>
      </c>
      <c r="AQ16" s="301">
        <v>23</v>
      </c>
      <c r="AR16" s="301">
        <v>0</v>
      </c>
      <c r="AS16" s="203"/>
      <c r="AT16" s="203"/>
      <c r="AU16" s="203"/>
      <c r="AV16" s="203"/>
      <c r="AW16" s="203"/>
      <c r="AX16" s="203"/>
      <c r="AY16" s="203"/>
      <c r="AZ16" s="203"/>
      <c r="BA16" s="203"/>
      <c r="BB16" s="203"/>
      <c r="BC16" s="203"/>
      <c r="BD16" s="203"/>
      <c r="BE16" s="203"/>
    </row>
    <row r="17" spans="1:57" ht="19.149999999999999" customHeight="1" x14ac:dyDescent="0.25">
      <c r="A17" s="349" t="s">
        <v>171</v>
      </c>
      <c r="B17" s="222" t="s">
        <v>44</v>
      </c>
      <c r="C17" s="300">
        <v>149909</v>
      </c>
      <c r="D17" s="301">
        <v>149292</v>
      </c>
      <c r="E17" s="301">
        <v>617</v>
      </c>
      <c r="F17" s="302">
        <v>0.41158302703640209</v>
      </c>
      <c r="G17" s="301">
        <v>149820</v>
      </c>
      <c r="H17" s="301">
        <v>149203</v>
      </c>
      <c r="I17" s="301">
        <v>617</v>
      </c>
      <c r="J17" s="301">
        <v>89</v>
      </c>
      <c r="K17" s="301">
        <v>89</v>
      </c>
      <c r="L17" s="301">
        <v>0</v>
      </c>
      <c r="M17" s="301">
        <v>73866</v>
      </c>
      <c r="N17" s="301">
        <v>73503</v>
      </c>
      <c r="O17" s="301">
        <v>363</v>
      </c>
      <c r="P17" s="302">
        <v>0.49143042807245552</v>
      </c>
      <c r="Q17" s="301">
        <v>73817</v>
      </c>
      <c r="R17" s="301">
        <v>73454</v>
      </c>
      <c r="S17" s="301">
        <v>363</v>
      </c>
      <c r="T17" s="301">
        <v>49</v>
      </c>
      <c r="U17" s="301">
        <v>49</v>
      </c>
      <c r="V17" s="301">
        <v>0</v>
      </c>
      <c r="W17" s="349" t="s">
        <v>171</v>
      </c>
      <c r="X17" s="222" t="s">
        <v>44</v>
      </c>
      <c r="Y17" s="300">
        <v>40470</v>
      </c>
      <c r="Z17" s="301">
        <v>40323</v>
      </c>
      <c r="AA17" s="301">
        <v>147</v>
      </c>
      <c r="AB17" s="302">
        <v>0.36323202372127505</v>
      </c>
      <c r="AC17" s="301">
        <v>40449</v>
      </c>
      <c r="AD17" s="301">
        <v>40302</v>
      </c>
      <c r="AE17" s="301">
        <v>147</v>
      </c>
      <c r="AF17" s="301">
        <v>21</v>
      </c>
      <c r="AG17" s="301">
        <v>21</v>
      </c>
      <c r="AH17" s="301">
        <v>0</v>
      </c>
      <c r="AI17" s="301">
        <v>35573</v>
      </c>
      <c r="AJ17" s="301">
        <v>35466</v>
      </c>
      <c r="AK17" s="301">
        <v>107</v>
      </c>
      <c r="AL17" s="302">
        <v>0.30078992494307477</v>
      </c>
      <c r="AM17" s="301">
        <v>35554</v>
      </c>
      <c r="AN17" s="301">
        <v>35447</v>
      </c>
      <c r="AO17" s="301">
        <v>107</v>
      </c>
      <c r="AP17" s="301">
        <v>19</v>
      </c>
      <c r="AQ17" s="301">
        <v>19</v>
      </c>
      <c r="AR17" s="301">
        <v>0</v>
      </c>
      <c r="AS17" s="223"/>
      <c r="AT17" s="223"/>
      <c r="AU17" s="223"/>
      <c r="AV17" s="223"/>
      <c r="AW17" s="223"/>
      <c r="AX17" s="223"/>
      <c r="AY17" s="223"/>
      <c r="AZ17" s="223"/>
      <c r="BA17" s="223"/>
      <c r="BB17" s="223"/>
      <c r="BC17" s="223"/>
      <c r="BD17" s="223"/>
      <c r="BE17" s="223"/>
    </row>
    <row r="18" spans="1:57" ht="19.149999999999999" customHeight="1" x14ac:dyDescent="0.25">
      <c r="A18" s="349"/>
      <c r="B18" s="222" t="s">
        <v>50</v>
      </c>
      <c r="C18" s="300">
        <v>61879</v>
      </c>
      <c r="D18" s="301">
        <v>61530</v>
      </c>
      <c r="E18" s="301">
        <v>349</v>
      </c>
      <c r="F18" s="302">
        <v>0.56400394317943081</v>
      </c>
      <c r="G18" s="301">
        <v>61838</v>
      </c>
      <c r="H18" s="301">
        <v>61489</v>
      </c>
      <c r="I18" s="301">
        <v>349</v>
      </c>
      <c r="J18" s="301">
        <v>41</v>
      </c>
      <c r="K18" s="301">
        <v>41</v>
      </c>
      <c r="L18" s="301">
        <v>0</v>
      </c>
      <c r="M18" s="301">
        <v>29298</v>
      </c>
      <c r="N18" s="301">
        <v>29084</v>
      </c>
      <c r="O18" s="301">
        <v>214</v>
      </c>
      <c r="P18" s="302">
        <v>0.73042528500238924</v>
      </c>
      <c r="Q18" s="301">
        <v>29275</v>
      </c>
      <c r="R18" s="301">
        <v>29061</v>
      </c>
      <c r="S18" s="301">
        <v>214</v>
      </c>
      <c r="T18" s="301">
        <v>23</v>
      </c>
      <c r="U18" s="301">
        <v>23</v>
      </c>
      <c r="V18" s="301">
        <v>0</v>
      </c>
      <c r="W18" s="349"/>
      <c r="X18" s="222" t="s">
        <v>50</v>
      </c>
      <c r="Y18" s="300">
        <v>17088</v>
      </c>
      <c r="Z18" s="301">
        <v>17008</v>
      </c>
      <c r="AA18" s="301">
        <v>80</v>
      </c>
      <c r="AB18" s="302">
        <v>0.46816479400749067</v>
      </c>
      <c r="AC18" s="301">
        <v>17079</v>
      </c>
      <c r="AD18" s="301">
        <v>16999</v>
      </c>
      <c r="AE18" s="301">
        <v>80</v>
      </c>
      <c r="AF18" s="301">
        <v>9</v>
      </c>
      <c r="AG18" s="301">
        <v>9</v>
      </c>
      <c r="AH18" s="301">
        <v>0</v>
      </c>
      <c r="AI18" s="301">
        <v>15493</v>
      </c>
      <c r="AJ18" s="301">
        <v>15438</v>
      </c>
      <c r="AK18" s="301">
        <v>55</v>
      </c>
      <c r="AL18" s="302">
        <v>0.35499903182082232</v>
      </c>
      <c r="AM18" s="301">
        <v>15484</v>
      </c>
      <c r="AN18" s="301">
        <v>15429</v>
      </c>
      <c r="AO18" s="301">
        <v>55</v>
      </c>
      <c r="AP18" s="301">
        <v>9</v>
      </c>
      <c r="AQ18" s="301">
        <v>9</v>
      </c>
      <c r="AR18" s="301">
        <v>0</v>
      </c>
      <c r="AS18" s="223"/>
      <c r="AT18" s="223"/>
      <c r="AU18" s="223"/>
      <c r="AV18" s="223"/>
      <c r="AW18" s="223"/>
      <c r="AX18" s="223"/>
      <c r="AY18" s="223"/>
      <c r="AZ18" s="223"/>
      <c r="BA18" s="223"/>
      <c r="BB18" s="223"/>
      <c r="BC18" s="223"/>
      <c r="BD18" s="223"/>
      <c r="BE18" s="223"/>
    </row>
    <row r="19" spans="1:57" ht="19.149999999999999" customHeight="1" x14ac:dyDescent="0.25">
      <c r="A19" s="349"/>
      <c r="B19" s="222" t="s">
        <v>51</v>
      </c>
      <c r="C19" s="300">
        <v>88030</v>
      </c>
      <c r="D19" s="301">
        <v>87762</v>
      </c>
      <c r="E19" s="301">
        <v>268</v>
      </c>
      <c r="F19" s="302">
        <v>0.30444166761331365</v>
      </c>
      <c r="G19" s="301">
        <v>87982</v>
      </c>
      <c r="H19" s="301">
        <v>87714</v>
      </c>
      <c r="I19" s="301">
        <v>268</v>
      </c>
      <c r="J19" s="301">
        <v>48</v>
      </c>
      <c r="K19" s="301">
        <v>48</v>
      </c>
      <c r="L19" s="301">
        <v>0</v>
      </c>
      <c r="M19" s="301">
        <v>44568</v>
      </c>
      <c r="N19" s="301">
        <v>44419</v>
      </c>
      <c r="O19" s="301">
        <v>149</v>
      </c>
      <c r="P19" s="302">
        <v>0.33432058876323817</v>
      </c>
      <c r="Q19" s="301">
        <v>44542</v>
      </c>
      <c r="R19" s="301">
        <v>44393</v>
      </c>
      <c r="S19" s="301">
        <v>149</v>
      </c>
      <c r="T19" s="301">
        <v>26</v>
      </c>
      <c r="U19" s="301">
        <v>26</v>
      </c>
      <c r="V19" s="301">
        <v>0</v>
      </c>
      <c r="W19" s="349"/>
      <c r="X19" s="222" t="s">
        <v>51</v>
      </c>
      <c r="Y19" s="300">
        <v>23382</v>
      </c>
      <c r="Z19" s="301">
        <v>23315</v>
      </c>
      <c r="AA19" s="301">
        <v>67</v>
      </c>
      <c r="AB19" s="302">
        <v>0.28654520571379694</v>
      </c>
      <c r="AC19" s="301">
        <v>23370</v>
      </c>
      <c r="AD19" s="301">
        <v>23303</v>
      </c>
      <c r="AE19" s="301">
        <v>67</v>
      </c>
      <c r="AF19" s="301">
        <v>12</v>
      </c>
      <c r="AG19" s="301">
        <v>12</v>
      </c>
      <c r="AH19" s="301">
        <v>0</v>
      </c>
      <c r="AI19" s="301">
        <v>20080</v>
      </c>
      <c r="AJ19" s="301">
        <v>20028</v>
      </c>
      <c r="AK19" s="301">
        <v>52</v>
      </c>
      <c r="AL19" s="302">
        <v>0.25896414342629481</v>
      </c>
      <c r="AM19" s="301">
        <v>20070</v>
      </c>
      <c r="AN19" s="301">
        <v>20018</v>
      </c>
      <c r="AO19" s="301">
        <v>52</v>
      </c>
      <c r="AP19" s="301">
        <v>10</v>
      </c>
      <c r="AQ19" s="301">
        <v>10</v>
      </c>
      <c r="AR19" s="301">
        <v>0</v>
      </c>
      <c r="AS19" s="223"/>
      <c r="AT19" s="223"/>
      <c r="AU19" s="223"/>
      <c r="AV19" s="223"/>
      <c r="AW19" s="223"/>
      <c r="AX19" s="223"/>
      <c r="AY19" s="223"/>
      <c r="AZ19" s="223"/>
      <c r="BA19" s="223"/>
      <c r="BB19" s="223"/>
      <c r="BC19" s="223"/>
      <c r="BD19" s="223"/>
      <c r="BE19" s="223"/>
    </row>
    <row r="20" spans="1:57" ht="19.149999999999999" customHeight="1" x14ac:dyDescent="0.25">
      <c r="A20" s="349" t="s">
        <v>172</v>
      </c>
      <c r="B20" s="222" t="s">
        <v>44</v>
      </c>
      <c r="C20" s="300">
        <v>204265</v>
      </c>
      <c r="D20" s="301">
        <v>203499</v>
      </c>
      <c r="E20" s="301">
        <v>766</v>
      </c>
      <c r="F20" s="302">
        <v>0.37500305975081388</v>
      </c>
      <c r="G20" s="301">
        <v>204117</v>
      </c>
      <c r="H20" s="301">
        <v>203351</v>
      </c>
      <c r="I20" s="301">
        <v>766</v>
      </c>
      <c r="J20" s="301">
        <v>148</v>
      </c>
      <c r="K20" s="301">
        <v>148</v>
      </c>
      <c r="L20" s="301">
        <v>0</v>
      </c>
      <c r="M20" s="301">
        <v>99836</v>
      </c>
      <c r="N20" s="301">
        <v>99394</v>
      </c>
      <c r="O20" s="301">
        <v>442</v>
      </c>
      <c r="P20" s="302">
        <v>0.44272607075603987</v>
      </c>
      <c r="Q20" s="301">
        <v>99754</v>
      </c>
      <c r="R20" s="301">
        <v>99312</v>
      </c>
      <c r="S20" s="301">
        <v>442</v>
      </c>
      <c r="T20" s="301">
        <v>82</v>
      </c>
      <c r="U20" s="301">
        <v>82</v>
      </c>
      <c r="V20" s="301">
        <v>0</v>
      </c>
      <c r="W20" s="349" t="s">
        <v>172</v>
      </c>
      <c r="X20" s="222" t="s">
        <v>44</v>
      </c>
      <c r="Y20" s="300">
        <v>55845</v>
      </c>
      <c r="Z20" s="301">
        <v>55662</v>
      </c>
      <c r="AA20" s="301">
        <v>183</v>
      </c>
      <c r="AB20" s="302">
        <v>0.32769272092398605</v>
      </c>
      <c r="AC20" s="301">
        <v>55802</v>
      </c>
      <c r="AD20" s="301">
        <v>55619</v>
      </c>
      <c r="AE20" s="301">
        <v>183</v>
      </c>
      <c r="AF20" s="301">
        <v>43</v>
      </c>
      <c r="AG20" s="301">
        <v>43</v>
      </c>
      <c r="AH20" s="301">
        <v>0</v>
      </c>
      <c r="AI20" s="301">
        <v>48584</v>
      </c>
      <c r="AJ20" s="301">
        <v>48443</v>
      </c>
      <c r="AK20" s="301">
        <v>141</v>
      </c>
      <c r="AL20" s="302">
        <v>0.29021900214062241</v>
      </c>
      <c r="AM20" s="301">
        <v>48561</v>
      </c>
      <c r="AN20" s="301">
        <v>48420</v>
      </c>
      <c r="AO20" s="301">
        <v>141</v>
      </c>
      <c r="AP20" s="301">
        <v>23</v>
      </c>
      <c r="AQ20" s="301">
        <v>23</v>
      </c>
      <c r="AR20" s="301">
        <v>0</v>
      </c>
      <c r="AS20" s="223"/>
      <c r="AT20" s="223"/>
      <c r="AU20" s="223"/>
      <c r="AV20" s="223"/>
      <c r="AW20" s="223"/>
      <c r="AX20" s="223"/>
      <c r="AY20" s="223"/>
      <c r="AZ20" s="223"/>
      <c r="BA20" s="223"/>
      <c r="BB20" s="223"/>
      <c r="BC20" s="223"/>
      <c r="BD20" s="223"/>
      <c r="BE20" s="223"/>
    </row>
    <row r="21" spans="1:57" ht="19.149999999999999" customHeight="1" x14ac:dyDescent="0.25">
      <c r="A21" s="349"/>
      <c r="B21" s="222" t="s">
        <v>50</v>
      </c>
      <c r="C21" s="300">
        <v>135615</v>
      </c>
      <c r="D21" s="301">
        <v>135066</v>
      </c>
      <c r="E21" s="301">
        <v>549</v>
      </c>
      <c r="F21" s="302">
        <v>0.40482247538989047</v>
      </c>
      <c r="G21" s="301">
        <v>135502</v>
      </c>
      <c r="H21" s="301">
        <v>134953</v>
      </c>
      <c r="I21" s="301">
        <v>549</v>
      </c>
      <c r="J21" s="301">
        <v>113</v>
      </c>
      <c r="K21" s="301">
        <v>113</v>
      </c>
      <c r="L21" s="301">
        <v>0</v>
      </c>
      <c r="M21" s="301">
        <v>65979</v>
      </c>
      <c r="N21" s="301">
        <v>65651</v>
      </c>
      <c r="O21" s="301">
        <v>328</v>
      </c>
      <c r="P21" s="302">
        <v>0.49712787402052167</v>
      </c>
      <c r="Q21" s="301">
        <v>65919</v>
      </c>
      <c r="R21" s="301">
        <v>65591</v>
      </c>
      <c r="S21" s="301">
        <v>328</v>
      </c>
      <c r="T21" s="301">
        <v>60</v>
      </c>
      <c r="U21" s="301">
        <v>60</v>
      </c>
      <c r="V21" s="301">
        <v>0</v>
      </c>
      <c r="W21" s="349"/>
      <c r="X21" s="222" t="s">
        <v>50</v>
      </c>
      <c r="Y21" s="300">
        <v>37172</v>
      </c>
      <c r="Z21" s="301">
        <v>37051</v>
      </c>
      <c r="AA21" s="301">
        <v>121</v>
      </c>
      <c r="AB21" s="302">
        <v>0.32551382761218117</v>
      </c>
      <c r="AC21" s="301">
        <v>37138</v>
      </c>
      <c r="AD21" s="301">
        <v>37017</v>
      </c>
      <c r="AE21" s="301">
        <v>121</v>
      </c>
      <c r="AF21" s="301">
        <v>34</v>
      </c>
      <c r="AG21" s="301">
        <v>34</v>
      </c>
      <c r="AH21" s="301">
        <v>0</v>
      </c>
      <c r="AI21" s="301">
        <v>32464</v>
      </c>
      <c r="AJ21" s="301">
        <v>32364</v>
      </c>
      <c r="AK21" s="301">
        <v>100</v>
      </c>
      <c r="AL21" s="302">
        <v>0.30803351404632823</v>
      </c>
      <c r="AM21" s="301">
        <v>32445</v>
      </c>
      <c r="AN21" s="301">
        <v>32345</v>
      </c>
      <c r="AO21" s="301">
        <v>100</v>
      </c>
      <c r="AP21" s="301">
        <v>19</v>
      </c>
      <c r="AQ21" s="301">
        <v>19</v>
      </c>
      <c r="AR21" s="301">
        <v>0</v>
      </c>
      <c r="AS21" s="223"/>
      <c r="AT21" s="223"/>
      <c r="AU21" s="223"/>
      <c r="AV21" s="223"/>
      <c r="AW21" s="223"/>
      <c r="AX21" s="223"/>
      <c r="AY21" s="223"/>
      <c r="AZ21" s="223"/>
      <c r="BA21" s="223"/>
      <c r="BB21" s="223"/>
      <c r="BC21" s="223"/>
      <c r="BD21" s="223"/>
      <c r="BE21" s="223"/>
    </row>
    <row r="22" spans="1:57" ht="19.149999999999999" customHeight="1" x14ac:dyDescent="0.25">
      <c r="A22" s="349"/>
      <c r="B22" s="222" t="s">
        <v>51</v>
      </c>
      <c r="C22" s="300">
        <v>68650</v>
      </c>
      <c r="D22" s="301">
        <v>68433</v>
      </c>
      <c r="E22" s="301">
        <v>217</v>
      </c>
      <c r="F22" s="302">
        <v>0.31609613983976692</v>
      </c>
      <c r="G22" s="301">
        <v>68615</v>
      </c>
      <c r="H22" s="301">
        <v>68398</v>
      </c>
      <c r="I22" s="301">
        <v>217</v>
      </c>
      <c r="J22" s="301">
        <v>35</v>
      </c>
      <c r="K22" s="301">
        <v>35</v>
      </c>
      <c r="L22" s="301">
        <v>0</v>
      </c>
      <c r="M22" s="301">
        <v>33857</v>
      </c>
      <c r="N22" s="301">
        <v>33743</v>
      </c>
      <c r="O22" s="301">
        <v>114</v>
      </c>
      <c r="P22" s="302">
        <v>0.33671028147798088</v>
      </c>
      <c r="Q22" s="301">
        <v>33835</v>
      </c>
      <c r="R22" s="301">
        <v>33721</v>
      </c>
      <c r="S22" s="301">
        <v>114</v>
      </c>
      <c r="T22" s="301">
        <v>22</v>
      </c>
      <c r="U22" s="301">
        <v>22</v>
      </c>
      <c r="V22" s="301">
        <v>0</v>
      </c>
      <c r="W22" s="349"/>
      <c r="X22" s="222" t="s">
        <v>51</v>
      </c>
      <c r="Y22" s="300">
        <v>18673</v>
      </c>
      <c r="Z22" s="301">
        <v>18611</v>
      </c>
      <c r="AA22" s="301">
        <v>62</v>
      </c>
      <c r="AB22" s="302">
        <v>0.33203020403791572</v>
      </c>
      <c r="AC22" s="301">
        <v>18664</v>
      </c>
      <c r="AD22" s="301">
        <v>18602</v>
      </c>
      <c r="AE22" s="301">
        <v>62</v>
      </c>
      <c r="AF22" s="301">
        <v>9</v>
      </c>
      <c r="AG22" s="301">
        <v>9</v>
      </c>
      <c r="AH22" s="301">
        <v>0</v>
      </c>
      <c r="AI22" s="301">
        <v>16120</v>
      </c>
      <c r="AJ22" s="301">
        <v>16079</v>
      </c>
      <c r="AK22" s="301">
        <v>41</v>
      </c>
      <c r="AL22" s="302">
        <v>0.25434243176178661</v>
      </c>
      <c r="AM22" s="301">
        <v>16116</v>
      </c>
      <c r="AN22" s="301">
        <v>16075</v>
      </c>
      <c r="AO22" s="301">
        <v>41</v>
      </c>
      <c r="AP22" s="301">
        <v>4</v>
      </c>
      <c r="AQ22" s="301">
        <v>4</v>
      </c>
      <c r="AR22" s="301">
        <v>0</v>
      </c>
      <c r="AS22" s="223"/>
      <c r="AT22" s="223"/>
      <c r="AU22" s="223"/>
      <c r="AV22" s="223"/>
      <c r="AW22" s="223"/>
      <c r="AX22" s="223"/>
      <c r="AY22" s="223"/>
      <c r="AZ22" s="223"/>
      <c r="BA22" s="223"/>
      <c r="BB22" s="223"/>
      <c r="BC22" s="223"/>
      <c r="BD22" s="223"/>
      <c r="BE22" s="223"/>
    </row>
    <row r="23" spans="1:57" ht="19.149999999999999" customHeight="1" x14ac:dyDescent="0.25">
      <c r="A23" s="349" t="s">
        <v>173</v>
      </c>
      <c r="B23" s="222" t="s">
        <v>44</v>
      </c>
      <c r="C23" s="300">
        <v>1</v>
      </c>
      <c r="D23" s="301">
        <v>1</v>
      </c>
      <c r="E23" s="301">
        <v>0</v>
      </c>
      <c r="F23" s="301">
        <v>0</v>
      </c>
      <c r="G23" s="301">
        <v>1</v>
      </c>
      <c r="H23" s="301">
        <v>1</v>
      </c>
      <c r="I23" s="301">
        <v>0</v>
      </c>
      <c r="J23" s="301">
        <v>0</v>
      </c>
      <c r="K23" s="301">
        <v>0</v>
      </c>
      <c r="L23" s="301">
        <v>0</v>
      </c>
      <c r="M23" s="301">
        <v>0</v>
      </c>
      <c r="N23" s="301">
        <v>0</v>
      </c>
      <c r="O23" s="301">
        <v>0</v>
      </c>
      <c r="P23" s="301">
        <v>0</v>
      </c>
      <c r="Q23" s="301">
        <v>0</v>
      </c>
      <c r="R23" s="301">
        <v>0</v>
      </c>
      <c r="S23" s="301">
        <v>0</v>
      </c>
      <c r="T23" s="301">
        <v>0</v>
      </c>
      <c r="U23" s="301">
        <v>0</v>
      </c>
      <c r="V23" s="301">
        <v>0</v>
      </c>
      <c r="W23" s="349" t="s">
        <v>173</v>
      </c>
      <c r="X23" s="222" t="s">
        <v>44</v>
      </c>
      <c r="Y23" s="300">
        <v>0</v>
      </c>
      <c r="Z23" s="301">
        <v>0</v>
      </c>
      <c r="AA23" s="301">
        <v>0</v>
      </c>
      <c r="AB23" s="301">
        <v>0</v>
      </c>
      <c r="AC23" s="301">
        <v>0</v>
      </c>
      <c r="AD23" s="301">
        <v>0</v>
      </c>
      <c r="AE23" s="301">
        <v>0</v>
      </c>
      <c r="AF23" s="301">
        <v>0</v>
      </c>
      <c r="AG23" s="301">
        <v>0</v>
      </c>
      <c r="AH23" s="301">
        <v>0</v>
      </c>
      <c r="AI23" s="301">
        <v>1</v>
      </c>
      <c r="AJ23" s="301">
        <v>1</v>
      </c>
      <c r="AK23" s="301">
        <v>0</v>
      </c>
      <c r="AL23" s="301">
        <v>0</v>
      </c>
      <c r="AM23" s="301">
        <v>1</v>
      </c>
      <c r="AN23" s="301">
        <v>1</v>
      </c>
      <c r="AO23" s="301">
        <v>0</v>
      </c>
      <c r="AP23" s="301">
        <v>0</v>
      </c>
      <c r="AQ23" s="301">
        <v>0</v>
      </c>
      <c r="AR23" s="301">
        <v>0</v>
      </c>
      <c r="AS23" s="223"/>
      <c r="AT23" s="223"/>
      <c r="AU23" s="223"/>
      <c r="AV23" s="223"/>
      <c r="AW23" s="223"/>
      <c r="AX23" s="223"/>
      <c r="AY23" s="223"/>
      <c r="AZ23" s="223"/>
      <c r="BA23" s="223"/>
      <c r="BB23" s="223"/>
      <c r="BC23" s="223"/>
      <c r="BD23" s="223"/>
      <c r="BE23" s="223"/>
    </row>
    <row r="24" spans="1:57" ht="19.149999999999999" customHeight="1" x14ac:dyDescent="0.25">
      <c r="A24" s="349"/>
      <c r="B24" s="222" t="s">
        <v>50</v>
      </c>
      <c r="C24" s="300">
        <v>0</v>
      </c>
      <c r="D24" s="301">
        <v>0</v>
      </c>
      <c r="E24" s="301">
        <v>0</v>
      </c>
      <c r="F24" s="301">
        <v>0</v>
      </c>
      <c r="G24" s="301">
        <v>0</v>
      </c>
      <c r="H24" s="301">
        <v>0</v>
      </c>
      <c r="I24" s="301">
        <v>0</v>
      </c>
      <c r="J24" s="301">
        <v>0</v>
      </c>
      <c r="K24" s="301">
        <v>0</v>
      </c>
      <c r="L24" s="301">
        <v>0</v>
      </c>
      <c r="M24" s="301">
        <v>0</v>
      </c>
      <c r="N24" s="301">
        <v>0</v>
      </c>
      <c r="O24" s="301">
        <v>0</v>
      </c>
      <c r="P24" s="301">
        <v>0</v>
      </c>
      <c r="Q24" s="301">
        <v>0</v>
      </c>
      <c r="R24" s="301">
        <v>0</v>
      </c>
      <c r="S24" s="301">
        <v>0</v>
      </c>
      <c r="T24" s="301">
        <v>0</v>
      </c>
      <c r="U24" s="301">
        <v>0</v>
      </c>
      <c r="V24" s="301">
        <v>0</v>
      </c>
      <c r="W24" s="349"/>
      <c r="X24" s="222" t="s">
        <v>50</v>
      </c>
      <c r="Y24" s="300">
        <v>0</v>
      </c>
      <c r="Z24" s="301">
        <v>0</v>
      </c>
      <c r="AA24" s="301">
        <v>0</v>
      </c>
      <c r="AB24" s="301">
        <v>0</v>
      </c>
      <c r="AC24" s="301">
        <v>0</v>
      </c>
      <c r="AD24" s="301">
        <v>0</v>
      </c>
      <c r="AE24" s="301">
        <v>0</v>
      </c>
      <c r="AF24" s="301">
        <v>0</v>
      </c>
      <c r="AG24" s="301">
        <v>0</v>
      </c>
      <c r="AH24" s="301">
        <v>0</v>
      </c>
      <c r="AI24" s="301">
        <v>0</v>
      </c>
      <c r="AJ24" s="301">
        <v>0</v>
      </c>
      <c r="AK24" s="301">
        <v>0</v>
      </c>
      <c r="AL24" s="301">
        <v>0</v>
      </c>
      <c r="AM24" s="301">
        <v>0</v>
      </c>
      <c r="AN24" s="301">
        <v>0</v>
      </c>
      <c r="AO24" s="301">
        <v>0</v>
      </c>
      <c r="AP24" s="301">
        <v>0</v>
      </c>
      <c r="AQ24" s="301">
        <v>0</v>
      </c>
      <c r="AR24" s="301">
        <v>0</v>
      </c>
      <c r="AS24" s="223"/>
      <c r="AT24" s="223"/>
      <c r="AU24" s="223"/>
      <c r="AV24" s="223"/>
      <c r="AW24" s="223"/>
      <c r="AX24" s="223"/>
      <c r="AY24" s="223"/>
      <c r="AZ24" s="223"/>
      <c r="BA24" s="223"/>
      <c r="BB24" s="223"/>
      <c r="BC24" s="223"/>
      <c r="BD24" s="223"/>
      <c r="BE24" s="223"/>
    </row>
    <row r="25" spans="1:57" ht="19.149999999999999" customHeight="1" x14ac:dyDescent="0.25">
      <c r="A25" s="349"/>
      <c r="B25" s="222" t="s">
        <v>51</v>
      </c>
      <c r="C25" s="303">
        <v>1</v>
      </c>
      <c r="D25" s="304">
        <v>1</v>
      </c>
      <c r="E25" s="304">
        <v>0</v>
      </c>
      <c r="F25" s="304">
        <v>0</v>
      </c>
      <c r="G25" s="304">
        <v>1</v>
      </c>
      <c r="H25" s="304">
        <v>1</v>
      </c>
      <c r="I25" s="304">
        <v>0</v>
      </c>
      <c r="J25" s="304">
        <v>0</v>
      </c>
      <c r="K25" s="304">
        <v>0</v>
      </c>
      <c r="L25" s="304">
        <v>0</v>
      </c>
      <c r="M25" s="304">
        <v>0</v>
      </c>
      <c r="N25" s="304">
        <v>0</v>
      </c>
      <c r="O25" s="304">
        <v>0</v>
      </c>
      <c r="P25" s="304">
        <v>0</v>
      </c>
      <c r="Q25" s="304">
        <v>0</v>
      </c>
      <c r="R25" s="304">
        <v>0</v>
      </c>
      <c r="S25" s="304">
        <v>0</v>
      </c>
      <c r="T25" s="304">
        <v>0</v>
      </c>
      <c r="U25" s="304">
        <v>0</v>
      </c>
      <c r="V25" s="304">
        <v>0</v>
      </c>
      <c r="W25" s="349"/>
      <c r="X25" s="222" t="s">
        <v>51</v>
      </c>
      <c r="Y25" s="303">
        <v>0</v>
      </c>
      <c r="Z25" s="304">
        <v>0</v>
      </c>
      <c r="AA25" s="304">
        <v>0</v>
      </c>
      <c r="AB25" s="304">
        <v>0</v>
      </c>
      <c r="AC25" s="304">
        <v>0</v>
      </c>
      <c r="AD25" s="304">
        <v>0</v>
      </c>
      <c r="AE25" s="304">
        <v>0</v>
      </c>
      <c r="AF25" s="304">
        <v>0</v>
      </c>
      <c r="AG25" s="304">
        <v>0</v>
      </c>
      <c r="AH25" s="304">
        <v>0</v>
      </c>
      <c r="AI25" s="304">
        <v>1</v>
      </c>
      <c r="AJ25" s="304">
        <v>1</v>
      </c>
      <c r="AK25" s="304">
        <v>0</v>
      </c>
      <c r="AL25" s="304">
        <v>0</v>
      </c>
      <c r="AM25" s="304">
        <v>1</v>
      </c>
      <c r="AN25" s="304">
        <v>1</v>
      </c>
      <c r="AO25" s="304">
        <v>0</v>
      </c>
      <c r="AP25" s="304">
        <v>0</v>
      </c>
      <c r="AQ25" s="304">
        <v>0</v>
      </c>
      <c r="AR25" s="304">
        <v>0</v>
      </c>
      <c r="AS25" s="223"/>
      <c r="AT25" s="223"/>
      <c r="AU25" s="223"/>
      <c r="AV25" s="223"/>
      <c r="AW25" s="223"/>
      <c r="AX25" s="223"/>
      <c r="AY25" s="223"/>
      <c r="AZ25" s="223"/>
      <c r="BA25" s="223"/>
      <c r="BB25" s="223"/>
      <c r="BC25" s="223"/>
      <c r="BD25" s="223"/>
      <c r="BE25" s="223"/>
    </row>
    <row r="26" spans="1:57" ht="23.65" customHeight="1" x14ac:dyDescent="0.25">
      <c r="A26" s="213"/>
      <c r="B26" s="213"/>
      <c r="C26" s="213"/>
      <c r="D26" s="213"/>
      <c r="E26" s="213"/>
      <c r="F26" s="213"/>
      <c r="G26" s="213"/>
      <c r="H26" s="213"/>
      <c r="I26" s="213"/>
      <c r="J26" s="213"/>
      <c r="K26" s="213"/>
      <c r="L26" s="213"/>
      <c r="M26" s="213"/>
      <c r="N26" s="213"/>
      <c r="O26" s="213"/>
      <c r="P26" s="213"/>
      <c r="Q26" s="213"/>
      <c r="R26" s="213"/>
      <c r="S26" s="213"/>
      <c r="T26" s="213"/>
      <c r="U26" s="213"/>
      <c r="V26" s="213"/>
      <c r="W26" s="224" t="s">
        <v>59</v>
      </c>
      <c r="X26" s="225"/>
      <c r="Y26" s="213"/>
      <c r="Z26" s="226" t="s">
        <v>60</v>
      </c>
      <c r="AA26" s="226"/>
      <c r="AC26" s="226"/>
      <c r="AD26" s="227"/>
      <c r="AE26" s="228" t="s">
        <v>174</v>
      </c>
      <c r="AG26" s="226"/>
      <c r="AH26" s="229"/>
      <c r="AI26" s="229"/>
      <c r="AJ26" s="230" t="s">
        <v>175</v>
      </c>
      <c r="AK26" s="231"/>
      <c r="AN26" s="226"/>
      <c r="AP26" s="228"/>
      <c r="AQ26" s="228"/>
      <c r="AR26" s="232" t="s">
        <v>176</v>
      </c>
      <c r="AU26" s="223"/>
      <c r="AV26" s="223"/>
      <c r="AW26" s="223"/>
      <c r="AX26" s="223"/>
      <c r="AY26" s="223"/>
      <c r="AZ26" s="223"/>
      <c r="BA26" s="223"/>
      <c r="BB26" s="223"/>
      <c r="BC26" s="223"/>
      <c r="BD26" s="223"/>
      <c r="BE26" s="223"/>
    </row>
    <row r="27" spans="1:57" ht="18" customHeight="1" x14ac:dyDescent="0.25">
      <c r="A27" s="213"/>
      <c r="B27" s="213"/>
      <c r="C27" s="213"/>
      <c r="D27" s="213"/>
      <c r="E27" s="213"/>
      <c r="F27" s="213"/>
      <c r="G27" s="213"/>
      <c r="H27" s="213"/>
      <c r="I27" s="213"/>
      <c r="J27" s="213"/>
      <c r="K27" s="213"/>
      <c r="L27" s="213"/>
      <c r="M27" s="213"/>
      <c r="N27" s="213"/>
      <c r="O27" s="213"/>
      <c r="P27" s="213"/>
      <c r="Q27" s="213"/>
      <c r="R27" s="213"/>
      <c r="S27" s="213"/>
      <c r="T27" s="213"/>
      <c r="U27" s="213"/>
      <c r="V27" s="213"/>
      <c r="W27" s="225"/>
      <c r="X27" s="225"/>
      <c r="Y27" s="213"/>
      <c r="Z27" s="226"/>
      <c r="AA27" s="226"/>
      <c r="AC27" s="229"/>
      <c r="AD27" s="227"/>
      <c r="AE27" s="228" t="s">
        <v>65</v>
      </c>
      <c r="AG27" s="226"/>
      <c r="AH27" s="226"/>
      <c r="AI27" s="226"/>
      <c r="AJ27" s="226"/>
      <c r="AK27" s="231"/>
      <c r="AM27" s="226"/>
      <c r="AN27" s="226"/>
      <c r="AO27" s="231"/>
      <c r="AP27" s="228"/>
      <c r="AQ27" s="228"/>
      <c r="AR27" s="226"/>
      <c r="AS27" s="231"/>
      <c r="AT27" s="228"/>
      <c r="AU27" s="223"/>
      <c r="AV27" s="223"/>
      <c r="AW27" s="223"/>
      <c r="AX27" s="223"/>
      <c r="AY27" s="223"/>
      <c r="AZ27" s="223"/>
      <c r="BA27" s="223"/>
      <c r="BB27" s="223"/>
      <c r="BC27" s="223"/>
      <c r="BD27" s="223"/>
      <c r="BE27" s="223"/>
    </row>
    <row r="28" spans="1:57" x14ac:dyDescent="0.25">
      <c r="A28" s="213"/>
      <c r="B28" s="213"/>
      <c r="C28" s="213"/>
      <c r="D28" s="213"/>
      <c r="E28" s="213"/>
      <c r="F28" s="213"/>
      <c r="G28" s="213"/>
      <c r="H28" s="213"/>
      <c r="I28" s="213"/>
      <c r="J28" s="213"/>
      <c r="K28" s="213"/>
      <c r="L28" s="213"/>
      <c r="M28" s="213"/>
      <c r="N28" s="213"/>
      <c r="O28" s="213"/>
      <c r="P28" s="213"/>
      <c r="Q28" s="213"/>
      <c r="R28" s="213"/>
      <c r="S28" s="213"/>
      <c r="T28" s="213"/>
      <c r="U28" s="213"/>
      <c r="V28" s="213"/>
      <c r="W28" s="233" t="s">
        <v>207</v>
      </c>
      <c r="X28" s="213"/>
      <c r="Y28" s="213"/>
      <c r="Z28" s="213"/>
      <c r="AA28" s="213"/>
      <c r="AB28" s="213"/>
      <c r="AC28" s="213"/>
      <c r="AD28" s="213"/>
      <c r="AE28" s="213"/>
      <c r="AF28" s="213"/>
      <c r="AG28" s="213"/>
      <c r="AH28" s="213"/>
      <c r="AI28" s="213"/>
      <c r="AJ28" s="213"/>
      <c r="AK28" s="213"/>
      <c r="AL28" s="228"/>
      <c r="AM28" s="213"/>
      <c r="AN28" s="213"/>
      <c r="AO28" s="213"/>
      <c r="AP28" s="213"/>
      <c r="AQ28" s="213"/>
      <c r="AR28" s="213"/>
      <c r="AS28" s="223"/>
      <c r="AT28" s="223"/>
      <c r="AU28" s="223"/>
      <c r="AV28" s="223"/>
      <c r="AW28" s="223"/>
      <c r="AX28" s="223"/>
      <c r="AY28" s="223"/>
      <c r="AZ28" s="223"/>
      <c r="BA28" s="223"/>
      <c r="BB28" s="223"/>
      <c r="BC28" s="223"/>
      <c r="BD28" s="223"/>
      <c r="BE28" s="223"/>
    </row>
    <row r="29" spans="1:57" x14ac:dyDescent="0.25">
      <c r="A29" s="213"/>
      <c r="B29" s="213"/>
      <c r="C29" s="213"/>
      <c r="D29" s="213"/>
      <c r="E29" s="213"/>
      <c r="F29" s="213"/>
      <c r="G29" s="213"/>
      <c r="H29" s="213"/>
      <c r="I29" s="213"/>
      <c r="J29" s="213"/>
      <c r="K29" s="213"/>
      <c r="L29" s="213"/>
      <c r="M29" s="213"/>
      <c r="N29" s="213"/>
      <c r="O29" s="213"/>
      <c r="P29" s="213"/>
      <c r="Q29" s="213"/>
      <c r="R29" s="213"/>
      <c r="S29" s="213"/>
      <c r="T29" s="213"/>
      <c r="U29" s="213"/>
      <c r="V29" s="213"/>
      <c r="W29" s="233" t="s">
        <v>177</v>
      </c>
      <c r="X29" s="234"/>
      <c r="Y29" s="213"/>
      <c r="Z29" s="213"/>
      <c r="AA29" s="213"/>
      <c r="AB29" s="213"/>
      <c r="AC29" s="213"/>
      <c r="AD29" s="213"/>
      <c r="AE29" s="213"/>
      <c r="AF29" s="213"/>
      <c r="AG29" s="213"/>
      <c r="AH29" s="213"/>
      <c r="AI29" s="213"/>
      <c r="AJ29" s="213"/>
      <c r="AK29" s="213"/>
      <c r="AL29" s="226"/>
      <c r="AM29" s="213"/>
      <c r="AN29" s="213"/>
      <c r="AO29" s="213"/>
      <c r="AP29" s="213"/>
      <c r="AQ29" s="213"/>
      <c r="AR29" s="213"/>
      <c r="AS29" s="223"/>
      <c r="AT29" s="223"/>
      <c r="AU29" s="223"/>
      <c r="AV29" s="223"/>
      <c r="AW29" s="223"/>
      <c r="AX29" s="223"/>
      <c r="AY29" s="223"/>
      <c r="AZ29" s="223"/>
      <c r="BA29" s="223"/>
      <c r="BB29" s="223"/>
      <c r="BC29" s="223"/>
      <c r="BD29" s="223"/>
      <c r="BE29" s="223"/>
    </row>
    <row r="30" spans="1:57" x14ac:dyDescent="0.25">
      <c r="A30" s="213"/>
      <c r="B30" s="213"/>
      <c r="C30" s="213"/>
      <c r="D30" s="213"/>
      <c r="E30" s="213"/>
      <c r="F30" s="213"/>
      <c r="G30" s="213"/>
      <c r="H30" s="213"/>
      <c r="I30" s="213"/>
      <c r="J30" s="213"/>
      <c r="K30" s="213"/>
      <c r="L30" s="213"/>
      <c r="M30" s="213"/>
      <c r="N30" s="213"/>
      <c r="O30" s="213"/>
      <c r="P30" s="213"/>
      <c r="Q30" s="213"/>
      <c r="R30" s="213"/>
      <c r="S30" s="213"/>
      <c r="T30" s="213"/>
      <c r="U30" s="213"/>
      <c r="V30" s="213"/>
      <c r="W30" s="213" t="s">
        <v>178</v>
      </c>
      <c r="X30" s="213"/>
      <c r="Y30" s="213"/>
      <c r="Z30" s="213"/>
      <c r="AA30" s="213"/>
      <c r="AB30" s="213"/>
      <c r="AC30" s="213"/>
      <c r="AD30" s="213"/>
      <c r="AE30" s="213"/>
      <c r="AF30" s="213"/>
      <c r="AG30" s="213"/>
      <c r="AH30" s="213"/>
      <c r="AI30" s="213"/>
      <c r="AJ30" s="213"/>
      <c r="AK30" s="213"/>
      <c r="AL30" s="213"/>
      <c r="AM30" s="213"/>
      <c r="AN30" s="213"/>
      <c r="AO30" s="213"/>
      <c r="AP30" s="213"/>
      <c r="AQ30" s="213"/>
      <c r="AR30" s="213"/>
      <c r="AS30" s="223"/>
      <c r="AT30" s="223"/>
      <c r="AU30" s="223"/>
      <c r="AV30" s="223"/>
      <c r="AW30" s="223"/>
      <c r="AX30" s="223"/>
      <c r="AY30" s="223"/>
      <c r="AZ30" s="223"/>
      <c r="BA30" s="223"/>
      <c r="BB30" s="223"/>
      <c r="BC30" s="223"/>
      <c r="BD30" s="223"/>
      <c r="BE30" s="223"/>
    </row>
    <row r="31" spans="1:57" x14ac:dyDescent="0.25">
      <c r="A31" s="213"/>
      <c r="B31" s="213"/>
      <c r="C31" s="213"/>
      <c r="D31" s="213"/>
      <c r="E31" s="213"/>
      <c r="F31" s="213"/>
      <c r="G31" s="213"/>
      <c r="H31" s="213"/>
      <c r="I31" s="213"/>
      <c r="J31" s="213"/>
      <c r="K31" s="213"/>
      <c r="L31" s="213"/>
      <c r="M31" s="213"/>
      <c r="N31" s="213"/>
      <c r="O31" s="213"/>
      <c r="P31" s="213"/>
      <c r="Q31" s="213"/>
      <c r="R31" s="213"/>
      <c r="S31" s="213"/>
      <c r="T31" s="213"/>
      <c r="U31" s="213"/>
      <c r="V31" s="213"/>
      <c r="W31" s="213" t="s">
        <v>208</v>
      </c>
      <c r="X31" s="213"/>
      <c r="Y31" s="213"/>
      <c r="Z31" s="213"/>
      <c r="AA31" s="213"/>
      <c r="AB31" s="213"/>
      <c r="AC31" s="213"/>
      <c r="AD31" s="213"/>
      <c r="AE31" s="213"/>
      <c r="AF31" s="213"/>
      <c r="AG31" s="213"/>
      <c r="AH31" s="213"/>
      <c r="AI31" s="213"/>
      <c r="AJ31" s="213"/>
      <c r="AK31" s="213"/>
      <c r="AL31" s="213"/>
      <c r="AM31" s="213"/>
      <c r="AN31" s="213"/>
      <c r="AO31" s="213"/>
      <c r="AP31" s="213"/>
      <c r="AQ31" s="213"/>
      <c r="AR31" s="213"/>
      <c r="AS31" s="223"/>
      <c r="AT31" s="223"/>
      <c r="AU31" s="223"/>
      <c r="AV31" s="223"/>
      <c r="AW31" s="223"/>
      <c r="AX31" s="223"/>
      <c r="AY31" s="223"/>
      <c r="AZ31" s="223"/>
      <c r="BA31" s="223"/>
      <c r="BB31" s="223"/>
      <c r="BC31" s="223"/>
      <c r="BD31" s="223"/>
      <c r="BE31" s="223"/>
    </row>
    <row r="32" spans="1:57" x14ac:dyDescent="0.25">
      <c r="A32" s="213"/>
      <c r="B32" s="213"/>
      <c r="C32" s="213"/>
      <c r="D32" s="213"/>
      <c r="E32" s="213"/>
      <c r="F32" s="213"/>
      <c r="G32" s="213"/>
      <c r="H32" s="213"/>
      <c r="I32" s="213"/>
      <c r="J32" s="213"/>
      <c r="K32" s="213"/>
      <c r="L32" s="213"/>
      <c r="M32" s="213"/>
      <c r="N32" s="213"/>
      <c r="O32" s="213"/>
      <c r="P32" s="213"/>
      <c r="Q32" s="213"/>
      <c r="R32" s="213"/>
      <c r="S32" s="213"/>
      <c r="T32" s="213"/>
      <c r="U32" s="213"/>
      <c r="V32" s="213"/>
      <c r="W32" s="213"/>
      <c r="X32" s="213"/>
      <c r="Y32" s="213"/>
      <c r="Z32" s="213"/>
      <c r="AA32" s="213"/>
      <c r="AB32" s="213"/>
      <c r="AC32" s="213"/>
      <c r="AD32" s="213"/>
      <c r="AE32" s="213"/>
      <c r="AF32" s="213"/>
      <c r="AG32" s="213"/>
      <c r="AH32" s="213"/>
      <c r="AI32" s="213"/>
      <c r="AJ32" s="213"/>
      <c r="AK32" s="213"/>
      <c r="AL32" s="213"/>
      <c r="AM32" s="213"/>
      <c r="AN32" s="213"/>
      <c r="AO32" s="213"/>
      <c r="AP32" s="213"/>
      <c r="AQ32" s="213"/>
      <c r="AR32" s="213"/>
      <c r="AS32" s="223"/>
      <c r="AT32" s="223"/>
      <c r="AU32" s="223"/>
      <c r="AV32" s="223"/>
      <c r="AW32" s="223"/>
      <c r="AX32" s="223"/>
      <c r="AY32" s="223"/>
      <c r="AZ32" s="223"/>
      <c r="BA32" s="223"/>
      <c r="BB32" s="223"/>
      <c r="BC32" s="223"/>
      <c r="BD32" s="223"/>
      <c r="BE32" s="223"/>
    </row>
    <row r="33" spans="1:57" x14ac:dyDescent="0.25">
      <c r="A33" s="213"/>
      <c r="B33" s="213"/>
      <c r="C33" s="213"/>
      <c r="D33" s="213"/>
      <c r="E33" s="213"/>
      <c r="F33" s="213"/>
      <c r="G33" s="213"/>
      <c r="H33" s="213"/>
      <c r="I33" s="213"/>
      <c r="J33" s="213"/>
      <c r="K33" s="213"/>
      <c r="L33" s="213"/>
      <c r="M33" s="213"/>
      <c r="N33" s="213"/>
      <c r="O33" s="213"/>
      <c r="P33" s="213"/>
      <c r="Q33" s="213"/>
      <c r="R33" s="213"/>
      <c r="S33" s="213"/>
      <c r="T33" s="213"/>
      <c r="U33" s="213"/>
      <c r="V33" s="213"/>
      <c r="W33" s="213"/>
      <c r="X33" s="213"/>
      <c r="Y33" s="213"/>
      <c r="Z33" s="213"/>
      <c r="AA33" s="213"/>
      <c r="AB33" s="213"/>
      <c r="AC33" s="213"/>
      <c r="AD33" s="213"/>
      <c r="AE33" s="213"/>
      <c r="AF33" s="213"/>
      <c r="AG33" s="213"/>
      <c r="AH33" s="213"/>
      <c r="AI33" s="213"/>
      <c r="AJ33" s="213"/>
      <c r="AK33" s="213"/>
      <c r="AL33" s="213"/>
      <c r="AM33" s="213"/>
      <c r="AN33" s="213"/>
      <c r="AO33" s="213"/>
      <c r="AP33" s="213"/>
      <c r="AQ33" s="213"/>
      <c r="AR33" s="213"/>
      <c r="AS33" s="223"/>
      <c r="AT33" s="223"/>
      <c r="AU33" s="223"/>
      <c r="AV33" s="223"/>
      <c r="AW33" s="223"/>
      <c r="AX33" s="223"/>
      <c r="AY33" s="223"/>
      <c r="AZ33" s="223"/>
      <c r="BA33" s="223"/>
      <c r="BB33" s="223"/>
      <c r="BC33" s="223"/>
      <c r="BD33" s="223"/>
      <c r="BE33" s="223"/>
    </row>
  </sheetData>
  <mergeCells count="44">
    <mergeCell ref="A8:A10"/>
    <mergeCell ref="W8:W10"/>
    <mergeCell ref="A11:A13"/>
    <mergeCell ref="W11:W13"/>
    <mergeCell ref="T6:V6"/>
    <mergeCell ref="W6:X6"/>
    <mergeCell ref="M6:P6"/>
    <mergeCell ref="A23:A25"/>
    <mergeCell ref="W23:W25"/>
    <mergeCell ref="A14:A16"/>
    <mergeCell ref="W14:W16"/>
    <mergeCell ref="A17:A19"/>
    <mergeCell ref="W17:W19"/>
    <mergeCell ref="A20:A22"/>
    <mergeCell ref="W20:W22"/>
    <mergeCell ref="Y6:AB6"/>
    <mergeCell ref="AC6:AE6"/>
    <mergeCell ref="Q6:S6"/>
    <mergeCell ref="A6:B6"/>
    <mergeCell ref="C6:F6"/>
    <mergeCell ref="G6:I6"/>
    <mergeCell ref="J6:L6"/>
    <mergeCell ref="AM6:AO6"/>
    <mergeCell ref="AI5:AR5"/>
    <mergeCell ref="AF6:AH6"/>
    <mergeCell ref="AI6:AL6"/>
    <mergeCell ref="AP6:AR6"/>
    <mergeCell ref="Q1:R1"/>
    <mergeCell ref="S1:V1"/>
    <mergeCell ref="AM1:AN1"/>
    <mergeCell ref="AO1:AR1"/>
    <mergeCell ref="Q2:R2"/>
    <mergeCell ref="S2:V2"/>
    <mergeCell ref="AM2:AN2"/>
    <mergeCell ref="AO2:AR2"/>
    <mergeCell ref="A3:V3"/>
    <mergeCell ref="W3:AR3"/>
    <mergeCell ref="A4:V4"/>
    <mergeCell ref="W4:AR4"/>
    <mergeCell ref="C5:L5"/>
    <mergeCell ref="M5:V5"/>
    <mergeCell ref="W5:X5"/>
    <mergeCell ref="Y5:AH5"/>
    <mergeCell ref="A5:B5"/>
  </mergeCells>
  <phoneticPr fontId="3" type="noConversion"/>
  <printOptions horizontalCentered="1"/>
  <pageMargins left="0.3543307086614173" right="0.43307086614173229" top="0.78740157480314965" bottom="0.78740157480314965" header="0" footer="0"/>
  <pageSetup paperSize="9" scale="72" firstPageNumber="149" fitToWidth="0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E33"/>
  <sheetViews>
    <sheetView workbookViewId="0"/>
  </sheetViews>
  <sheetFormatPr defaultRowHeight="16.5" x14ac:dyDescent="0.25"/>
  <cols>
    <col min="1" max="1" width="12.625" customWidth="1"/>
    <col min="2" max="2" width="9.625" customWidth="1"/>
    <col min="3" max="4" width="10" customWidth="1"/>
    <col min="5" max="6" width="9.375" customWidth="1"/>
    <col min="7" max="8" width="10" customWidth="1"/>
    <col min="9" max="12" width="9.375" customWidth="1"/>
    <col min="13" max="14" width="9.625" customWidth="1"/>
    <col min="15" max="16" width="9.375" customWidth="1"/>
    <col min="17" max="18" width="9.75" customWidth="1"/>
    <col min="19" max="22" width="9.375" customWidth="1"/>
    <col min="23" max="24" width="10.875" customWidth="1"/>
    <col min="25" max="26" width="9.625" customWidth="1"/>
    <col min="27" max="28" width="9.375" customWidth="1"/>
    <col min="29" max="30" width="9.75" customWidth="1"/>
    <col min="31" max="34" width="9.375" customWidth="1"/>
    <col min="35" max="36" width="9.625" customWidth="1"/>
    <col min="37" max="38" width="9.375" customWidth="1"/>
    <col min="39" max="40" width="9.75" customWidth="1"/>
    <col min="41" max="44" width="9.375" customWidth="1"/>
    <col min="45" max="45" width="8.875" customWidth="1"/>
  </cols>
  <sheetData>
    <row r="1" spans="1:57" ht="21.95" customHeight="1" x14ac:dyDescent="0.25">
      <c r="A1" s="10" t="s">
        <v>23</v>
      </c>
      <c r="B1" s="11" t="s">
        <v>2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3"/>
      <c r="Q1" s="375" t="s">
        <v>24</v>
      </c>
      <c r="R1" s="375"/>
      <c r="S1" s="375" t="s">
        <v>25</v>
      </c>
      <c r="T1" s="375"/>
      <c r="U1" s="375"/>
      <c r="V1" s="375"/>
      <c r="W1" s="15" t="s">
        <v>23</v>
      </c>
      <c r="X1" s="11" t="s">
        <v>2</v>
      </c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3"/>
      <c r="AM1" s="384" t="s">
        <v>24</v>
      </c>
      <c r="AN1" s="384"/>
      <c r="AO1" s="375" t="s">
        <v>25</v>
      </c>
      <c r="AP1" s="375"/>
      <c r="AQ1" s="375"/>
      <c r="AR1" s="375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</row>
    <row r="2" spans="1:57" ht="21.95" customHeight="1" x14ac:dyDescent="0.25">
      <c r="A2" s="18" t="s">
        <v>26</v>
      </c>
      <c r="B2" s="19" t="s">
        <v>27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1"/>
      <c r="Q2" s="375" t="s">
        <v>28</v>
      </c>
      <c r="R2" s="375"/>
      <c r="S2" s="385" t="s">
        <v>29</v>
      </c>
      <c r="T2" s="385"/>
      <c r="U2" s="385"/>
      <c r="V2" s="385"/>
      <c r="W2" s="22" t="s">
        <v>26</v>
      </c>
      <c r="X2" s="19" t="s">
        <v>27</v>
      </c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1"/>
      <c r="AM2" s="375" t="s">
        <v>28</v>
      </c>
      <c r="AN2" s="375"/>
      <c r="AO2" s="385" t="s">
        <v>29</v>
      </c>
      <c r="AP2" s="385"/>
      <c r="AQ2" s="385"/>
      <c r="AR2" s="385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</row>
    <row r="3" spans="1:57" s="24" customFormat="1" ht="30" customHeight="1" x14ac:dyDescent="0.25">
      <c r="A3" s="383" t="s">
        <v>30</v>
      </c>
      <c r="B3" s="383"/>
      <c r="C3" s="383"/>
      <c r="D3" s="383"/>
      <c r="E3" s="383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383"/>
      <c r="W3" s="386" t="s">
        <v>31</v>
      </c>
      <c r="X3" s="386"/>
      <c r="Y3" s="386"/>
      <c r="Z3" s="386"/>
      <c r="AA3" s="386"/>
      <c r="AB3" s="386"/>
      <c r="AC3" s="386"/>
      <c r="AD3" s="386"/>
      <c r="AE3" s="386"/>
      <c r="AF3" s="386"/>
      <c r="AG3" s="386"/>
      <c r="AH3" s="386"/>
      <c r="AI3" s="386"/>
      <c r="AJ3" s="386"/>
      <c r="AK3" s="386"/>
      <c r="AL3" s="386"/>
      <c r="AM3" s="386"/>
      <c r="AN3" s="386"/>
      <c r="AO3" s="386"/>
      <c r="AP3" s="386"/>
      <c r="AQ3" s="386"/>
      <c r="AR3" s="386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</row>
    <row r="4" spans="1:57" ht="26.1" customHeight="1" x14ac:dyDescent="0.25">
      <c r="A4" s="377" t="s">
        <v>199</v>
      </c>
      <c r="B4" s="377"/>
      <c r="C4" s="377"/>
      <c r="D4" s="377"/>
      <c r="E4" s="377"/>
      <c r="F4" s="377"/>
      <c r="G4" s="377"/>
      <c r="H4" s="377"/>
      <c r="I4" s="377"/>
      <c r="J4" s="377"/>
      <c r="K4" s="377"/>
      <c r="L4" s="377"/>
      <c r="M4" s="377"/>
      <c r="N4" s="377"/>
      <c r="O4" s="377"/>
      <c r="P4" s="377"/>
      <c r="Q4" s="377"/>
      <c r="R4" s="377"/>
      <c r="S4" s="377"/>
      <c r="T4" s="377"/>
      <c r="U4" s="378"/>
      <c r="V4" s="378"/>
      <c r="W4" s="379" t="s">
        <v>199</v>
      </c>
      <c r="X4" s="379"/>
      <c r="Y4" s="379"/>
      <c r="Z4" s="379"/>
      <c r="AA4" s="379"/>
      <c r="AB4" s="379"/>
      <c r="AC4" s="379"/>
      <c r="AD4" s="379"/>
      <c r="AE4" s="379"/>
      <c r="AF4" s="379"/>
      <c r="AG4" s="379"/>
      <c r="AH4" s="379"/>
      <c r="AI4" s="379"/>
      <c r="AJ4" s="379"/>
      <c r="AK4" s="379"/>
      <c r="AL4" s="379"/>
      <c r="AM4" s="379"/>
      <c r="AN4" s="379"/>
      <c r="AO4" s="379"/>
      <c r="AP4" s="379"/>
      <c r="AQ4" s="379"/>
      <c r="AR4" s="379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</row>
    <row r="5" spans="1:57" ht="20.100000000000001" customHeight="1" x14ac:dyDescent="0.25">
      <c r="A5" s="380" t="s">
        <v>1</v>
      </c>
      <c r="B5" s="380"/>
      <c r="C5" s="380"/>
      <c r="D5" s="380"/>
      <c r="E5" s="380"/>
      <c r="F5" s="380"/>
      <c r="G5" s="380"/>
      <c r="H5" s="380"/>
      <c r="I5" s="380"/>
      <c r="J5" s="380"/>
      <c r="K5" s="380"/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1" t="s">
        <v>1</v>
      </c>
      <c r="X5" s="381"/>
      <c r="Y5" s="381"/>
      <c r="Z5" s="381"/>
      <c r="AA5" s="381"/>
      <c r="AB5" s="381"/>
      <c r="AC5" s="381"/>
      <c r="AD5" s="381"/>
      <c r="AE5" s="381"/>
      <c r="AF5" s="381"/>
      <c r="AG5" s="381"/>
      <c r="AH5" s="381"/>
      <c r="AI5" s="381"/>
      <c r="AJ5" s="381"/>
      <c r="AK5" s="381"/>
      <c r="AL5" s="381"/>
      <c r="AM5" s="381"/>
      <c r="AN5" s="381"/>
      <c r="AO5" s="381"/>
      <c r="AP5" s="381"/>
      <c r="AQ5" s="381"/>
      <c r="AR5" s="381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</row>
    <row r="6" spans="1:57" ht="24.95" customHeight="1" x14ac:dyDescent="0.25">
      <c r="A6" s="376" t="s">
        <v>32</v>
      </c>
      <c r="B6" s="376"/>
      <c r="C6" s="375" t="s">
        <v>33</v>
      </c>
      <c r="D6" s="375"/>
      <c r="E6" s="375"/>
      <c r="F6" s="375"/>
      <c r="G6" s="375"/>
      <c r="H6" s="375"/>
      <c r="I6" s="375"/>
      <c r="J6" s="375"/>
      <c r="K6" s="375"/>
      <c r="L6" s="375"/>
      <c r="M6" s="375" t="s">
        <v>34</v>
      </c>
      <c r="N6" s="375"/>
      <c r="O6" s="375"/>
      <c r="P6" s="375"/>
      <c r="Q6" s="375"/>
      <c r="R6" s="375"/>
      <c r="S6" s="375"/>
      <c r="T6" s="375"/>
      <c r="U6" s="375"/>
      <c r="V6" s="375"/>
      <c r="W6" s="376" t="s">
        <v>142</v>
      </c>
      <c r="X6" s="376"/>
      <c r="Y6" s="375" t="s">
        <v>37</v>
      </c>
      <c r="Z6" s="375"/>
      <c r="AA6" s="375"/>
      <c r="AB6" s="375"/>
      <c r="AC6" s="375"/>
      <c r="AD6" s="375"/>
      <c r="AE6" s="375"/>
      <c r="AF6" s="375"/>
      <c r="AG6" s="375"/>
      <c r="AH6" s="375"/>
      <c r="AI6" s="382" t="s">
        <v>38</v>
      </c>
      <c r="AJ6" s="382"/>
      <c r="AK6" s="382"/>
      <c r="AL6" s="382"/>
      <c r="AM6" s="382"/>
      <c r="AN6" s="382"/>
      <c r="AO6" s="382"/>
      <c r="AP6" s="382"/>
      <c r="AQ6" s="382"/>
      <c r="AR6" s="382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</row>
    <row r="7" spans="1:57" ht="24.95" customHeight="1" x14ac:dyDescent="0.25">
      <c r="A7" s="376"/>
      <c r="B7" s="376"/>
      <c r="C7" s="375" t="s">
        <v>39</v>
      </c>
      <c r="D7" s="375"/>
      <c r="E7" s="375"/>
      <c r="F7" s="375"/>
      <c r="G7" s="374" t="s">
        <v>40</v>
      </c>
      <c r="H7" s="374"/>
      <c r="I7" s="374"/>
      <c r="J7" s="375" t="s">
        <v>41</v>
      </c>
      <c r="K7" s="375"/>
      <c r="L7" s="375"/>
      <c r="M7" s="375" t="s">
        <v>39</v>
      </c>
      <c r="N7" s="375"/>
      <c r="O7" s="375"/>
      <c r="P7" s="375"/>
      <c r="Q7" s="374" t="s">
        <v>40</v>
      </c>
      <c r="R7" s="374"/>
      <c r="S7" s="374"/>
      <c r="T7" s="375" t="s">
        <v>41</v>
      </c>
      <c r="U7" s="375"/>
      <c r="V7" s="375"/>
      <c r="W7" s="376"/>
      <c r="X7" s="376"/>
      <c r="Y7" s="375" t="s">
        <v>39</v>
      </c>
      <c r="Z7" s="375"/>
      <c r="AA7" s="375"/>
      <c r="AB7" s="375"/>
      <c r="AC7" s="374" t="s">
        <v>40</v>
      </c>
      <c r="AD7" s="374"/>
      <c r="AE7" s="374"/>
      <c r="AF7" s="375" t="s">
        <v>41</v>
      </c>
      <c r="AG7" s="375"/>
      <c r="AH7" s="375"/>
      <c r="AI7" s="375" t="s">
        <v>39</v>
      </c>
      <c r="AJ7" s="375"/>
      <c r="AK7" s="375"/>
      <c r="AL7" s="375"/>
      <c r="AM7" s="374" t="s">
        <v>40</v>
      </c>
      <c r="AN7" s="374"/>
      <c r="AO7" s="374"/>
      <c r="AP7" s="382" t="s">
        <v>41</v>
      </c>
      <c r="AQ7" s="382"/>
      <c r="AR7" s="382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</row>
    <row r="8" spans="1:57" ht="80.099999999999994" customHeight="1" x14ac:dyDescent="0.25">
      <c r="A8" s="29" t="s">
        <v>43</v>
      </c>
      <c r="B8" s="30"/>
      <c r="C8" s="31" t="s">
        <v>44</v>
      </c>
      <c r="D8" s="31" t="s">
        <v>45</v>
      </c>
      <c r="E8" s="31" t="s">
        <v>46</v>
      </c>
      <c r="F8" s="31" t="s">
        <v>47</v>
      </c>
      <c r="G8" s="31" t="s">
        <v>48</v>
      </c>
      <c r="H8" s="31" t="s">
        <v>45</v>
      </c>
      <c r="I8" s="31" t="s">
        <v>46</v>
      </c>
      <c r="J8" s="31" t="s">
        <v>48</v>
      </c>
      <c r="K8" s="31" t="s">
        <v>45</v>
      </c>
      <c r="L8" s="32" t="s">
        <v>46</v>
      </c>
      <c r="M8" s="33" t="s">
        <v>44</v>
      </c>
      <c r="N8" s="31" t="s">
        <v>45</v>
      </c>
      <c r="O8" s="31" t="s">
        <v>46</v>
      </c>
      <c r="P8" s="31" t="s">
        <v>47</v>
      </c>
      <c r="Q8" s="31" t="s">
        <v>48</v>
      </c>
      <c r="R8" s="31" t="s">
        <v>45</v>
      </c>
      <c r="S8" s="31" t="s">
        <v>46</v>
      </c>
      <c r="T8" s="31" t="s">
        <v>48</v>
      </c>
      <c r="U8" s="31" t="s">
        <v>45</v>
      </c>
      <c r="V8" s="31" t="s">
        <v>46</v>
      </c>
      <c r="W8" s="29" t="s">
        <v>43</v>
      </c>
      <c r="X8" s="30"/>
      <c r="Y8" s="31" t="s">
        <v>44</v>
      </c>
      <c r="Z8" s="31" t="s">
        <v>45</v>
      </c>
      <c r="AA8" s="31" t="s">
        <v>46</v>
      </c>
      <c r="AB8" s="31" t="s">
        <v>47</v>
      </c>
      <c r="AC8" s="31" t="s">
        <v>48</v>
      </c>
      <c r="AD8" s="31" t="s">
        <v>45</v>
      </c>
      <c r="AE8" s="31" t="s">
        <v>46</v>
      </c>
      <c r="AF8" s="31" t="s">
        <v>48</v>
      </c>
      <c r="AG8" s="31" t="s">
        <v>45</v>
      </c>
      <c r="AH8" s="32" t="s">
        <v>46</v>
      </c>
      <c r="AI8" s="33" t="s">
        <v>44</v>
      </c>
      <c r="AJ8" s="31" t="s">
        <v>45</v>
      </c>
      <c r="AK8" s="31" t="s">
        <v>46</v>
      </c>
      <c r="AL8" s="31" t="s">
        <v>47</v>
      </c>
      <c r="AM8" s="31" t="s">
        <v>48</v>
      </c>
      <c r="AN8" s="31" t="s">
        <v>45</v>
      </c>
      <c r="AO8" s="31" t="s">
        <v>46</v>
      </c>
      <c r="AP8" s="31" t="s">
        <v>48</v>
      </c>
      <c r="AQ8" s="31" t="s">
        <v>45</v>
      </c>
      <c r="AR8" s="32" t="s">
        <v>46</v>
      </c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</row>
    <row r="9" spans="1:57" ht="21.95" customHeight="1" x14ac:dyDescent="0.25">
      <c r="A9" s="372" t="s">
        <v>49</v>
      </c>
      <c r="B9" s="14" t="s">
        <v>44</v>
      </c>
      <c r="C9" s="34">
        <v>595762</v>
      </c>
      <c r="D9" s="35">
        <v>593099</v>
      </c>
      <c r="E9" s="35">
        <v>2663</v>
      </c>
      <c r="F9" s="295">
        <v>0.44699057677394666</v>
      </c>
      <c r="G9" s="35">
        <v>594962</v>
      </c>
      <c r="H9" s="35">
        <v>592306</v>
      </c>
      <c r="I9" s="35">
        <v>2656</v>
      </c>
      <c r="J9" s="35">
        <v>800</v>
      </c>
      <c r="K9" s="35">
        <v>793</v>
      </c>
      <c r="L9" s="35">
        <v>7</v>
      </c>
      <c r="M9" s="34">
        <v>250554</v>
      </c>
      <c r="N9" s="35">
        <v>249297</v>
      </c>
      <c r="O9" s="35">
        <v>1257</v>
      </c>
      <c r="P9" s="295">
        <v>0.50168825881845824</v>
      </c>
      <c r="Q9" s="35">
        <v>250151</v>
      </c>
      <c r="R9" s="35">
        <v>248895</v>
      </c>
      <c r="S9" s="35">
        <v>1256</v>
      </c>
      <c r="T9" s="35">
        <v>403</v>
      </c>
      <c r="U9" s="35">
        <v>402</v>
      </c>
      <c r="V9" s="36">
        <v>1</v>
      </c>
      <c r="W9" s="373" t="s">
        <v>49</v>
      </c>
      <c r="X9" s="37" t="s">
        <v>44</v>
      </c>
      <c r="Y9" s="34">
        <v>185844</v>
      </c>
      <c r="Z9" s="35">
        <v>185040</v>
      </c>
      <c r="AA9" s="35">
        <v>804</v>
      </c>
      <c r="AB9" s="295">
        <v>0.43262090785820367</v>
      </c>
      <c r="AC9" s="35">
        <v>185609</v>
      </c>
      <c r="AD9" s="35">
        <v>184809</v>
      </c>
      <c r="AE9" s="35">
        <v>800</v>
      </c>
      <c r="AF9" s="35">
        <v>235</v>
      </c>
      <c r="AG9" s="35">
        <v>231</v>
      </c>
      <c r="AH9" s="35">
        <v>4</v>
      </c>
      <c r="AI9" s="34">
        <v>159364</v>
      </c>
      <c r="AJ9" s="35">
        <v>158762</v>
      </c>
      <c r="AK9" s="35">
        <v>602</v>
      </c>
      <c r="AL9" s="295">
        <v>0.37775156246078162</v>
      </c>
      <c r="AM9" s="35">
        <v>159202</v>
      </c>
      <c r="AN9" s="35">
        <v>158602</v>
      </c>
      <c r="AO9" s="35">
        <v>600</v>
      </c>
      <c r="AP9" s="35">
        <v>162</v>
      </c>
      <c r="AQ9" s="35">
        <v>160</v>
      </c>
      <c r="AR9" s="35">
        <v>2</v>
      </c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</row>
    <row r="10" spans="1:57" ht="21.95" customHeight="1" x14ac:dyDescent="0.25">
      <c r="A10" s="372"/>
      <c r="B10" s="14" t="s">
        <v>50</v>
      </c>
      <c r="C10" s="38">
        <v>290751</v>
      </c>
      <c r="D10" s="39">
        <v>289040</v>
      </c>
      <c r="E10" s="39">
        <v>1711</v>
      </c>
      <c r="F10" s="64">
        <v>0.58847604995339653</v>
      </c>
      <c r="G10" s="39">
        <v>290408</v>
      </c>
      <c r="H10" s="39">
        <v>288701</v>
      </c>
      <c r="I10" s="39">
        <v>1707</v>
      </c>
      <c r="J10" s="39">
        <v>343</v>
      </c>
      <c r="K10" s="39">
        <v>339</v>
      </c>
      <c r="L10" s="39">
        <v>4</v>
      </c>
      <c r="M10" s="38">
        <v>124375</v>
      </c>
      <c r="N10" s="39">
        <v>123536</v>
      </c>
      <c r="O10" s="39">
        <v>839</v>
      </c>
      <c r="P10" s="64">
        <v>0.67457286432160801</v>
      </c>
      <c r="Q10" s="39">
        <v>124209</v>
      </c>
      <c r="R10" s="39">
        <v>123370</v>
      </c>
      <c r="S10" s="39">
        <v>839</v>
      </c>
      <c r="T10" s="39">
        <v>166</v>
      </c>
      <c r="U10" s="39">
        <v>166</v>
      </c>
      <c r="V10" s="40">
        <v>0</v>
      </c>
      <c r="W10" s="373"/>
      <c r="X10" s="37" t="s">
        <v>50</v>
      </c>
      <c r="Y10" s="38">
        <v>91472</v>
      </c>
      <c r="Z10" s="39">
        <v>90981</v>
      </c>
      <c r="AA10" s="39">
        <v>491</v>
      </c>
      <c r="AB10" s="64">
        <v>0.53677628126639843</v>
      </c>
      <c r="AC10" s="39">
        <v>91362</v>
      </c>
      <c r="AD10" s="39">
        <v>90873</v>
      </c>
      <c r="AE10" s="39">
        <v>489</v>
      </c>
      <c r="AF10" s="39">
        <v>110</v>
      </c>
      <c r="AG10" s="39">
        <v>108</v>
      </c>
      <c r="AH10" s="39">
        <v>2</v>
      </c>
      <c r="AI10" s="38">
        <v>74904</v>
      </c>
      <c r="AJ10" s="39">
        <v>74523</v>
      </c>
      <c r="AK10" s="39">
        <v>381</v>
      </c>
      <c r="AL10" s="64">
        <v>0.50865107337391868</v>
      </c>
      <c r="AM10" s="39">
        <v>74837</v>
      </c>
      <c r="AN10" s="39">
        <v>74458</v>
      </c>
      <c r="AO10" s="39">
        <v>379</v>
      </c>
      <c r="AP10" s="39">
        <v>67</v>
      </c>
      <c r="AQ10" s="39">
        <v>65</v>
      </c>
      <c r="AR10" s="39">
        <v>2</v>
      </c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</row>
    <row r="11" spans="1:57" ht="21.95" customHeight="1" x14ac:dyDescent="0.25">
      <c r="A11" s="372"/>
      <c r="B11" s="14" t="s">
        <v>51</v>
      </c>
      <c r="C11" s="38">
        <v>305011</v>
      </c>
      <c r="D11" s="39">
        <v>304059</v>
      </c>
      <c r="E11" s="39">
        <v>952</v>
      </c>
      <c r="F11" s="64">
        <v>0.31211989075803825</v>
      </c>
      <c r="G11" s="39">
        <v>304554</v>
      </c>
      <c r="H11" s="39">
        <v>303605</v>
      </c>
      <c r="I11" s="39">
        <v>949</v>
      </c>
      <c r="J11" s="39">
        <v>457</v>
      </c>
      <c r="K11" s="39">
        <v>454</v>
      </c>
      <c r="L11" s="39">
        <v>3</v>
      </c>
      <c r="M11" s="38">
        <v>126179</v>
      </c>
      <c r="N11" s="39">
        <v>125761</v>
      </c>
      <c r="O11" s="39">
        <v>418</v>
      </c>
      <c r="P11" s="64">
        <v>0.33127541032976959</v>
      </c>
      <c r="Q11" s="39">
        <v>125942</v>
      </c>
      <c r="R11" s="39">
        <v>125525</v>
      </c>
      <c r="S11" s="39">
        <v>417</v>
      </c>
      <c r="T11" s="39">
        <v>237</v>
      </c>
      <c r="U11" s="39">
        <v>236</v>
      </c>
      <c r="V11" s="40">
        <v>1</v>
      </c>
      <c r="W11" s="373"/>
      <c r="X11" s="37" t="s">
        <v>51</v>
      </c>
      <c r="Y11" s="38">
        <v>94372</v>
      </c>
      <c r="Z11" s="39">
        <v>94059</v>
      </c>
      <c r="AA11" s="39">
        <v>313</v>
      </c>
      <c r="AB11" s="64">
        <v>0.33166617216971134</v>
      </c>
      <c r="AC11" s="39">
        <v>94247</v>
      </c>
      <c r="AD11" s="39">
        <v>93936</v>
      </c>
      <c r="AE11" s="39">
        <v>311</v>
      </c>
      <c r="AF11" s="39">
        <v>125</v>
      </c>
      <c r="AG11" s="39">
        <v>123</v>
      </c>
      <c r="AH11" s="39">
        <v>2</v>
      </c>
      <c r="AI11" s="38">
        <v>84460</v>
      </c>
      <c r="AJ11" s="39">
        <v>84239</v>
      </c>
      <c r="AK11" s="39">
        <v>221</v>
      </c>
      <c r="AL11" s="64">
        <v>0.26166232536111772</v>
      </c>
      <c r="AM11" s="39">
        <v>84365</v>
      </c>
      <c r="AN11" s="39">
        <v>84144</v>
      </c>
      <c r="AO11" s="39">
        <v>221</v>
      </c>
      <c r="AP11" s="39">
        <v>95</v>
      </c>
      <c r="AQ11" s="39">
        <v>95</v>
      </c>
      <c r="AR11" s="39">
        <v>0</v>
      </c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</row>
    <row r="12" spans="1:57" ht="21.95" customHeight="1" x14ac:dyDescent="0.25">
      <c r="A12" s="372" t="s">
        <v>52</v>
      </c>
      <c r="B12" s="14" t="s">
        <v>44</v>
      </c>
      <c r="C12" s="38">
        <v>60824</v>
      </c>
      <c r="D12" s="39">
        <v>60360</v>
      </c>
      <c r="E12" s="39">
        <v>464</v>
      </c>
      <c r="F12" s="64">
        <v>0.76285676706563199</v>
      </c>
      <c r="G12" s="39">
        <v>60768</v>
      </c>
      <c r="H12" s="39">
        <v>60304</v>
      </c>
      <c r="I12" s="39">
        <v>464</v>
      </c>
      <c r="J12" s="39">
        <v>56</v>
      </c>
      <c r="K12" s="39">
        <v>56</v>
      </c>
      <c r="L12" s="39">
        <v>0</v>
      </c>
      <c r="M12" s="38">
        <v>27524</v>
      </c>
      <c r="N12" s="39">
        <v>27308</v>
      </c>
      <c r="O12" s="39">
        <v>216</v>
      </c>
      <c r="P12" s="64">
        <v>0.78476965557331779</v>
      </c>
      <c r="Q12" s="39">
        <v>27487</v>
      </c>
      <c r="R12" s="39">
        <v>27271</v>
      </c>
      <c r="S12" s="39">
        <v>216</v>
      </c>
      <c r="T12" s="39">
        <v>37</v>
      </c>
      <c r="U12" s="39">
        <v>37</v>
      </c>
      <c r="V12" s="40">
        <v>0</v>
      </c>
      <c r="W12" s="373" t="s">
        <v>52</v>
      </c>
      <c r="X12" s="37" t="s">
        <v>44</v>
      </c>
      <c r="Y12" s="38">
        <v>19607</v>
      </c>
      <c r="Z12" s="39">
        <v>19466</v>
      </c>
      <c r="AA12" s="39">
        <v>141</v>
      </c>
      <c r="AB12" s="64">
        <v>0.71913092262967304</v>
      </c>
      <c r="AC12" s="39">
        <v>19595</v>
      </c>
      <c r="AD12" s="39">
        <v>19454</v>
      </c>
      <c r="AE12" s="39">
        <v>141</v>
      </c>
      <c r="AF12" s="39">
        <v>12</v>
      </c>
      <c r="AG12" s="39">
        <v>12</v>
      </c>
      <c r="AH12" s="39">
        <v>0</v>
      </c>
      <c r="AI12" s="38">
        <v>13693</v>
      </c>
      <c r="AJ12" s="39">
        <v>13586</v>
      </c>
      <c r="AK12" s="39">
        <v>107</v>
      </c>
      <c r="AL12" s="64">
        <v>0.78142116409844442</v>
      </c>
      <c r="AM12" s="39">
        <v>13686</v>
      </c>
      <c r="AN12" s="39">
        <v>13579</v>
      </c>
      <c r="AO12" s="39">
        <v>107</v>
      </c>
      <c r="AP12" s="39">
        <v>7</v>
      </c>
      <c r="AQ12" s="39">
        <v>7</v>
      </c>
      <c r="AR12" s="39">
        <v>0</v>
      </c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</row>
    <row r="13" spans="1:57" ht="21.95" customHeight="1" x14ac:dyDescent="0.25">
      <c r="A13" s="372"/>
      <c r="B13" s="14" t="s">
        <v>50</v>
      </c>
      <c r="C13" s="38">
        <v>50452</v>
      </c>
      <c r="D13" s="39">
        <v>50036</v>
      </c>
      <c r="E13" s="39">
        <v>416</v>
      </c>
      <c r="F13" s="64">
        <v>0.82454610322682953</v>
      </c>
      <c r="G13" s="39">
        <v>50408</v>
      </c>
      <c r="H13" s="39">
        <v>49992</v>
      </c>
      <c r="I13" s="39">
        <v>416</v>
      </c>
      <c r="J13" s="39">
        <v>44</v>
      </c>
      <c r="K13" s="39">
        <v>44</v>
      </c>
      <c r="L13" s="39">
        <v>0</v>
      </c>
      <c r="M13" s="38">
        <v>22611</v>
      </c>
      <c r="N13" s="39">
        <v>22415</v>
      </c>
      <c r="O13" s="39">
        <v>196</v>
      </c>
      <c r="P13" s="64">
        <v>0.86683472646057225</v>
      </c>
      <c r="Q13" s="39">
        <v>22583</v>
      </c>
      <c r="R13" s="39">
        <v>22387</v>
      </c>
      <c r="S13" s="39">
        <v>196</v>
      </c>
      <c r="T13" s="39">
        <v>28</v>
      </c>
      <c r="U13" s="39">
        <v>28</v>
      </c>
      <c r="V13" s="40">
        <v>0</v>
      </c>
      <c r="W13" s="373"/>
      <c r="X13" s="37" t="s">
        <v>50</v>
      </c>
      <c r="Y13" s="38">
        <v>16545</v>
      </c>
      <c r="Z13" s="39">
        <v>16420</v>
      </c>
      <c r="AA13" s="39">
        <v>125</v>
      </c>
      <c r="AB13" s="64">
        <v>0.7555152614082804</v>
      </c>
      <c r="AC13" s="39">
        <v>16535</v>
      </c>
      <c r="AD13" s="39">
        <v>16410</v>
      </c>
      <c r="AE13" s="39">
        <v>125</v>
      </c>
      <c r="AF13" s="39">
        <v>10</v>
      </c>
      <c r="AG13" s="39">
        <v>10</v>
      </c>
      <c r="AH13" s="39">
        <v>0</v>
      </c>
      <c r="AI13" s="38">
        <v>11296</v>
      </c>
      <c r="AJ13" s="39">
        <v>11201</v>
      </c>
      <c r="AK13" s="39">
        <v>95</v>
      </c>
      <c r="AL13" s="64">
        <v>0.84100566572237956</v>
      </c>
      <c r="AM13" s="39">
        <v>11290</v>
      </c>
      <c r="AN13" s="39">
        <v>11195</v>
      </c>
      <c r="AO13" s="39">
        <v>95</v>
      </c>
      <c r="AP13" s="39">
        <v>6</v>
      </c>
      <c r="AQ13" s="39">
        <v>6</v>
      </c>
      <c r="AR13" s="39">
        <v>0</v>
      </c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</row>
    <row r="14" spans="1:57" ht="21.95" customHeight="1" x14ac:dyDescent="0.25">
      <c r="A14" s="372"/>
      <c r="B14" s="14" t="s">
        <v>51</v>
      </c>
      <c r="C14" s="38">
        <v>10372</v>
      </c>
      <c r="D14" s="39">
        <v>10324</v>
      </c>
      <c r="E14" s="39">
        <v>48</v>
      </c>
      <c r="F14" s="64">
        <v>0.46278441959120714</v>
      </c>
      <c r="G14" s="39">
        <v>10360</v>
      </c>
      <c r="H14" s="39">
        <v>10312</v>
      </c>
      <c r="I14" s="39">
        <v>48</v>
      </c>
      <c r="J14" s="39">
        <v>12</v>
      </c>
      <c r="K14" s="39">
        <v>12</v>
      </c>
      <c r="L14" s="39">
        <v>0</v>
      </c>
      <c r="M14" s="38">
        <v>4913</v>
      </c>
      <c r="N14" s="39">
        <v>4893</v>
      </c>
      <c r="O14" s="39">
        <v>20</v>
      </c>
      <c r="P14" s="64">
        <v>0.40708324852432326</v>
      </c>
      <c r="Q14" s="39">
        <v>4904</v>
      </c>
      <c r="R14" s="39">
        <v>4884</v>
      </c>
      <c r="S14" s="39">
        <v>20</v>
      </c>
      <c r="T14" s="39">
        <v>9</v>
      </c>
      <c r="U14" s="39">
        <v>9</v>
      </c>
      <c r="V14" s="40">
        <v>0</v>
      </c>
      <c r="W14" s="373"/>
      <c r="X14" s="37" t="s">
        <v>51</v>
      </c>
      <c r="Y14" s="38">
        <v>3062</v>
      </c>
      <c r="Z14" s="39">
        <v>3046</v>
      </c>
      <c r="AA14" s="39">
        <v>16</v>
      </c>
      <c r="AB14" s="64">
        <v>0.52253429131286744</v>
      </c>
      <c r="AC14" s="39">
        <v>3060</v>
      </c>
      <c r="AD14" s="39">
        <v>3044</v>
      </c>
      <c r="AE14" s="39">
        <v>16</v>
      </c>
      <c r="AF14" s="39">
        <v>2</v>
      </c>
      <c r="AG14" s="39">
        <v>2</v>
      </c>
      <c r="AH14" s="39">
        <v>0</v>
      </c>
      <c r="AI14" s="38">
        <v>2397</v>
      </c>
      <c r="AJ14" s="39">
        <v>2385</v>
      </c>
      <c r="AK14" s="39">
        <v>12</v>
      </c>
      <c r="AL14" s="64">
        <v>0.50062578222778475</v>
      </c>
      <c r="AM14" s="39">
        <v>2396</v>
      </c>
      <c r="AN14" s="39">
        <v>2384</v>
      </c>
      <c r="AO14" s="39">
        <v>12</v>
      </c>
      <c r="AP14" s="39">
        <v>1</v>
      </c>
      <c r="AQ14" s="39">
        <v>1</v>
      </c>
      <c r="AR14" s="39">
        <v>0</v>
      </c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</row>
    <row r="15" spans="1:57" ht="21.95" customHeight="1" x14ac:dyDescent="0.25">
      <c r="A15" s="372" t="s">
        <v>53</v>
      </c>
      <c r="B15" s="14" t="s">
        <v>44</v>
      </c>
      <c r="C15" s="38">
        <v>207139</v>
      </c>
      <c r="D15" s="39">
        <v>206337</v>
      </c>
      <c r="E15" s="39">
        <v>802</v>
      </c>
      <c r="F15" s="64">
        <v>0.38717962334471057</v>
      </c>
      <c r="G15" s="39">
        <v>206798</v>
      </c>
      <c r="H15" s="39">
        <v>205998</v>
      </c>
      <c r="I15" s="39">
        <v>800</v>
      </c>
      <c r="J15" s="39">
        <v>341</v>
      </c>
      <c r="K15" s="39">
        <v>339</v>
      </c>
      <c r="L15" s="39">
        <v>2</v>
      </c>
      <c r="M15" s="38">
        <v>90948</v>
      </c>
      <c r="N15" s="39">
        <v>90528</v>
      </c>
      <c r="O15" s="39">
        <v>420</v>
      </c>
      <c r="P15" s="64">
        <v>0.4618023485948014</v>
      </c>
      <c r="Q15" s="39">
        <v>90755</v>
      </c>
      <c r="R15" s="39">
        <v>90336</v>
      </c>
      <c r="S15" s="39">
        <v>419</v>
      </c>
      <c r="T15" s="39">
        <v>193</v>
      </c>
      <c r="U15" s="39">
        <v>192</v>
      </c>
      <c r="V15" s="40">
        <v>1</v>
      </c>
      <c r="W15" s="373" t="s">
        <v>53</v>
      </c>
      <c r="X15" s="37" t="s">
        <v>44</v>
      </c>
      <c r="Y15" s="38">
        <v>56132</v>
      </c>
      <c r="Z15" s="39">
        <v>55944</v>
      </c>
      <c r="AA15" s="39">
        <v>188</v>
      </c>
      <c r="AB15" s="64">
        <v>0.33492482006698499</v>
      </c>
      <c r="AC15" s="39">
        <v>56053</v>
      </c>
      <c r="AD15" s="39">
        <v>55866</v>
      </c>
      <c r="AE15" s="39">
        <v>187</v>
      </c>
      <c r="AF15" s="39">
        <v>79</v>
      </c>
      <c r="AG15" s="39">
        <v>78</v>
      </c>
      <c r="AH15" s="39">
        <v>1</v>
      </c>
      <c r="AI15" s="38">
        <v>60059</v>
      </c>
      <c r="AJ15" s="39">
        <v>59865</v>
      </c>
      <c r="AK15" s="39">
        <v>194</v>
      </c>
      <c r="AL15" s="64">
        <v>0.32301570122712664</v>
      </c>
      <c r="AM15" s="39">
        <v>59990</v>
      </c>
      <c r="AN15" s="39">
        <v>59796</v>
      </c>
      <c r="AO15" s="39">
        <v>194</v>
      </c>
      <c r="AP15" s="39">
        <v>69</v>
      </c>
      <c r="AQ15" s="39">
        <v>69</v>
      </c>
      <c r="AR15" s="39">
        <v>0</v>
      </c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</row>
    <row r="16" spans="1:57" ht="21.95" customHeight="1" x14ac:dyDescent="0.25">
      <c r="A16" s="372"/>
      <c r="B16" s="14" t="s">
        <v>50</v>
      </c>
      <c r="C16" s="38">
        <v>60767</v>
      </c>
      <c r="D16" s="39">
        <v>60332</v>
      </c>
      <c r="E16" s="39">
        <v>435</v>
      </c>
      <c r="F16" s="64">
        <v>0.7158490628136982</v>
      </c>
      <c r="G16" s="39">
        <v>60690</v>
      </c>
      <c r="H16" s="39">
        <v>60255</v>
      </c>
      <c r="I16" s="39">
        <v>435</v>
      </c>
      <c r="J16" s="39">
        <v>77</v>
      </c>
      <c r="K16" s="39">
        <v>77</v>
      </c>
      <c r="L16" s="39">
        <v>0</v>
      </c>
      <c r="M16" s="38">
        <v>28364</v>
      </c>
      <c r="N16" s="39">
        <v>28107</v>
      </c>
      <c r="O16" s="39">
        <v>257</v>
      </c>
      <c r="P16" s="64">
        <v>0.90607812720349734</v>
      </c>
      <c r="Q16" s="39">
        <v>28323</v>
      </c>
      <c r="R16" s="39">
        <v>28066</v>
      </c>
      <c r="S16" s="39">
        <v>257</v>
      </c>
      <c r="T16" s="39">
        <v>41</v>
      </c>
      <c r="U16" s="39">
        <v>41</v>
      </c>
      <c r="V16" s="40">
        <v>0</v>
      </c>
      <c r="W16" s="373"/>
      <c r="X16" s="37" t="s">
        <v>50</v>
      </c>
      <c r="Y16" s="38">
        <v>13292</v>
      </c>
      <c r="Z16" s="39">
        <v>13218</v>
      </c>
      <c r="AA16" s="39">
        <v>74</v>
      </c>
      <c r="AB16" s="64">
        <v>0.55672585013541975</v>
      </c>
      <c r="AC16" s="39">
        <v>13272</v>
      </c>
      <c r="AD16" s="39">
        <v>13198</v>
      </c>
      <c r="AE16" s="39">
        <v>74</v>
      </c>
      <c r="AF16" s="39">
        <v>20</v>
      </c>
      <c r="AG16" s="39">
        <v>20</v>
      </c>
      <c r="AH16" s="39">
        <v>0</v>
      </c>
      <c r="AI16" s="38">
        <v>19111</v>
      </c>
      <c r="AJ16" s="39">
        <v>19007</v>
      </c>
      <c r="AK16" s="39">
        <v>104</v>
      </c>
      <c r="AL16" s="64">
        <v>0.5441892104023861</v>
      </c>
      <c r="AM16" s="39">
        <v>19095</v>
      </c>
      <c r="AN16" s="39">
        <v>18991</v>
      </c>
      <c r="AO16" s="39">
        <v>104</v>
      </c>
      <c r="AP16" s="39">
        <v>16</v>
      </c>
      <c r="AQ16" s="39">
        <v>16</v>
      </c>
      <c r="AR16" s="39">
        <v>0</v>
      </c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</row>
    <row r="17" spans="1:57" ht="21.95" customHeight="1" x14ac:dyDescent="0.25">
      <c r="A17" s="372"/>
      <c r="B17" s="14" t="s">
        <v>51</v>
      </c>
      <c r="C17" s="38">
        <v>146372</v>
      </c>
      <c r="D17" s="39">
        <v>146005</v>
      </c>
      <c r="E17" s="39">
        <v>367</v>
      </c>
      <c r="F17" s="64">
        <v>0.25073101412838522</v>
      </c>
      <c r="G17" s="39">
        <v>146108</v>
      </c>
      <c r="H17" s="39">
        <v>145743</v>
      </c>
      <c r="I17" s="39">
        <v>365</v>
      </c>
      <c r="J17" s="39">
        <v>264</v>
      </c>
      <c r="K17" s="39">
        <v>262</v>
      </c>
      <c r="L17" s="39">
        <v>2</v>
      </c>
      <c r="M17" s="38">
        <v>62584</v>
      </c>
      <c r="N17" s="39">
        <v>62421</v>
      </c>
      <c r="O17" s="39">
        <v>163</v>
      </c>
      <c r="P17" s="64">
        <v>0.26044995526013037</v>
      </c>
      <c r="Q17" s="39">
        <v>62432</v>
      </c>
      <c r="R17" s="39">
        <v>62270</v>
      </c>
      <c r="S17" s="39">
        <v>162</v>
      </c>
      <c r="T17" s="39">
        <v>152</v>
      </c>
      <c r="U17" s="39">
        <v>151</v>
      </c>
      <c r="V17" s="40">
        <v>1</v>
      </c>
      <c r="W17" s="373"/>
      <c r="X17" s="37" t="s">
        <v>51</v>
      </c>
      <c r="Y17" s="38">
        <v>42840</v>
      </c>
      <c r="Z17" s="39">
        <v>42726</v>
      </c>
      <c r="AA17" s="39">
        <v>114</v>
      </c>
      <c r="AB17" s="64">
        <v>0.26610644257703081</v>
      </c>
      <c r="AC17" s="39">
        <v>42781</v>
      </c>
      <c r="AD17" s="39">
        <v>42668</v>
      </c>
      <c r="AE17" s="39">
        <v>113</v>
      </c>
      <c r="AF17" s="39">
        <v>59</v>
      </c>
      <c r="AG17" s="39">
        <v>58</v>
      </c>
      <c r="AH17" s="39">
        <v>1</v>
      </c>
      <c r="AI17" s="38">
        <v>40948</v>
      </c>
      <c r="AJ17" s="39">
        <v>40858</v>
      </c>
      <c r="AK17" s="39">
        <v>90</v>
      </c>
      <c r="AL17" s="64">
        <v>0.21979095438116636</v>
      </c>
      <c r="AM17" s="39">
        <v>40895</v>
      </c>
      <c r="AN17" s="39">
        <v>40805</v>
      </c>
      <c r="AO17" s="39">
        <v>90</v>
      </c>
      <c r="AP17" s="39">
        <v>53</v>
      </c>
      <c r="AQ17" s="39">
        <v>53</v>
      </c>
      <c r="AR17" s="39">
        <v>0</v>
      </c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</row>
    <row r="18" spans="1:57" ht="21.95" customHeight="1" x14ac:dyDescent="0.25">
      <c r="A18" s="372" t="s">
        <v>54</v>
      </c>
      <c r="B18" s="14" t="s">
        <v>44</v>
      </c>
      <c r="C18" s="38">
        <v>140517</v>
      </c>
      <c r="D18" s="39">
        <v>139960</v>
      </c>
      <c r="E18" s="39">
        <v>557</v>
      </c>
      <c r="F18" s="64">
        <v>0.39639331895784852</v>
      </c>
      <c r="G18" s="39">
        <v>140298</v>
      </c>
      <c r="H18" s="39">
        <v>139744</v>
      </c>
      <c r="I18" s="39">
        <v>554</v>
      </c>
      <c r="J18" s="39">
        <v>219</v>
      </c>
      <c r="K18" s="39">
        <v>216</v>
      </c>
      <c r="L18" s="39">
        <v>3</v>
      </c>
      <c r="M18" s="38">
        <v>53443</v>
      </c>
      <c r="N18" s="39">
        <v>53193</v>
      </c>
      <c r="O18" s="39">
        <v>250</v>
      </c>
      <c r="P18" s="64">
        <v>0.46778811069737847</v>
      </c>
      <c r="Q18" s="39">
        <v>53346</v>
      </c>
      <c r="R18" s="39">
        <v>53096</v>
      </c>
      <c r="S18" s="39">
        <v>250</v>
      </c>
      <c r="T18" s="39">
        <v>97</v>
      </c>
      <c r="U18" s="39">
        <v>97</v>
      </c>
      <c r="V18" s="40">
        <v>0</v>
      </c>
      <c r="W18" s="373" t="s">
        <v>54</v>
      </c>
      <c r="X18" s="37" t="s">
        <v>44</v>
      </c>
      <c r="Y18" s="38">
        <v>43570</v>
      </c>
      <c r="Z18" s="39">
        <v>43407</v>
      </c>
      <c r="AA18" s="39">
        <v>163</v>
      </c>
      <c r="AB18" s="64">
        <v>0.3741106265779206</v>
      </c>
      <c r="AC18" s="39">
        <v>43487</v>
      </c>
      <c r="AD18" s="39">
        <v>43325</v>
      </c>
      <c r="AE18" s="39">
        <v>162</v>
      </c>
      <c r="AF18" s="39">
        <v>83</v>
      </c>
      <c r="AG18" s="39">
        <v>82</v>
      </c>
      <c r="AH18" s="39">
        <v>1</v>
      </c>
      <c r="AI18" s="38">
        <v>43504</v>
      </c>
      <c r="AJ18" s="39">
        <v>43360</v>
      </c>
      <c r="AK18" s="39">
        <v>144</v>
      </c>
      <c r="AL18" s="64">
        <v>0.33100404560500185</v>
      </c>
      <c r="AM18" s="39">
        <v>43465</v>
      </c>
      <c r="AN18" s="39">
        <v>43323</v>
      </c>
      <c r="AO18" s="39">
        <v>142</v>
      </c>
      <c r="AP18" s="39">
        <v>39</v>
      </c>
      <c r="AQ18" s="39">
        <v>37</v>
      </c>
      <c r="AR18" s="39">
        <v>2</v>
      </c>
      <c r="AS18" s="41"/>
      <c r="AT18" s="41"/>
      <c r="AU18" s="41"/>
      <c r="AV18" s="41"/>
      <c r="AW18" s="41"/>
      <c r="AX18" s="41"/>
      <c r="AY18" s="41"/>
      <c r="AZ18" s="41"/>
      <c r="BA18" s="41"/>
      <c r="BB18" s="41"/>
      <c r="BC18" s="41"/>
      <c r="BD18" s="41"/>
      <c r="BE18" s="41"/>
    </row>
    <row r="19" spans="1:57" ht="21.95" customHeight="1" x14ac:dyDescent="0.25">
      <c r="A19" s="372"/>
      <c r="B19" s="14" t="s">
        <v>50</v>
      </c>
      <c r="C19" s="38">
        <v>56613</v>
      </c>
      <c r="D19" s="39">
        <v>56315</v>
      </c>
      <c r="E19" s="39">
        <v>298</v>
      </c>
      <c r="F19" s="64">
        <v>0.52638086658541328</v>
      </c>
      <c r="G19" s="39">
        <v>56506</v>
      </c>
      <c r="H19" s="39">
        <v>56211</v>
      </c>
      <c r="I19" s="39">
        <v>295</v>
      </c>
      <c r="J19" s="39">
        <v>107</v>
      </c>
      <c r="K19" s="39">
        <v>104</v>
      </c>
      <c r="L19" s="39">
        <v>3</v>
      </c>
      <c r="M19" s="38">
        <v>21757</v>
      </c>
      <c r="N19" s="39">
        <v>21627</v>
      </c>
      <c r="O19" s="39">
        <v>130</v>
      </c>
      <c r="P19" s="64">
        <v>0.59750884772716828</v>
      </c>
      <c r="Q19" s="39">
        <v>21710</v>
      </c>
      <c r="R19" s="39">
        <v>21580</v>
      </c>
      <c r="S19" s="39">
        <v>130</v>
      </c>
      <c r="T19" s="39">
        <v>47</v>
      </c>
      <c r="U19" s="39">
        <v>47</v>
      </c>
      <c r="V19" s="40">
        <v>0</v>
      </c>
      <c r="W19" s="373"/>
      <c r="X19" s="37" t="s">
        <v>50</v>
      </c>
      <c r="Y19" s="38">
        <v>18013</v>
      </c>
      <c r="Z19" s="39">
        <v>17925</v>
      </c>
      <c r="AA19" s="39">
        <v>88</v>
      </c>
      <c r="AB19" s="64">
        <v>0.48853605729195582</v>
      </c>
      <c r="AC19" s="39">
        <v>17964</v>
      </c>
      <c r="AD19" s="39">
        <v>17877</v>
      </c>
      <c r="AE19" s="39">
        <v>87</v>
      </c>
      <c r="AF19" s="39">
        <v>49</v>
      </c>
      <c r="AG19" s="39">
        <v>48</v>
      </c>
      <c r="AH19" s="39">
        <v>1</v>
      </c>
      <c r="AI19" s="38">
        <v>16843</v>
      </c>
      <c r="AJ19" s="39">
        <v>16763</v>
      </c>
      <c r="AK19" s="39">
        <v>80</v>
      </c>
      <c r="AL19" s="64">
        <v>0.47497476696550495</v>
      </c>
      <c r="AM19" s="39">
        <v>16832</v>
      </c>
      <c r="AN19" s="39">
        <v>16754</v>
      </c>
      <c r="AO19" s="39">
        <v>78</v>
      </c>
      <c r="AP19" s="39">
        <v>11</v>
      </c>
      <c r="AQ19" s="39">
        <v>9</v>
      </c>
      <c r="AR19" s="39">
        <v>2</v>
      </c>
      <c r="AS19" s="41"/>
      <c r="AT19" s="41"/>
      <c r="AU19" s="41"/>
      <c r="AV19" s="41"/>
      <c r="AW19" s="41"/>
      <c r="AX19" s="41"/>
      <c r="AY19" s="41"/>
      <c r="AZ19" s="41"/>
      <c r="BA19" s="41"/>
      <c r="BB19" s="41"/>
      <c r="BC19" s="41"/>
      <c r="BD19" s="41"/>
      <c r="BE19" s="41"/>
    </row>
    <row r="20" spans="1:57" ht="21.95" customHeight="1" x14ac:dyDescent="0.25">
      <c r="A20" s="372"/>
      <c r="B20" s="14" t="s">
        <v>51</v>
      </c>
      <c r="C20" s="38">
        <v>83904</v>
      </c>
      <c r="D20" s="39">
        <v>83645</v>
      </c>
      <c r="E20" s="39">
        <v>259</v>
      </c>
      <c r="F20" s="64">
        <v>0.30868611746758201</v>
      </c>
      <c r="G20" s="39">
        <v>83792</v>
      </c>
      <c r="H20" s="39">
        <v>83533</v>
      </c>
      <c r="I20" s="39">
        <v>259</v>
      </c>
      <c r="J20" s="39">
        <v>112</v>
      </c>
      <c r="K20" s="39">
        <v>112</v>
      </c>
      <c r="L20" s="39">
        <v>0</v>
      </c>
      <c r="M20" s="38">
        <v>31686</v>
      </c>
      <c r="N20" s="39">
        <v>31566</v>
      </c>
      <c r="O20" s="39">
        <v>120</v>
      </c>
      <c r="P20" s="64">
        <v>0.37871615224389321</v>
      </c>
      <c r="Q20" s="39">
        <v>31636</v>
      </c>
      <c r="R20" s="39">
        <v>31516</v>
      </c>
      <c r="S20" s="39">
        <v>120</v>
      </c>
      <c r="T20" s="39">
        <v>50</v>
      </c>
      <c r="U20" s="39">
        <v>50</v>
      </c>
      <c r="V20" s="40">
        <v>0</v>
      </c>
      <c r="W20" s="373"/>
      <c r="X20" s="37" t="s">
        <v>51</v>
      </c>
      <c r="Y20" s="38">
        <v>25557</v>
      </c>
      <c r="Z20" s="39">
        <v>25482</v>
      </c>
      <c r="AA20" s="39">
        <v>75</v>
      </c>
      <c r="AB20" s="64">
        <v>0.29346167390538797</v>
      </c>
      <c r="AC20" s="39">
        <v>25523</v>
      </c>
      <c r="AD20" s="39">
        <v>25448</v>
      </c>
      <c r="AE20" s="39">
        <v>75</v>
      </c>
      <c r="AF20" s="39">
        <v>34</v>
      </c>
      <c r="AG20" s="39">
        <v>34</v>
      </c>
      <c r="AH20" s="39">
        <v>0</v>
      </c>
      <c r="AI20" s="38">
        <v>26661</v>
      </c>
      <c r="AJ20" s="39">
        <v>26597</v>
      </c>
      <c r="AK20" s="39">
        <v>64</v>
      </c>
      <c r="AL20" s="64">
        <v>0.24005101083980346</v>
      </c>
      <c r="AM20" s="39">
        <v>26633</v>
      </c>
      <c r="AN20" s="39">
        <v>26569</v>
      </c>
      <c r="AO20" s="39">
        <v>64</v>
      </c>
      <c r="AP20" s="39">
        <v>28</v>
      </c>
      <c r="AQ20" s="39">
        <v>28</v>
      </c>
      <c r="AR20" s="39">
        <v>0</v>
      </c>
      <c r="AS20" s="41"/>
      <c r="AT20" s="41"/>
      <c r="AU20" s="41"/>
      <c r="AV20" s="41"/>
      <c r="AW20" s="41"/>
      <c r="AX20" s="41"/>
      <c r="AY20" s="41"/>
      <c r="AZ20" s="41"/>
      <c r="BA20" s="41"/>
      <c r="BB20" s="41"/>
      <c r="BC20" s="41"/>
      <c r="BD20" s="41"/>
      <c r="BE20" s="41"/>
    </row>
    <row r="21" spans="1:57" ht="21.95" customHeight="1" x14ac:dyDescent="0.25">
      <c r="A21" s="372" t="s">
        <v>55</v>
      </c>
      <c r="B21" s="14" t="s">
        <v>44</v>
      </c>
      <c r="C21" s="38">
        <v>187276</v>
      </c>
      <c r="D21" s="39">
        <v>186436</v>
      </c>
      <c r="E21" s="39">
        <v>840</v>
      </c>
      <c r="F21" s="64">
        <v>0.44853585082979136</v>
      </c>
      <c r="G21" s="39">
        <v>187092</v>
      </c>
      <c r="H21" s="39">
        <v>186254</v>
      </c>
      <c r="I21" s="39">
        <v>838</v>
      </c>
      <c r="J21" s="39">
        <v>184</v>
      </c>
      <c r="K21" s="39">
        <v>182</v>
      </c>
      <c r="L21" s="39">
        <v>2</v>
      </c>
      <c r="M21" s="38">
        <v>78638</v>
      </c>
      <c r="N21" s="39">
        <v>78267</v>
      </c>
      <c r="O21" s="39">
        <v>371</v>
      </c>
      <c r="P21" s="64">
        <v>0.47178209008367455</v>
      </c>
      <c r="Q21" s="39">
        <v>78562</v>
      </c>
      <c r="R21" s="39">
        <v>78191</v>
      </c>
      <c r="S21" s="39">
        <v>371</v>
      </c>
      <c r="T21" s="39">
        <v>76</v>
      </c>
      <c r="U21" s="39">
        <v>76</v>
      </c>
      <c r="V21" s="40">
        <v>0</v>
      </c>
      <c r="W21" s="373" t="s">
        <v>55</v>
      </c>
      <c r="X21" s="37" t="s">
        <v>44</v>
      </c>
      <c r="Y21" s="38">
        <v>66531</v>
      </c>
      <c r="Z21" s="39">
        <v>66219</v>
      </c>
      <c r="AA21" s="39">
        <v>312</v>
      </c>
      <c r="AB21" s="64">
        <v>0.4689543220453623</v>
      </c>
      <c r="AC21" s="39">
        <v>66470</v>
      </c>
      <c r="AD21" s="39">
        <v>66160</v>
      </c>
      <c r="AE21" s="39">
        <v>310</v>
      </c>
      <c r="AF21" s="39">
        <v>61</v>
      </c>
      <c r="AG21" s="39">
        <v>59</v>
      </c>
      <c r="AH21" s="39">
        <v>2</v>
      </c>
      <c r="AI21" s="38">
        <v>42107</v>
      </c>
      <c r="AJ21" s="39">
        <v>41950</v>
      </c>
      <c r="AK21" s="39">
        <v>157</v>
      </c>
      <c r="AL21" s="64">
        <v>0.37285961954069397</v>
      </c>
      <c r="AM21" s="39">
        <v>42060</v>
      </c>
      <c r="AN21" s="39">
        <v>41903</v>
      </c>
      <c r="AO21" s="39">
        <v>157</v>
      </c>
      <c r="AP21" s="39">
        <v>47</v>
      </c>
      <c r="AQ21" s="39">
        <v>47</v>
      </c>
      <c r="AR21" s="39">
        <v>0</v>
      </c>
      <c r="AS21" s="41"/>
      <c r="AT21" s="41"/>
      <c r="AU21" s="41"/>
      <c r="AV21" s="41"/>
      <c r="AW21" s="41"/>
      <c r="AX21" s="41"/>
      <c r="AY21" s="41"/>
      <c r="AZ21" s="41"/>
      <c r="BA21" s="41"/>
      <c r="BB21" s="41"/>
      <c r="BC21" s="41"/>
      <c r="BD21" s="41"/>
      <c r="BE21" s="41"/>
    </row>
    <row r="22" spans="1:57" ht="21.95" customHeight="1" x14ac:dyDescent="0.25">
      <c r="A22" s="372"/>
      <c r="B22" s="14" t="s">
        <v>50</v>
      </c>
      <c r="C22" s="38">
        <v>122915</v>
      </c>
      <c r="D22" s="39">
        <v>122353</v>
      </c>
      <c r="E22" s="39">
        <v>562</v>
      </c>
      <c r="F22" s="64">
        <v>0.45722653866493107</v>
      </c>
      <c r="G22" s="39">
        <v>122800</v>
      </c>
      <c r="H22" s="39">
        <v>122239</v>
      </c>
      <c r="I22" s="39">
        <v>561</v>
      </c>
      <c r="J22" s="39">
        <v>115</v>
      </c>
      <c r="K22" s="39">
        <v>114</v>
      </c>
      <c r="L22" s="39">
        <v>1</v>
      </c>
      <c r="M22" s="38">
        <v>51642</v>
      </c>
      <c r="N22" s="39">
        <v>51386</v>
      </c>
      <c r="O22" s="39">
        <v>256</v>
      </c>
      <c r="P22" s="64">
        <v>0.49572053754695794</v>
      </c>
      <c r="Q22" s="39">
        <v>51592</v>
      </c>
      <c r="R22" s="39">
        <v>51336</v>
      </c>
      <c r="S22" s="39">
        <v>256</v>
      </c>
      <c r="T22" s="39">
        <v>50</v>
      </c>
      <c r="U22" s="39">
        <v>50</v>
      </c>
      <c r="V22" s="40">
        <v>0</v>
      </c>
      <c r="W22" s="373"/>
      <c r="X22" s="37" t="s">
        <v>50</v>
      </c>
      <c r="Y22" s="38">
        <v>43619</v>
      </c>
      <c r="Z22" s="39">
        <v>43415</v>
      </c>
      <c r="AA22" s="39">
        <v>204</v>
      </c>
      <c r="AB22" s="64">
        <v>0.46768610009399575</v>
      </c>
      <c r="AC22" s="39">
        <v>43588</v>
      </c>
      <c r="AD22" s="39">
        <v>43385</v>
      </c>
      <c r="AE22" s="39">
        <v>203</v>
      </c>
      <c r="AF22" s="39">
        <v>31</v>
      </c>
      <c r="AG22" s="39">
        <v>30</v>
      </c>
      <c r="AH22" s="39">
        <v>1</v>
      </c>
      <c r="AI22" s="38">
        <v>27654</v>
      </c>
      <c r="AJ22" s="39">
        <v>27552</v>
      </c>
      <c r="AK22" s="39">
        <v>102</v>
      </c>
      <c r="AL22" s="64">
        <v>0.36884356693425907</v>
      </c>
      <c r="AM22" s="39">
        <v>27620</v>
      </c>
      <c r="AN22" s="39">
        <v>27518</v>
      </c>
      <c r="AO22" s="39">
        <v>102</v>
      </c>
      <c r="AP22" s="39">
        <v>34</v>
      </c>
      <c r="AQ22" s="39">
        <v>34</v>
      </c>
      <c r="AR22" s="39">
        <v>0</v>
      </c>
      <c r="AS22" s="41"/>
      <c r="AT22" s="41"/>
      <c r="AU22" s="41"/>
      <c r="AV22" s="41"/>
      <c r="AW22" s="41"/>
      <c r="AX22" s="41"/>
      <c r="AY22" s="41"/>
      <c r="AZ22" s="41"/>
      <c r="BA22" s="41"/>
      <c r="BB22" s="41"/>
      <c r="BC22" s="41"/>
      <c r="BD22" s="41"/>
      <c r="BE22" s="41"/>
    </row>
    <row r="23" spans="1:57" ht="21.95" customHeight="1" x14ac:dyDescent="0.25">
      <c r="A23" s="372"/>
      <c r="B23" s="14" t="s">
        <v>51</v>
      </c>
      <c r="C23" s="38">
        <v>64361</v>
      </c>
      <c r="D23" s="39">
        <v>64083</v>
      </c>
      <c r="E23" s="39">
        <v>278</v>
      </c>
      <c r="F23" s="64">
        <v>0.43193859635493542</v>
      </c>
      <c r="G23" s="39">
        <v>64292</v>
      </c>
      <c r="H23" s="39">
        <v>64015</v>
      </c>
      <c r="I23" s="39">
        <v>277</v>
      </c>
      <c r="J23" s="39">
        <v>69</v>
      </c>
      <c r="K23" s="39">
        <v>68</v>
      </c>
      <c r="L23" s="39">
        <v>1</v>
      </c>
      <c r="M23" s="38">
        <v>26996</v>
      </c>
      <c r="N23" s="39">
        <v>26881</v>
      </c>
      <c r="O23" s="39">
        <v>115</v>
      </c>
      <c r="P23" s="64">
        <v>0.42598903541265376</v>
      </c>
      <c r="Q23" s="39">
        <v>26970</v>
      </c>
      <c r="R23" s="39">
        <v>26855</v>
      </c>
      <c r="S23" s="39">
        <v>115</v>
      </c>
      <c r="T23" s="39">
        <v>26</v>
      </c>
      <c r="U23" s="39">
        <v>26</v>
      </c>
      <c r="V23" s="40">
        <v>0</v>
      </c>
      <c r="W23" s="373"/>
      <c r="X23" s="37" t="s">
        <v>51</v>
      </c>
      <c r="Y23" s="38">
        <v>22912</v>
      </c>
      <c r="Z23" s="39">
        <v>22804</v>
      </c>
      <c r="AA23" s="39">
        <v>108</v>
      </c>
      <c r="AB23" s="64">
        <v>0.47136871508379891</v>
      </c>
      <c r="AC23" s="39">
        <v>22882</v>
      </c>
      <c r="AD23" s="39">
        <v>22775</v>
      </c>
      <c r="AE23" s="39">
        <v>107</v>
      </c>
      <c r="AF23" s="39">
        <v>30</v>
      </c>
      <c r="AG23" s="39">
        <v>29</v>
      </c>
      <c r="AH23" s="39">
        <v>1</v>
      </c>
      <c r="AI23" s="38">
        <v>14453</v>
      </c>
      <c r="AJ23" s="39">
        <v>14398</v>
      </c>
      <c r="AK23" s="39">
        <v>55</v>
      </c>
      <c r="AL23" s="64">
        <v>0.3805438317304366</v>
      </c>
      <c r="AM23" s="39">
        <v>14440</v>
      </c>
      <c r="AN23" s="39">
        <v>14385</v>
      </c>
      <c r="AO23" s="39">
        <v>55</v>
      </c>
      <c r="AP23" s="39">
        <v>13</v>
      </c>
      <c r="AQ23" s="39">
        <v>13</v>
      </c>
      <c r="AR23" s="39">
        <v>0</v>
      </c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</row>
    <row r="24" spans="1:57" ht="21.95" customHeight="1" x14ac:dyDescent="0.25">
      <c r="A24" s="372" t="s">
        <v>56</v>
      </c>
      <c r="B24" s="14" t="s">
        <v>44</v>
      </c>
      <c r="C24" s="38">
        <v>6</v>
      </c>
      <c r="D24" s="39">
        <v>6</v>
      </c>
      <c r="E24" s="39">
        <v>0</v>
      </c>
      <c r="F24" s="64">
        <v>0</v>
      </c>
      <c r="G24" s="39">
        <v>6</v>
      </c>
      <c r="H24" s="39">
        <v>6</v>
      </c>
      <c r="I24" s="39">
        <v>0</v>
      </c>
      <c r="J24" s="39">
        <v>0</v>
      </c>
      <c r="K24" s="39">
        <v>0</v>
      </c>
      <c r="L24" s="39">
        <v>0</v>
      </c>
      <c r="M24" s="38">
        <v>1</v>
      </c>
      <c r="N24" s="39">
        <v>1</v>
      </c>
      <c r="O24" s="39">
        <v>0</v>
      </c>
      <c r="P24" s="64">
        <v>0</v>
      </c>
      <c r="Q24" s="39">
        <v>1</v>
      </c>
      <c r="R24" s="39">
        <v>1</v>
      </c>
      <c r="S24" s="39">
        <v>0</v>
      </c>
      <c r="T24" s="39">
        <v>0</v>
      </c>
      <c r="U24" s="39">
        <v>0</v>
      </c>
      <c r="V24" s="40">
        <v>0</v>
      </c>
      <c r="W24" s="373" t="s">
        <v>56</v>
      </c>
      <c r="X24" s="37" t="s">
        <v>44</v>
      </c>
      <c r="Y24" s="38">
        <v>4</v>
      </c>
      <c r="Z24" s="39">
        <v>4</v>
      </c>
      <c r="AA24" s="39">
        <v>0</v>
      </c>
      <c r="AB24" s="64">
        <v>0</v>
      </c>
      <c r="AC24" s="39">
        <v>4</v>
      </c>
      <c r="AD24" s="39">
        <v>4</v>
      </c>
      <c r="AE24" s="39">
        <v>0</v>
      </c>
      <c r="AF24" s="39">
        <v>0</v>
      </c>
      <c r="AG24" s="39">
        <v>0</v>
      </c>
      <c r="AH24" s="39">
        <v>0</v>
      </c>
      <c r="AI24" s="38">
        <v>1</v>
      </c>
      <c r="AJ24" s="39">
        <v>1</v>
      </c>
      <c r="AK24" s="39">
        <v>0</v>
      </c>
      <c r="AL24" s="64">
        <v>0</v>
      </c>
      <c r="AM24" s="39">
        <v>1</v>
      </c>
      <c r="AN24" s="39">
        <v>1</v>
      </c>
      <c r="AO24" s="39">
        <v>0</v>
      </c>
      <c r="AP24" s="39">
        <v>0</v>
      </c>
      <c r="AQ24" s="39">
        <v>0</v>
      </c>
      <c r="AR24" s="39">
        <v>0</v>
      </c>
      <c r="AS24" s="41"/>
      <c r="AT24" s="41"/>
      <c r="AU24" s="41"/>
      <c r="AV24" s="41"/>
      <c r="AW24" s="41"/>
      <c r="AX24" s="41"/>
      <c r="AY24" s="41"/>
      <c r="AZ24" s="41"/>
      <c r="BA24" s="41"/>
      <c r="BB24" s="41"/>
      <c r="BC24" s="41"/>
      <c r="BD24" s="41"/>
      <c r="BE24" s="41"/>
    </row>
    <row r="25" spans="1:57" ht="21.95" customHeight="1" x14ac:dyDescent="0.25">
      <c r="A25" s="372"/>
      <c r="B25" s="26" t="s">
        <v>50</v>
      </c>
      <c r="C25" s="38">
        <v>4</v>
      </c>
      <c r="D25" s="39">
        <v>4</v>
      </c>
      <c r="E25" s="39">
        <v>0</v>
      </c>
      <c r="F25" s="64">
        <v>0</v>
      </c>
      <c r="G25" s="39">
        <v>4</v>
      </c>
      <c r="H25" s="39">
        <v>4</v>
      </c>
      <c r="I25" s="39">
        <v>0</v>
      </c>
      <c r="J25" s="39">
        <v>0</v>
      </c>
      <c r="K25" s="39">
        <v>0</v>
      </c>
      <c r="L25" s="39">
        <v>0</v>
      </c>
      <c r="M25" s="38">
        <v>1</v>
      </c>
      <c r="N25" s="39">
        <v>1</v>
      </c>
      <c r="O25" s="39">
        <v>0</v>
      </c>
      <c r="P25" s="64">
        <v>0</v>
      </c>
      <c r="Q25" s="39">
        <v>1</v>
      </c>
      <c r="R25" s="39">
        <v>1</v>
      </c>
      <c r="S25" s="39">
        <v>0</v>
      </c>
      <c r="T25" s="39">
        <v>0</v>
      </c>
      <c r="U25" s="39">
        <v>0</v>
      </c>
      <c r="V25" s="40">
        <v>0</v>
      </c>
      <c r="W25" s="373"/>
      <c r="X25" s="37" t="s">
        <v>50</v>
      </c>
      <c r="Y25" s="38">
        <v>3</v>
      </c>
      <c r="Z25" s="39">
        <v>3</v>
      </c>
      <c r="AA25" s="39">
        <v>0</v>
      </c>
      <c r="AB25" s="64">
        <v>0</v>
      </c>
      <c r="AC25" s="39">
        <v>3</v>
      </c>
      <c r="AD25" s="39">
        <v>3</v>
      </c>
      <c r="AE25" s="39">
        <v>0</v>
      </c>
      <c r="AF25" s="39">
        <v>0</v>
      </c>
      <c r="AG25" s="39">
        <v>0</v>
      </c>
      <c r="AH25" s="39">
        <v>0</v>
      </c>
      <c r="AI25" s="38">
        <v>0</v>
      </c>
      <c r="AJ25" s="39">
        <v>0</v>
      </c>
      <c r="AK25" s="39">
        <v>0</v>
      </c>
      <c r="AL25" s="64">
        <v>0</v>
      </c>
      <c r="AM25" s="39">
        <v>0</v>
      </c>
      <c r="AN25" s="39">
        <v>0</v>
      </c>
      <c r="AO25" s="39">
        <v>0</v>
      </c>
      <c r="AP25" s="39">
        <v>0</v>
      </c>
      <c r="AQ25" s="39">
        <v>0</v>
      </c>
      <c r="AR25" s="39">
        <v>0</v>
      </c>
      <c r="AS25" s="41"/>
      <c r="AT25" s="41"/>
      <c r="AU25" s="41"/>
      <c r="AV25" s="41"/>
      <c r="AW25" s="41"/>
      <c r="AX25" s="41"/>
      <c r="AY25" s="41"/>
      <c r="AZ25" s="41"/>
      <c r="BA25" s="41"/>
      <c r="BB25" s="41"/>
      <c r="BC25" s="41"/>
      <c r="BD25" s="41"/>
      <c r="BE25" s="41"/>
    </row>
    <row r="26" spans="1:57" ht="21.95" customHeight="1" x14ac:dyDescent="0.25">
      <c r="A26" s="372"/>
      <c r="B26" s="14" t="s">
        <v>51</v>
      </c>
      <c r="C26" s="42">
        <v>2</v>
      </c>
      <c r="D26" s="43">
        <v>2</v>
      </c>
      <c r="E26" s="43">
        <v>0</v>
      </c>
      <c r="F26" s="65">
        <v>0</v>
      </c>
      <c r="G26" s="43">
        <v>2</v>
      </c>
      <c r="H26" s="43">
        <v>2</v>
      </c>
      <c r="I26" s="43">
        <v>0</v>
      </c>
      <c r="J26" s="43">
        <v>0</v>
      </c>
      <c r="K26" s="43">
        <v>0</v>
      </c>
      <c r="L26" s="43">
        <v>0</v>
      </c>
      <c r="M26" s="42">
        <v>0</v>
      </c>
      <c r="N26" s="43">
        <v>0</v>
      </c>
      <c r="O26" s="43">
        <v>0</v>
      </c>
      <c r="P26" s="65">
        <v>0</v>
      </c>
      <c r="Q26" s="43">
        <v>0</v>
      </c>
      <c r="R26" s="43">
        <v>0</v>
      </c>
      <c r="S26" s="43">
        <v>0</v>
      </c>
      <c r="T26" s="43">
        <v>0</v>
      </c>
      <c r="U26" s="43">
        <v>0</v>
      </c>
      <c r="V26" s="44">
        <v>0</v>
      </c>
      <c r="W26" s="373"/>
      <c r="X26" s="37" t="s">
        <v>51</v>
      </c>
      <c r="Y26" s="42">
        <v>1</v>
      </c>
      <c r="Z26" s="43">
        <v>1</v>
      </c>
      <c r="AA26" s="43">
        <v>0</v>
      </c>
      <c r="AB26" s="65">
        <v>0</v>
      </c>
      <c r="AC26" s="43">
        <v>1</v>
      </c>
      <c r="AD26" s="43">
        <v>1</v>
      </c>
      <c r="AE26" s="43">
        <v>0</v>
      </c>
      <c r="AF26" s="43">
        <v>0</v>
      </c>
      <c r="AG26" s="43">
        <v>0</v>
      </c>
      <c r="AH26" s="43">
        <v>0</v>
      </c>
      <c r="AI26" s="42">
        <v>1</v>
      </c>
      <c r="AJ26" s="43">
        <v>1</v>
      </c>
      <c r="AK26" s="43">
        <v>0</v>
      </c>
      <c r="AL26" s="65">
        <v>0</v>
      </c>
      <c r="AM26" s="43">
        <v>1</v>
      </c>
      <c r="AN26" s="43">
        <v>1</v>
      </c>
      <c r="AO26" s="43">
        <v>0</v>
      </c>
      <c r="AP26" s="43">
        <v>0</v>
      </c>
      <c r="AQ26" s="43">
        <v>0</v>
      </c>
      <c r="AR26" s="43">
        <v>0</v>
      </c>
      <c r="AS26" s="41"/>
      <c r="AT26" s="41"/>
      <c r="AU26" s="41"/>
      <c r="AV26" s="41"/>
      <c r="AW26" s="41"/>
      <c r="AX26" s="41"/>
      <c r="AY26" s="41"/>
      <c r="AZ26" s="41"/>
      <c r="BA26" s="41"/>
      <c r="BB26" s="41"/>
      <c r="BC26" s="41"/>
      <c r="BD26" s="41"/>
      <c r="BE26" s="41"/>
    </row>
    <row r="27" spans="1:57" ht="23.45" customHeight="1" x14ac:dyDescent="0.25">
      <c r="A27" s="17" t="s">
        <v>58</v>
      </c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45" t="s">
        <v>59</v>
      </c>
      <c r="X27" s="46"/>
      <c r="Y27" s="17"/>
      <c r="Z27" s="47" t="s">
        <v>60</v>
      </c>
      <c r="AA27" s="47"/>
      <c r="AC27" s="47"/>
      <c r="AD27" s="48"/>
      <c r="AE27" s="49" t="s">
        <v>61</v>
      </c>
      <c r="AG27" s="47"/>
      <c r="AH27" s="50"/>
      <c r="AI27" s="50"/>
      <c r="AJ27" s="51" t="s">
        <v>62</v>
      </c>
      <c r="AK27" s="52"/>
      <c r="AN27" s="47"/>
      <c r="AP27" s="49"/>
      <c r="AQ27" s="49"/>
      <c r="AR27" s="53" t="s">
        <v>63</v>
      </c>
      <c r="AU27" s="41"/>
      <c r="AV27" s="41"/>
      <c r="AW27" s="41"/>
      <c r="AX27" s="41"/>
      <c r="AY27" s="41"/>
      <c r="AZ27" s="41"/>
      <c r="BA27" s="41"/>
      <c r="BB27" s="41"/>
      <c r="BC27" s="41"/>
      <c r="BD27" s="41"/>
      <c r="BE27" s="41"/>
    </row>
    <row r="28" spans="1:57" ht="18" customHeight="1" x14ac:dyDescent="0.25">
      <c r="A28" s="17" t="s">
        <v>64</v>
      </c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46"/>
      <c r="X28" s="46"/>
      <c r="Y28" s="17"/>
      <c r="Z28" s="47"/>
      <c r="AA28" s="47"/>
      <c r="AC28" s="50"/>
      <c r="AD28" s="48"/>
      <c r="AE28" s="49" t="s">
        <v>65</v>
      </c>
      <c r="AG28" s="47"/>
      <c r="AH28" s="47"/>
      <c r="AI28" s="47"/>
      <c r="AJ28" s="47"/>
      <c r="AK28" s="52"/>
      <c r="AM28" s="47"/>
      <c r="AN28" s="47"/>
      <c r="AO28" s="52"/>
      <c r="AP28" s="49"/>
      <c r="AQ28" s="49"/>
      <c r="AR28" s="47"/>
      <c r="AS28" s="52"/>
      <c r="AT28" s="49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</row>
    <row r="29" spans="1:57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54" t="s">
        <v>144</v>
      </c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49"/>
      <c r="AM29" s="17"/>
      <c r="AN29" s="17"/>
      <c r="AO29" s="17"/>
      <c r="AP29" s="17"/>
      <c r="AQ29" s="17"/>
      <c r="AR29" s="17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</row>
    <row r="30" spans="1:57" x14ac:dyDescent="0.2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54" t="s">
        <v>145</v>
      </c>
      <c r="X30" s="55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47"/>
      <c r="AM30" s="17"/>
      <c r="AN30" s="17"/>
      <c r="AO30" s="17"/>
      <c r="AP30" s="17"/>
      <c r="AQ30" s="17"/>
      <c r="AR30" s="17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</row>
    <row r="31" spans="1:57" x14ac:dyDescent="0.2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</row>
    <row r="32" spans="1:57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41"/>
      <c r="AT32" s="41"/>
      <c r="AU32" s="41"/>
      <c r="AV32" s="41"/>
      <c r="AW32" s="41"/>
      <c r="AX32" s="41"/>
      <c r="AY32" s="41"/>
      <c r="AZ32" s="41"/>
      <c r="BA32" s="41"/>
      <c r="BB32" s="41"/>
      <c r="BC32" s="41"/>
      <c r="BD32" s="41"/>
      <c r="BE32" s="41"/>
    </row>
    <row r="33" spans="1:57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41"/>
      <c r="AT33" s="41"/>
      <c r="AU33" s="41"/>
      <c r="AV33" s="41"/>
      <c r="AW33" s="41"/>
      <c r="AX33" s="41"/>
      <c r="AY33" s="41"/>
      <c r="AZ33" s="41"/>
      <c r="BA33" s="41"/>
      <c r="BB33" s="41"/>
      <c r="BC33" s="41"/>
      <c r="BD33" s="41"/>
      <c r="BE33" s="41"/>
    </row>
  </sheetData>
  <mergeCells count="44">
    <mergeCell ref="A3:V3"/>
    <mergeCell ref="Q1:R1"/>
    <mergeCell ref="S1:V1"/>
    <mergeCell ref="AM1:AN1"/>
    <mergeCell ref="AO1:AR1"/>
    <mergeCell ref="Q2:R2"/>
    <mergeCell ref="S2:V2"/>
    <mergeCell ref="AM2:AN2"/>
    <mergeCell ref="AO2:AR2"/>
    <mergeCell ref="W3:AR3"/>
    <mergeCell ref="Y7:AB7"/>
    <mergeCell ref="AC7:AE7"/>
    <mergeCell ref="AF7:AH7"/>
    <mergeCell ref="A4:V4"/>
    <mergeCell ref="W4:AR4"/>
    <mergeCell ref="A5:V5"/>
    <mergeCell ref="W5:AR5"/>
    <mergeCell ref="AI7:AL7"/>
    <mergeCell ref="A6:B7"/>
    <mergeCell ref="C6:L6"/>
    <mergeCell ref="M6:V6"/>
    <mergeCell ref="Y6:AH6"/>
    <mergeCell ref="AI6:AR6"/>
    <mergeCell ref="AM7:AO7"/>
    <mergeCell ref="AP7:AR7"/>
    <mergeCell ref="A12:A14"/>
    <mergeCell ref="W12:W14"/>
    <mergeCell ref="Q7:S7"/>
    <mergeCell ref="T7:V7"/>
    <mergeCell ref="J7:L7"/>
    <mergeCell ref="M7:P7"/>
    <mergeCell ref="W6:X7"/>
    <mergeCell ref="C7:F7"/>
    <mergeCell ref="G7:I7"/>
    <mergeCell ref="A9:A11"/>
    <mergeCell ref="W9:W11"/>
    <mergeCell ref="A24:A26"/>
    <mergeCell ref="W24:W26"/>
    <mergeCell ref="A15:A17"/>
    <mergeCell ref="W15:W17"/>
    <mergeCell ref="A18:A20"/>
    <mergeCell ref="W18:W20"/>
    <mergeCell ref="A21:A23"/>
    <mergeCell ref="W21:W23"/>
  </mergeCells>
  <phoneticPr fontId="3" type="noConversion"/>
  <pageMargins left="0.70000000000000007" right="0.70000000000000007" top="0.75" bottom="0.75" header="0.30000000000000004" footer="0.30000000000000004"/>
  <pageSetup paperSize="9" fitToWidth="0" fitToHeight="0"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E33"/>
  <sheetViews>
    <sheetView workbookViewId="0"/>
  </sheetViews>
  <sheetFormatPr defaultColWidth="8.875" defaultRowHeight="16.5" x14ac:dyDescent="0.25"/>
  <cols>
    <col min="1" max="1" width="12.625" style="246" customWidth="1"/>
    <col min="2" max="2" width="9.625" style="246" customWidth="1"/>
    <col min="3" max="4" width="10" style="246" customWidth="1"/>
    <col min="5" max="6" width="9.375" style="246" customWidth="1"/>
    <col min="7" max="8" width="10" style="246" customWidth="1"/>
    <col min="9" max="12" width="9.375" style="246" customWidth="1"/>
    <col min="13" max="14" width="9.625" style="246" customWidth="1"/>
    <col min="15" max="16" width="9.375" style="246" customWidth="1"/>
    <col min="17" max="18" width="9.75" style="246" customWidth="1"/>
    <col min="19" max="22" width="9.375" style="246" customWidth="1"/>
    <col min="23" max="24" width="10.5" style="246" customWidth="1"/>
    <col min="25" max="26" width="9.625" style="246" customWidth="1"/>
    <col min="27" max="28" width="9.375" style="246" customWidth="1"/>
    <col min="29" max="30" width="9.75" style="246" customWidth="1"/>
    <col min="31" max="34" width="9.375" style="246" customWidth="1"/>
    <col min="35" max="36" width="9.625" style="246" customWidth="1"/>
    <col min="37" max="38" width="9.375" style="246" customWidth="1"/>
    <col min="39" max="40" width="9.75" style="246" customWidth="1"/>
    <col min="41" max="44" width="9.375" style="246" customWidth="1"/>
    <col min="45" max="45" width="8.875" style="246" customWidth="1"/>
    <col min="46" max="16384" width="8.875" style="246"/>
  </cols>
  <sheetData>
    <row r="1" spans="1:57" ht="21.95" customHeight="1" x14ac:dyDescent="0.25">
      <c r="A1" s="240" t="s">
        <v>23</v>
      </c>
      <c r="B1" s="241" t="s">
        <v>2</v>
      </c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3"/>
      <c r="Q1" s="390" t="s">
        <v>24</v>
      </c>
      <c r="R1" s="390"/>
      <c r="S1" s="390" t="s">
        <v>25</v>
      </c>
      <c r="T1" s="390"/>
      <c r="U1" s="390"/>
      <c r="V1" s="390"/>
      <c r="W1" s="244" t="s">
        <v>23</v>
      </c>
      <c r="X1" s="241" t="s">
        <v>2</v>
      </c>
      <c r="Y1" s="242"/>
      <c r="Z1" s="242"/>
      <c r="AA1" s="242"/>
      <c r="AB1" s="242"/>
      <c r="AC1" s="242"/>
      <c r="AD1" s="242"/>
      <c r="AE1" s="242"/>
      <c r="AF1" s="242"/>
      <c r="AG1" s="242"/>
      <c r="AH1" s="242"/>
      <c r="AI1" s="242"/>
      <c r="AJ1" s="242"/>
      <c r="AK1" s="242"/>
      <c r="AL1" s="243"/>
      <c r="AM1" s="399" t="s">
        <v>24</v>
      </c>
      <c r="AN1" s="399"/>
      <c r="AO1" s="390" t="s">
        <v>25</v>
      </c>
      <c r="AP1" s="390"/>
      <c r="AQ1" s="390"/>
      <c r="AR1" s="390"/>
      <c r="AS1" s="245"/>
      <c r="AT1" s="245"/>
      <c r="AU1" s="245"/>
      <c r="AV1" s="245"/>
      <c r="AW1" s="245"/>
      <c r="AX1" s="245"/>
      <c r="AY1" s="245"/>
      <c r="AZ1" s="245"/>
      <c r="BA1" s="245"/>
      <c r="BB1" s="245"/>
      <c r="BC1" s="245"/>
      <c r="BD1" s="245"/>
      <c r="BE1" s="245"/>
    </row>
    <row r="2" spans="1:57" ht="21.95" customHeight="1" x14ac:dyDescent="0.25">
      <c r="A2" s="247" t="s">
        <v>26</v>
      </c>
      <c r="B2" s="248" t="s">
        <v>217</v>
      </c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50"/>
      <c r="Q2" s="390" t="s">
        <v>28</v>
      </c>
      <c r="R2" s="390"/>
      <c r="S2" s="400" t="s">
        <v>29</v>
      </c>
      <c r="T2" s="400"/>
      <c r="U2" s="400"/>
      <c r="V2" s="400"/>
      <c r="W2" s="251" t="s">
        <v>26</v>
      </c>
      <c r="X2" s="291" t="s">
        <v>235</v>
      </c>
      <c r="Y2" s="249"/>
      <c r="Z2" s="249"/>
      <c r="AA2" s="249"/>
      <c r="AB2" s="249"/>
      <c r="AC2" s="249"/>
      <c r="AD2" s="249"/>
      <c r="AE2" s="249"/>
      <c r="AF2" s="249"/>
      <c r="AG2" s="249"/>
      <c r="AH2" s="249"/>
      <c r="AI2" s="249"/>
      <c r="AJ2" s="249"/>
      <c r="AK2" s="249"/>
      <c r="AL2" s="250"/>
      <c r="AM2" s="390" t="s">
        <v>28</v>
      </c>
      <c r="AN2" s="390"/>
      <c r="AO2" s="400" t="s">
        <v>29</v>
      </c>
      <c r="AP2" s="400"/>
      <c r="AQ2" s="400"/>
      <c r="AR2" s="400"/>
      <c r="AS2" s="245"/>
      <c r="AT2" s="245"/>
      <c r="AU2" s="245"/>
      <c r="AV2" s="245"/>
      <c r="AW2" s="245"/>
      <c r="AX2" s="245"/>
      <c r="AY2" s="245"/>
      <c r="AZ2" s="245"/>
      <c r="BA2" s="245"/>
      <c r="BB2" s="245"/>
      <c r="BC2" s="245"/>
      <c r="BD2" s="245"/>
      <c r="BE2" s="245"/>
    </row>
    <row r="3" spans="1:57" s="253" customFormat="1" ht="30" customHeight="1" x14ac:dyDescent="0.25">
      <c r="A3" s="398" t="s">
        <v>30</v>
      </c>
      <c r="B3" s="398"/>
      <c r="C3" s="398"/>
      <c r="D3" s="398"/>
      <c r="E3" s="398"/>
      <c r="F3" s="398"/>
      <c r="G3" s="398"/>
      <c r="H3" s="398"/>
      <c r="I3" s="398"/>
      <c r="J3" s="398"/>
      <c r="K3" s="398"/>
      <c r="L3" s="398"/>
      <c r="M3" s="398"/>
      <c r="N3" s="398"/>
      <c r="O3" s="398"/>
      <c r="P3" s="398"/>
      <c r="Q3" s="398"/>
      <c r="R3" s="398"/>
      <c r="S3" s="398"/>
      <c r="T3" s="398"/>
      <c r="U3" s="398"/>
      <c r="V3" s="398"/>
      <c r="W3" s="401" t="s">
        <v>31</v>
      </c>
      <c r="X3" s="401"/>
      <c r="Y3" s="401"/>
      <c r="Z3" s="401"/>
      <c r="AA3" s="401"/>
      <c r="AB3" s="401"/>
      <c r="AC3" s="401"/>
      <c r="AD3" s="401"/>
      <c r="AE3" s="401"/>
      <c r="AF3" s="401"/>
      <c r="AG3" s="401"/>
      <c r="AH3" s="401"/>
      <c r="AI3" s="401"/>
      <c r="AJ3" s="401"/>
      <c r="AK3" s="401"/>
      <c r="AL3" s="401"/>
      <c r="AM3" s="401"/>
      <c r="AN3" s="401"/>
      <c r="AO3" s="401"/>
      <c r="AP3" s="401"/>
      <c r="AQ3" s="401"/>
      <c r="AR3" s="401"/>
      <c r="AS3" s="252"/>
      <c r="AT3" s="252"/>
      <c r="AU3" s="252"/>
      <c r="AV3" s="252"/>
      <c r="AW3" s="252"/>
      <c r="AX3" s="252"/>
      <c r="AY3" s="252"/>
      <c r="AZ3" s="252"/>
      <c r="BA3" s="252"/>
      <c r="BB3" s="252"/>
      <c r="BC3" s="252"/>
      <c r="BD3" s="252"/>
      <c r="BE3" s="252"/>
    </row>
    <row r="4" spans="1:57" ht="26.1" customHeight="1" x14ac:dyDescent="0.25">
      <c r="A4" s="392" t="s">
        <v>218</v>
      </c>
      <c r="B4" s="392"/>
      <c r="C4" s="392"/>
      <c r="D4" s="392"/>
      <c r="E4" s="392"/>
      <c r="F4" s="392"/>
      <c r="G4" s="392"/>
      <c r="H4" s="392"/>
      <c r="I4" s="392"/>
      <c r="J4" s="392"/>
      <c r="K4" s="392"/>
      <c r="L4" s="392"/>
      <c r="M4" s="392"/>
      <c r="N4" s="392"/>
      <c r="O4" s="392"/>
      <c r="P4" s="392"/>
      <c r="Q4" s="392"/>
      <c r="R4" s="392"/>
      <c r="S4" s="392"/>
      <c r="T4" s="392"/>
      <c r="U4" s="393"/>
      <c r="V4" s="393"/>
      <c r="W4" s="394" t="s">
        <v>218</v>
      </c>
      <c r="X4" s="394"/>
      <c r="Y4" s="394"/>
      <c r="Z4" s="394"/>
      <c r="AA4" s="394"/>
      <c r="AB4" s="394"/>
      <c r="AC4" s="394"/>
      <c r="AD4" s="394"/>
      <c r="AE4" s="394"/>
      <c r="AF4" s="394"/>
      <c r="AG4" s="394"/>
      <c r="AH4" s="394"/>
      <c r="AI4" s="394"/>
      <c r="AJ4" s="394"/>
      <c r="AK4" s="394"/>
      <c r="AL4" s="394"/>
      <c r="AM4" s="394"/>
      <c r="AN4" s="394"/>
      <c r="AO4" s="394"/>
      <c r="AP4" s="394"/>
      <c r="AQ4" s="394"/>
      <c r="AR4" s="394"/>
      <c r="AS4" s="245"/>
      <c r="AT4" s="245"/>
      <c r="AU4" s="245"/>
      <c r="AV4" s="245"/>
      <c r="AW4" s="245"/>
      <c r="AX4" s="245"/>
      <c r="AY4" s="245"/>
      <c r="AZ4" s="245"/>
      <c r="BA4" s="245"/>
      <c r="BB4" s="245"/>
      <c r="BC4" s="245"/>
      <c r="BD4" s="245"/>
      <c r="BE4" s="245"/>
    </row>
    <row r="5" spans="1:57" ht="20.100000000000001" customHeight="1" x14ac:dyDescent="0.25">
      <c r="A5" s="395" t="s">
        <v>234</v>
      </c>
      <c r="B5" s="395"/>
      <c r="C5" s="395"/>
      <c r="D5" s="395"/>
      <c r="E5" s="395"/>
      <c r="F5" s="395"/>
      <c r="G5" s="395"/>
      <c r="H5" s="395"/>
      <c r="I5" s="395"/>
      <c r="J5" s="395"/>
      <c r="K5" s="395"/>
      <c r="L5" s="395"/>
      <c r="M5" s="395"/>
      <c r="N5" s="395"/>
      <c r="O5" s="395"/>
      <c r="P5" s="395"/>
      <c r="Q5" s="395"/>
      <c r="R5" s="395"/>
      <c r="S5" s="395"/>
      <c r="T5" s="395"/>
      <c r="U5" s="395"/>
      <c r="V5" s="395"/>
      <c r="W5" s="396" t="s">
        <v>1</v>
      </c>
      <c r="X5" s="396"/>
      <c r="Y5" s="396"/>
      <c r="Z5" s="396"/>
      <c r="AA5" s="396"/>
      <c r="AB5" s="396"/>
      <c r="AC5" s="396"/>
      <c r="AD5" s="396"/>
      <c r="AE5" s="396"/>
      <c r="AF5" s="396"/>
      <c r="AG5" s="396"/>
      <c r="AH5" s="396"/>
      <c r="AI5" s="396"/>
      <c r="AJ5" s="396"/>
      <c r="AK5" s="396"/>
      <c r="AL5" s="396"/>
      <c r="AM5" s="396"/>
      <c r="AN5" s="396"/>
      <c r="AO5" s="396"/>
      <c r="AP5" s="396"/>
      <c r="AQ5" s="396"/>
      <c r="AR5" s="396"/>
      <c r="AS5" s="245"/>
      <c r="AT5" s="245"/>
      <c r="AU5" s="245"/>
      <c r="AV5" s="245"/>
      <c r="AW5" s="245"/>
      <c r="AX5" s="245"/>
      <c r="AY5" s="245"/>
      <c r="AZ5" s="245"/>
      <c r="BA5" s="245"/>
      <c r="BB5" s="245"/>
      <c r="BC5" s="245"/>
      <c r="BD5" s="245"/>
      <c r="BE5" s="245"/>
    </row>
    <row r="6" spans="1:57" ht="24.95" customHeight="1" x14ac:dyDescent="0.25">
      <c r="A6" s="391" t="s">
        <v>32</v>
      </c>
      <c r="B6" s="391"/>
      <c r="C6" s="390" t="s">
        <v>33</v>
      </c>
      <c r="D6" s="390"/>
      <c r="E6" s="390"/>
      <c r="F6" s="390"/>
      <c r="G6" s="390"/>
      <c r="H6" s="390"/>
      <c r="I6" s="390"/>
      <c r="J6" s="390"/>
      <c r="K6" s="390"/>
      <c r="L6" s="390"/>
      <c r="M6" s="390" t="s">
        <v>34</v>
      </c>
      <c r="N6" s="390"/>
      <c r="O6" s="390"/>
      <c r="P6" s="390"/>
      <c r="Q6" s="390"/>
      <c r="R6" s="390"/>
      <c r="S6" s="390"/>
      <c r="T6" s="390"/>
      <c r="U6" s="390"/>
      <c r="V6" s="390"/>
      <c r="W6" s="391" t="s">
        <v>142</v>
      </c>
      <c r="X6" s="391"/>
      <c r="Y6" s="390" t="s">
        <v>37</v>
      </c>
      <c r="Z6" s="390"/>
      <c r="AA6" s="390"/>
      <c r="AB6" s="390"/>
      <c r="AC6" s="390"/>
      <c r="AD6" s="390"/>
      <c r="AE6" s="390"/>
      <c r="AF6" s="390"/>
      <c r="AG6" s="390"/>
      <c r="AH6" s="390"/>
      <c r="AI6" s="397" t="s">
        <v>38</v>
      </c>
      <c r="AJ6" s="397"/>
      <c r="AK6" s="397"/>
      <c r="AL6" s="397"/>
      <c r="AM6" s="397"/>
      <c r="AN6" s="397"/>
      <c r="AO6" s="397"/>
      <c r="AP6" s="397"/>
      <c r="AQ6" s="397"/>
      <c r="AR6" s="397"/>
      <c r="AS6" s="254"/>
      <c r="AT6" s="254"/>
      <c r="AU6" s="254"/>
      <c r="AV6" s="254"/>
      <c r="AW6" s="254"/>
      <c r="AX6" s="254"/>
      <c r="AY6" s="254"/>
      <c r="AZ6" s="254"/>
      <c r="BA6" s="254"/>
      <c r="BB6" s="254"/>
      <c r="BC6" s="254"/>
      <c r="BD6" s="254"/>
      <c r="BE6" s="254"/>
    </row>
    <row r="7" spans="1:57" ht="24.95" customHeight="1" x14ac:dyDescent="0.25">
      <c r="A7" s="391"/>
      <c r="B7" s="391"/>
      <c r="C7" s="390" t="s">
        <v>39</v>
      </c>
      <c r="D7" s="390"/>
      <c r="E7" s="390"/>
      <c r="F7" s="390"/>
      <c r="G7" s="389" t="s">
        <v>40</v>
      </c>
      <c r="H7" s="389"/>
      <c r="I7" s="389"/>
      <c r="J7" s="390" t="s">
        <v>41</v>
      </c>
      <c r="K7" s="390"/>
      <c r="L7" s="390"/>
      <c r="M7" s="390" t="s">
        <v>39</v>
      </c>
      <c r="N7" s="390"/>
      <c r="O7" s="390"/>
      <c r="P7" s="390"/>
      <c r="Q7" s="389" t="s">
        <v>40</v>
      </c>
      <c r="R7" s="389"/>
      <c r="S7" s="389"/>
      <c r="T7" s="390" t="s">
        <v>41</v>
      </c>
      <c r="U7" s="390"/>
      <c r="V7" s="390"/>
      <c r="W7" s="391"/>
      <c r="X7" s="391"/>
      <c r="Y7" s="390" t="s">
        <v>39</v>
      </c>
      <c r="Z7" s="390"/>
      <c r="AA7" s="390"/>
      <c r="AB7" s="390"/>
      <c r="AC7" s="389" t="s">
        <v>40</v>
      </c>
      <c r="AD7" s="389"/>
      <c r="AE7" s="389"/>
      <c r="AF7" s="390" t="s">
        <v>41</v>
      </c>
      <c r="AG7" s="390"/>
      <c r="AH7" s="390"/>
      <c r="AI7" s="390" t="s">
        <v>39</v>
      </c>
      <c r="AJ7" s="390"/>
      <c r="AK7" s="390"/>
      <c r="AL7" s="390"/>
      <c r="AM7" s="389" t="s">
        <v>40</v>
      </c>
      <c r="AN7" s="389"/>
      <c r="AO7" s="389"/>
      <c r="AP7" s="397" t="s">
        <v>41</v>
      </c>
      <c r="AQ7" s="397"/>
      <c r="AR7" s="397"/>
      <c r="AS7" s="254"/>
      <c r="AT7" s="254"/>
      <c r="AU7" s="254"/>
      <c r="AV7" s="254"/>
      <c r="AW7" s="254"/>
      <c r="AX7" s="254"/>
      <c r="AY7" s="254"/>
      <c r="AZ7" s="254"/>
      <c r="BA7" s="254"/>
      <c r="BB7" s="254"/>
      <c r="BC7" s="254"/>
      <c r="BD7" s="254"/>
      <c r="BE7" s="254"/>
    </row>
    <row r="8" spans="1:57" ht="80.099999999999994" customHeight="1" x14ac:dyDescent="0.25">
      <c r="A8" s="255" t="s">
        <v>43</v>
      </c>
      <c r="B8" s="256"/>
      <c r="C8" s="257" t="s">
        <v>44</v>
      </c>
      <c r="D8" s="257" t="s">
        <v>45</v>
      </c>
      <c r="E8" s="257" t="s">
        <v>46</v>
      </c>
      <c r="F8" s="257" t="s">
        <v>47</v>
      </c>
      <c r="G8" s="257" t="s">
        <v>48</v>
      </c>
      <c r="H8" s="257" t="s">
        <v>45</v>
      </c>
      <c r="I8" s="257" t="s">
        <v>46</v>
      </c>
      <c r="J8" s="257" t="s">
        <v>48</v>
      </c>
      <c r="K8" s="257" t="s">
        <v>45</v>
      </c>
      <c r="L8" s="258" t="s">
        <v>46</v>
      </c>
      <c r="M8" s="259" t="s">
        <v>44</v>
      </c>
      <c r="N8" s="257" t="s">
        <v>45</v>
      </c>
      <c r="O8" s="257" t="s">
        <v>46</v>
      </c>
      <c r="P8" s="257" t="s">
        <v>47</v>
      </c>
      <c r="Q8" s="257" t="s">
        <v>48</v>
      </c>
      <c r="R8" s="257" t="s">
        <v>45</v>
      </c>
      <c r="S8" s="257" t="s">
        <v>46</v>
      </c>
      <c r="T8" s="257" t="s">
        <v>48</v>
      </c>
      <c r="U8" s="257" t="s">
        <v>45</v>
      </c>
      <c r="V8" s="257" t="s">
        <v>46</v>
      </c>
      <c r="W8" s="255" t="s">
        <v>43</v>
      </c>
      <c r="X8" s="256"/>
      <c r="Y8" s="257" t="s">
        <v>44</v>
      </c>
      <c r="Z8" s="257" t="s">
        <v>45</v>
      </c>
      <c r="AA8" s="257" t="s">
        <v>46</v>
      </c>
      <c r="AB8" s="257" t="s">
        <v>47</v>
      </c>
      <c r="AC8" s="257" t="s">
        <v>48</v>
      </c>
      <c r="AD8" s="257" t="s">
        <v>45</v>
      </c>
      <c r="AE8" s="257" t="s">
        <v>46</v>
      </c>
      <c r="AF8" s="257" t="s">
        <v>48</v>
      </c>
      <c r="AG8" s="257" t="s">
        <v>45</v>
      </c>
      <c r="AH8" s="258" t="s">
        <v>46</v>
      </c>
      <c r="AI8" s="259" t="s">
        <v>44</v>
      </c>
      <c r="AJ8" s="257" t="s">
        <v>45</v>
      </c>
      <c r="AK8" s="257" t="s">
        <v>46</v>
      </c>
      <c r="AL8" s="257" t="s">
        <v>47</v>
      </c>
      <c r="AM8" s="257" t="s">
        <v>48</v>
      </c>
      <c r="AN8" s="257" t="s">
        <v>45</v>
      </c>
      <c r="AO8" s="257" t="s">
        <v>46</v>
      </c>
      <c r="AP8" s="257" t="s">
        <v>48</v>
      </c>
      <c r="AQ8" s="257" t="s">
        <v>45</v>
      </c>
      <c r="AR8" s="258" t="s">
        <v>46</v>
      </c>
      <c r="AS8" s="254"/>
      <c r="AT8" s="254"/>
      <c r="AU8" s="254"/>
      <c r="AV8" s="254"/>
      <c r="AW8" s="254"/>
      <c r="AX8" s="254"/>
      <c r="AY8" s="254"/>
      <c r="AZ8" s="254"/>
      <c r="BA8" s="254"/>
      <c r="BB8" s="254"/>
      <c r="BC8" s="254"/>
      <c r="BD8" s="254"/>
      <c r="BE8" s="254"/>
    </row>
    <row r="9" spans="1:57" ht="21.95" customHeight="1" x14ac:dyDescent="0.25">
      <c r="A9" s="387" t="s">
        <v>49</v>
      </c>
      <c r="B9" s="260" t="s">
        <v>44</v>
      </c>
      <c r="C9" s="261">
        <v>609638</v>
      </c>
      <c r="D9" s="262">
        <v>606725</v>
      </c>
      <c r="E9" s="262">
        <v>2913</v>
      </c>
      <c r="F9" s="292">
        <v>0.4778245450578868</v>
      </c>
      <c r="G9" s="262">
        <v>609055</v>
      </c>
      <c r="H9" s="262">
        <v>606144</v>
      </c>
      <c r="I9" s="262">
        <v>2911</v>
      </c>
      <c r="J9" s="262">
        <v>583</v>
      </c>
      <c r="K9" s="262">
        <v>581</v>
      </c>
      <c r="L9" s="262">
        <v>2</v>
      </c>
      <c r="M9" s="261">
        <v>245005</v>
      </c>
      <c r="N9" s="262">
        <v>243756</v>
      </c>
      <c r="O9" s="262">
        <v>1249</v>
      </c>
      <c r="P9" s="292">
        <v>0.50978551458133514</v>
      </c>
      <c r="Q9" s="262">
        <v>244787</v>
      </c>
      <c r="R9" s="262">
        <v>243538</v>
      </c>
      <c r="S9" s="262">
        <v>1249</v>
      </c>
      <c r="T9" s="262">
        <v>218</v>
      </c>
      <c r="U9" s="262">
        <v>218</v>
      </c>
      <c r="V9" s="263">
        <v>0</v>
      </c>
      <c r="W9" s="388" t="s">
        <v>49</v>
      </c>
      <c r="X9" s="264" t="s">
        <v>44</v>
      </c>
      <c r="Y9" s="261">
        <v>206926</v>
      </c>
      <c r="Z9" s="262">
        <v>206012</v>
      </c>
      <c r="AA9" s="262">
        <v>914</v>
      </c>
      <c r="AB9" s="292">
        <v>0.44170379749282351</v>
      </c>
      <c r="AC9" s="262">
        <v>206737</v>
      </c>
      <c r="AD9" s="262">
        <v>205825</v>
      </c>
      <c r="AE9" s="262">
        <v>912</v>
      </c>
      <c r="AF9" s="262">
        <v>189</v>
      </c>
      <c r="AG9" s="262">
        <v>187</v>
      </c>
      <c r="AH9" s="262">
        <v>2</v>
      </c>
      <c r="AI9" s="261">
        <v>157707</v>
      </c>
      <c r="AJ9" s="262">
        <v>156957</v>
      </c>
      <c r="AK9" s="262">
        <v>750</v>
      </c>
      <c r="AL9" s="292">
        <v>0.47556544731685979</v>
      </c>
      <c r="AM9" s="262">
        <v>157531</v>
      </c>
      <c r="AN9" s="262">
        <v>156781</v>
      </c>
      <c r="AO9" s="262">
        <v>750</v>
      </c>
      <c r="AP9" s="262">
        <v>176</v>
      </c>
      <c r="AQ9" s="262">
        <v>176</v>
      </c>
      <c r="AR9" s="262">
        <v>0</v>
      </c>
      <c r="AS9" s="254"/>
      <c r="AT9" s="254"/>
      <c r="AU9" s="254"/>
      <c r="AV9" s="254"/>
      <c r="AW9" s="254"/>
      <c r="AX9" s="254"/>
      <c r="AY9" s="254"/>
      <c r="AZ9" s="254"/>
      <c r="BA9" s="254"/>
      <c r="BB9" s="254"/>
      <c r="BC9" s="254"/>
      <c r="BD9" s="254"/>
      <c r="BE9" s="254"/>
    </row>
    <row r="10" spans="1:57" ht="21.95" customHeight="1" x14ac:dyDescent="0.25">
      <c r="A10" s="387"/>
      <c r="B10" s="260" t="s">
        <v>50</v>
      </c>
      <c r="C10" s="265">
        <v>287844</v>
      </c>
      <c r="D10" s="266">
        <v>286157</v>
      </c>
      <c r="E10" s="266">
        <v>1687</v>
      </c>
      <c r="F10" s="293">
        <v>0.58608134961993297</v>
      </c>
      <c r="G10" s="266">
        <v>287590</v>
      </c>
      <c r="H10" s="266">
        <v>285905</v>
      </c>
      <c r="I10" s="266">
        <v>1685</v>
      </c>
      <c r="J10" s="266">
        <v>254</v>
      </c>
      <c r="K10" s="266">
        <v>252</v>
      </c>
      <c r="L10" s="266">
        <v>2</v>
      </c>
      <c r="M10" s="265">
        <v>117390</v>
      </c>
      <c r="N10" s="266">
        <v>116643</v>
      </c>
      <c r="O10" s="266">
        <v>747</v>
      </c>
      <c r="P10" s="293">
        <v>0.6363404037822642</v>
      </c>
      <c r="Q10" s="266">
        <v>117293</v>
      </c>
      <c r="R10" s="266">
        <v>116546</v>
      </c>
      <c r="S10" s="266">
        <v>747</v>
      </c>
      <c r="T10" s="266">
        <v>97</v>
      </c>
      <c r="U10" s="266">
        <v>97</v>
      </c>
      <c r="V10" s="267">
        <v>0</v>
      </c>
      <c r="W10" s="388"/>
      <c r="X10" s="264" t="s">
        <v>50</v>
      </c>
      <c r="Y10" s="265">
        <v>93376</v>
      </c>
      <c r="Z10" s="266">
        <v>92865</v>
      </c>
      <c r="AA10" s="266">
        <v>511</v>
      </c>
      <c r="AB10" s="293">
        <v>0.54724982864976013</v>
      </c>
      <c r="AC10" s="266">
        <v>93303</v>
      </c>
      <c r="AD10" s="266">
        <v>92794</v>
      </c>
      <c r="AE10" s="266">
        <v>509</v>
      </c>
      <c r="AF10" s="266">
        <v>73</v>
      </c>
      <c r="AG10" s="266">
        <v>71</v>
      </c>
      <c r="AH10" s="266">
        <v>2</v>
      </c>
      <c r="AI10" s="265">
        <v>77078</v>
      </c>
      <c r="AJ10" s="266">
        <v>76649</v>
      </c>
      <c r="AK10" s="266">
        <v>429</v>
      </c>
      <c r="AL10" s="293">
        <v>0.55657904979371542</v>
      </c>
      <c r="AM10" s="266">
        <v>76994</v>
      </c>
      <c r="AN10" s="266">
        <v>76565</v>
      </c>
      <c r="AO10" s="266">
        <v>429</v>
      </c>
      <c r="AP10" s="266">
        <v>84</v>
      </c>
      <c r="AQ10" s="266">
        <v>84</v>
      </c>
      <c r="AR10" s="266">
        <v>0</v>
      </c>
      <c r="AS10" s="254"/>
      <c r="AT10" s="254"/>
      <c r="AU10" s="254"/>
      <c r="AV10" s="254"/>
      <c r="AW10" s="254"/>
      <c r="AX10" s="254"/>
      <c r="AY10" s="254"/>
      <c r="AZ10" s="254"/>
      <c r="BA10" s="254"/>
      <c r="BB10" s="254"/>
      <c r="BC10" s="254"/>
      <c r="BD10" s="254"/>
      <c r="BE10" s="254"/>
    </row>
    <row r="11" spans="1:57" ht="21.95" customHeight="1" x14ac:dyDescent="0.25">
      <c r="A11" s="387"/>
      <c r="B11" s="260" t="s">
        <v>51</v>
      </c>
      <c r="C11" s="265">
        <v>321794</v>
      </c>
      <c r="D11" s="266">
        <v>320568</v>
      </c>
      <c r="E11" s="266">
        <v>1226</v>
      </c>
      <c r="F11" s="293">
        <v>0.38098907997041587</v>
      </c>
      <c r="G11" s="266">
        <v>321465</v>
      </c>
      <c r="H11" s="266">
        <v>320239</v>
      </c>
      <c r="I11" s="266">
        <v>1226</v>
      </c>
      <c r="J11" s="266">
        <v>329</v>
      </c>
      <c r="K11" s="266">
        <v>329</v>
      </c>
      <c r="L11" s="266">
        <v>0</v>
      </c>
      <c r="M11" s="265">
        <v>127615</v>
      </c>
      <c r="N11" s="266">
        <v>127113</v>
      </c>
      <c r="O11" s="266">
        <v>502</v>
      </c>
      <c r="P11" s="293">
        <v>0.39337068526427144</v>
      </c>
      <c r="Q11" s="266">
        <v>127494</v>
      </c>
      <c r="R11" s="266">
        <v>126992</v>
      </c>
      <c r="S11" s="266">
        <v>502</v>
      </c>
      <c r="T11" s="266">
        <v>121</v>
      </c>
      <c r="U11" s="266">
        <v>121</v>
      </c>
      <c r="V11" s="267">
        <v>0</v>
      </c>
      <c r="W11" s="388"/>
      <c r="X11" s="264" t="s">
        <v>51</v>
      </c>
      <c r="Y11" s="265">
        <v>113550</v>
      </c>
      <c r="Z11" s="266">
        <v>113147</v>
      </c>
      <c r="AA11" s="266">
        <v>403</v>
      </c>
      <c r="AB11" s="293">
        <v>0.35490973139586085</v>
      </c>
      <c r="AC11" s="266">
        <v>113434</v>
      </c>
      <c r="AD11" s="266">
        <v>113031</v>
      </c>
      <c r="AE11" s="266">
        <v>403</v>
      </c>
      <c r="AF11" s="266">
        <v>116</v>
      </c>
      <c r="AG11" s="266">
        <v>116</v>
      </c>
      <c r="AH11" s="266">
        <v>0</v>
      </c>
      <c r="AI11" s="265">
        <v>80629</v>
      </c>
      <c r="AJ11" s="266">
        <v>80308</v>
      </c>
      <c r="AK11" s="266">
        <v>321</v>
      </c>
      <c r="AL11" s="293">
        <v>0.39811978320455416</v>
      </c>
      <c r="AM11" s="266">
        <v>80537</v>
      </c>
      <c r="AN11" s="266">
        <v>80216</v>
      </c>
      <c r="AO11" s="266">
        <v>321</v>
      </c>
      <c r="AP11" s="266">
        <v>92</v>
      </c>
      <c r="AQ11" s="266">
        <v>92</v>
      </c>
      <c r="AR11" s="266">
        <v>0</v>
      </c>
      <c r="AS11" s="254"/>
      <c r="AT11" s="254"/>
      <c r="AU11" s="254"/>
      <c r="AV11" s="254"/>
      <c r="AW11" s="254"/>
      <c r="AX11" s="254"/>
      <c r="AY11" s="254"/>
      <c r="AZ11" s="254"/>
      <c r="BA11" s="254"/>
      <c r="BB11" s="254"/>
      <c r="BC11" s="254"/>
      <c r="BD11" s="254"/>
      <c r="BE11" s="254"/>
    </row>
    <row r="12" spans="1:57" ht="21.95" customHeight="1" x14ac:dyDescent="0.25">
      <c r="A12" s="387" t="s">
        <v>219</v>
      </c>
      <c r="B12" s="260" t="s">
        <v>44</v>
      </c>
      <c r="C12" s="265">
        <v>55808</v>
      </c>
      <c r="D12" s="266">
        <v>55416</v>
      </c>
      <c r="E12" s="266">
        <v>392</v>
      </c>
      <c r="F12" s="293">
        <v>0.70240825688073394</v>
      </c>
      <c r="G12" s="266">
        <v>55776</v>
      </c>
      <c r="H12" s="266">
        <v>55384</v>
      </c>
      <c r="I12" s="266">
        <v>392</v>
      </c>
      <c r="J12" s="266">
        <v>32</v>
      </c>
      <c r="K12" s="266">
        <v>32</v>
      </c>
      <c r="L12" s="266">
        <v>0</v>
      </c>
      <c r="M12" s="265">
        <v>24199</v>
      </c>
      <c r="N12" s="266">
        <v>24025</v>
      </c>
      <c r="O12" s="266">
        <v>174</v>
      </c>
      <c r="P12" s="293">
        <v>0.71903797677589976</v>
      </c>
      <c r="Q12" s="266">
        <v>24183</v>
      </c>
      <c r="R12" s="266">
        <v>24009</v>
      </c>
      <c r="S12" s="266">
        <v>174</v>
      </c>
      <c r="T12" s="266">
        <v>16</v>
      </c>
      <c r="U12" s="266">
        <v>16</v>
      </c>
      <c r="V12" s="267">
        <v>0</v>
      </c>
      <c r="W12" s="388" t="s">
        <v>219</v>
      </c>
      <c r="X12" s="264" t="s">
        <v>44</v>
      </c>
      <c r="Y12" s="265">
        <v>17242</v>
      </c>
      <c r="Z12" s="266">
        <v>17127</v>
      </c>
      <c r="AA12" s="266">
        <v>115</v>
      </c>
      <c r="AB12" s="293">
        <v>0.6669759888644009</v>
      </c>
      <c r="AC12" s="266">
        <v>17236</v>
      </c>
      <c r="AD12" s="266">
        <v>17121</v>
      </c>
      <c r="AE12" s="266">
        <v>115</v>
      </c>
      <c r="AF12" s="266">
        <v>6</v>
      </c>
      <c r="AG12" s="266">
        <v>6</v>
      </c>
      <c r="AH12" s="266">
        <v>0</v>
      </c>
      <c r="AI12" s="265">
        <v>14367</v>
      </c>
      <c r="AJ12" s="266">
        <v>14264</v>
      </c>
      <c r="AK12" s="266">
        <v>103</v>
      </c>
      <c r="AL12" s="293">
        <v>0.71692072109695837</v>
      </c>
      <c r="AM12" s="266">
        <v>14357</v>
      </c>
      <c r="AN12" s="266">
        <v>14254</v>
      </c>
      <c r="AO12" s="266">
        <v>103</v>
      </c>
      <c r="AP12" s="266">
        <v>10</v>
      </c>
      <c r="AQ12" s="266">
        <v>10</v>
      </c>
      <c r="AR12" s="266">
        <v>0</v>
      </c>
      <c r="AS12" s="254"/>
      <c r="AT12" s="254"/>
      <c r="AU12" s="254"/>
      <c r="AV12" s="254"/>
      <c r="AW12" s="254"/>
      <c r="AX12" s="254"/>
      <c r="AY12" s="254"/>
      <c r="AZ12" s="254"/>
      <c r="BA12" s="254"/>
      <c r="BB12" s="254"/>
      <c r="BC12" s="254"/>
      <c r="BD12" s="254"/>
      <c r="BE12" s="254"/>
    </row>
    <row r="13" spans="1:57" ht="21.95" customHeight="1" x14ac:dyDescent="0.25">
      <c r="A13" s="387"/>
      <c r="B13" s="260" t="s">
        <v>50</v>
      </c>
      <c r="C13" s="265">
        <v>46597</v>
      </c>
      <c r="D13" s="266">
        <v>46243</v>
      </c>
      <c r="E13" s="266">
        <v>354</v>
      </c>
      <c r="F13" s="293">
        <v>0.75970556044380533</v>
      </c>
      <c r="G13" s="266">
        <v>46567</v>
      </c>
      <c r="H13" s="266">
        <v>46213</v>
      </c>
      <c r="I13" s="266">
        <v>354</v>
      </c>
      <c r="J13" s="266">
        <v>30</v>
      </c>
      <c r="K13" s="266">
        <v>30</v>
      </c>
      <c r="L13" s="266">
        <v>0</v>
      </c>
      <c r="M13" s="265">
        <v>20545</v>
      </c>
      <c r="N13" s="266">
        <v>20388</v>
      </c>
      <c r="O13" s="266">
        <v>157</v>
      </c>
      <c r="P13" s="293">
        <v>0.76417619858846431</v>
      </c>
      <c r="Q13" s="266">
        <v>20531</v>
      </c>
      <c r="R13" s="266">
        <v>20374</v>
      </c>
      <c r="S13" s="266">
        <v>157</v>
      </c>
      <c r="T13" s="266">
        <v>14</v>
      </c>
      <c r="U13" s="266">
        <v>14</v>
      </c>
      <c r="V13" s="267">
        <v>0</v>
      </c>
      <c r="W13" s="388"/>
      <c r="X13" s="264" t="s">
        <v>50</v>
      </c>
      <c r="Y13" s="265">
        <v>14316</v>
      </c>
      <c r="Z13" s="266">
        <v>14209</v>
      </c>
      <c r="AA13" s="266">
        <v>107</v>
      </c>
      <c r="AB13" s="293">
        <v>0.74741547918412965</v>
      </c>
      <c r="AC13" s="266">
        <v>14310</v>
      </c>
      <c r="AD13" s="266">
        <v>14203</v>
      </c>
      <c r="AE13" s="266">
        <v>107</v>
      </c>
      <c r="AF13" s="266">
        <v>6</v>
      </c>
      <c r="AG13" s="266">
        <v>6</v>
      </c>
      <c r="AH13" s="266">
        <v>0</v>
      </c>
      <c r="AI13" s="265">
        <v>11736</v>
      </c>
      <c r="AJ13" s="266">
        <v>11646</v>
      </c>
      <c r="AK13" s="266">
        <v>90</v>
      </c>
      <c r="AL13" s="293">
        <v>0.76687116564417179</v>
      </c>
      <c r="AM13" s="266">
        <v>11726</v>
      </c>
      <c r="AN13" s="266">
        <v>11636</v>
      </c>
      <c r="AO13" s="266">
        <v>90</v>
      </c>
      <c r="AP13" s="266">
        <v>10</v>
      </c>
      <c r="AQ13" s="266">
        <v>10</v>
      </c>
      <c r="AR13" s="266">
        <v>0</v>
      </c>
      <c r="AS13" s="254"/>
      <c r="AT13" s="254"/>
      <c r="AU13" s="254"/>
      <c r="AV13" s="254"/>
      <c r="AW13" s="254"/>
      <c r="AX13" s="254"/>
      <c r="AY13" s="254"/>
      <c r="AZ13" s="254"/>
      <c r="BA13" s="254"/>
      <c r="BB13" s="254"/>
      <c r="BC13" s="254"/>
      <c r="BD13" s="254"/>
      <c r="BE13" s="254"/>
    </row>
    <row r="14" spans="1:57" ht="21.95" customHeight="1" x14ac:dyDescent="0.25">
      <c r="A14" s="387"/>
      <c r="B14" s="260" t="s">
        <v>51</v>
      </c>
      <c r="C14" s="265">
        <v>9211</v>
      </c>
      <c r="D14" s="266">
        <v>9173</v>
      </c>
      <c r="E14" s="266">
        <v>38</v>
      </c>
      <c r="F14" s="293">
        <v>0.41255021170339812</v>
      </c>
      <c r="G14" s="266">
        <v>9209</v>
      </c>
      <c r="H14" s="266">
        <v>9171</v>
      </c>
      <c r="I14" s="266">
        <v>38</v>
      </c>
      <c r="J14" s="266">
        <v>2</v>
      </c>
      <c r="K14" s="266">
        <v>2</v>
      </c>
      <c r="L14" s="266">
        <v>0</v>
      </c>
      <c r="M14" s="265">
        <v>3654</v>
      </c>
      <c r="N14" s="266">
        <v>3637</v>
      </c>
      <c r="O14" s="266">
        <v>17</v>
      </c>
      <c r="P14" s="293">
        <v>0.46524356869184458</v>
      </c>
      <c r="Q14" s="266">
        <v>3652</v>
      </c>
      <c r="R14" s="266">
        <v>3635</v>
      </c>
      <c r="S14" s="266">
        <v>17</v>
      </c>
      <c r="T14" s="266">
        <v>2</v>
      </c>
      <c r="U14" s="266">
        <v>2</v>
      </c>
      <c r="V14" s="267">
        <v>0</v>
      </c>
      <c r="W14" s="388"/>
      <c r="X14" s="264" t="s">
        <v>51</v>
      </c>
      <c r="Y14" s="265">
        <v>2926</v>
      </c>
      <c r="Z14" s="266">
        <v>2918</v>
      </c>
      <c r="AA14" s="266">
        <v>8</v>
      </c>
      <c r="AB14" s="293">
        <v>0.27341079972658922</v>
      </c>
      <c r="AC14" s="266">
        <v>2926</v>
      </c>
      <c r="AD14" s="266">
        <v>2918</v>
      </c>
      <c r="AE14" s="266">
        <v>8</v>
      </c>
      <c r="AF14" s="266">
        <v>0</v>
      </c>
      <c r="AG14" s="266">
        <v>0</v>
      </c>
      <c r="AH14" s="266">
        <v>0</v>
      </c>
      <c r="AI14" s="265">
        <v>2631</v>
      </c>
      <c r="AJ14" s="266">
        <v>2618</v>
      </c>
      <c r="AK14" s="266">
        <v>13</v>
      </c>
      <c r="AL14" s="293">
        <v>0.49410870391486128</v>
      </c>
      <c r="AM14" s="266">
        <v>2631</v>
      </c>
      <c r="AN14" s="266">
        <v>2618</v>
      </c>
      <c r="AO14" s="266">
        <v>13</v>
      </c>
      <c r="AP14" s="266">
        <v>0</v>
      </c>
      <c r="AQ14" s="266">
        <v>0</v>
      </c>
      <c r="AR14" s="266">
        <v>0</v>
      </c>
      <c r="AS14" s="254"/>
      <c r="AT14" s="254"/>
      <c r="AU14" s="254"/>
      <c r="AV14" s="254"/>
      <c r="AW14" s="254"/>
      <c r="AX14" s="254"/>
      <c r="AY14" s="254"/>
      <c r="AZ14" s="254"/>
      <c r="BA14" s="254"/>
      <c r="BB14" s="254"/>
      <c r="BC14" s="254"/>
      <c r="BD14" s="254"/>
      <c r="BE14" s="254"/>
    </row>
    <row r="15" spans="1:57" ht="21.95" customHeight="1" x14ac:dyDescent="0.25">
      <c r="A15" s="387" t="s">
        <v>220</v>
      </c>
      <c r="B15" s="260" t="s">
        <v>44</v>
      </c>
      <c r="C15" s="265">
        <v>215490</v>
      </c>
      <c r="D15" s="266">
        <v>214608</v>
      </c>
      <c r="E15" s="266">
        <v>882</v>
      </c>
      <c r="F15" s="293">
        <v>0.40929973548656551</v>
      </c>
      <c r="G15" s="266">
        <v>215265</v>
      </c>
      <c r="H15" s="266">
        <v>214383</v>
      </c>
      <c r="I15" s="266">
        <v>882</v>
      </c>
      <c r="J15" s="266">
        <v>225</v>
      </c>
      <c r="K15" s="266">
        <v>225</v>
      </c>
      <c r="L15" s="266">
        <v>0</v>
      </c>
      <c r="M15" s="265">
        <v>76885</v>
      </c>
      <c r="N15" s="266">
        <v>76570</v>
      </c>
      <c r="O15" s="266">
        <v>315</v>
      </c>
      <c r="P15" s="293">
        <v>0.40970280288742927</v>
      </c>
      <c r="Q15" s="266">
        <v>76800</v>
      </c>
      <c r="R15" s="266">
        <v>76485</v>
      </c>
      <c r="S15" s="266">
        <v>315</v>
      </c>
      <c r="T15" s="266">
        <v>85</v>
      </c>
      <c r="U15" s="266">
        <v>85</v>
      </c>
      <c r="V15" s="267">
        <v>0</v>
      </c>
      <c r="W15" s="388" t="s">
        <v>220</v>
      </c>
      <c r="X15" s="264" t="s">
        <v>44</v>
      </c>
      <c r="Y15" s="265">
        <v>80796</v>
      </c>
      <c r="Z15" s="266">
        <v>80460</v>
      </c>
      <c r="AA15" s="266">
        <v>336</v>
      </c>
      <c r="AB15" s="293">
        <v>0.4158621713946235</v>
      </c>
      <c r="AC15" s="266">
        <v>80718</v>
      </c>
      <c r="AD15" s="266">
        <v>80382</v>
      </c>
      <c r="AE15" s="266">
        <v>336</v>
      </c>
      <c r="AF15" s="266">
        <v>78</v>
      </c>
      <c r="AG15" s="266">
        <v>78</v>
      </c>
      <c r="AH15" s="266">
        <v>0</v>
      </c>
      <c r="AI15" s="265">
        <v>57809</v>
      </c>
      <c r="AJ15" s="266">
        <v>57578</v>
      </c>
      <c r="AK15" s="266">
        <v>231</v>
      </c>
      <c r="AL15" s="293">
        <v>0.39959175906865718</v>
      </c>
      <c r="AM15" s="266">
        <v>57747</v>
      </c>
      <c r="AN15" s="266">
        <v>57516</v>
      </c>
      <c r="AO15" s="266">
        <v>231</v>
      </c>
      <c r="AP15" s="266">
        <v>62</v>
      </c>
      <c r="AQ15" s="266">
        <v>62</v>
      </c>
      <c r="AR15" s="266">
        <v>0</v>
      </c>
      <c r="AS15" s="254"/>
      <c r="AT15" s="254"/>
      <c r="AU15" s="254"/>
      <c r="AV15" s="254"/>
      <c r="AW15" s="254"/>
      <c r="AX15" s="254"/>
      <c r="AY15" s="254"/>
      <c r="AZ15" s="254"/>
      <c r="BA15" s="254"/>
      <c r="BB15" s="254"/>
      <c r="BC15" s="254"/>
      <c r="BD15" s="254"/>
      <c r="BE15" s="254"/>
    </row>
    <row r="16" spans="1:57" ht="21.95" customHeight="1" x14ac:dyDescent="0.25">
      <c r="A16" s="387"/>
      <c r="B16" s="260" t="s">
        <v>50</v>
      </c>
      <c r="C16" s="265">
        <v>55639</v>
      </c>
      <c r="D16" s="266">
        <v>55297</v>
      </c>
      <c r="E16" s="266">
        <v>342</v>
      </c>
      <c r="F16" s="293">
        <v>0.6146767555132191</v>
      </c>
      <c r="G16" s="266">
        <v>55584</v>
      </c>
      <c r="H16" s="266">
        <v>55242</v>
      </c>
      <c r="I16" s="266">
        <v>342</v>
      </c>
      <c r="J16" s="266">
        <v>55</v>
      </c>
      <c r="K16" s="266">
        <v>55</v>
      </c>
      <c r="L16" s="266">
        <v>0</v>
      </c>
      <c r="M16" s="265">
        <v>16328</v>
      </c>
      <c r="N16" s="266">
        <v>16226</v>
      </c>
      <c r="O16" s="266">
        <v>102</v>
      </c>
      <c r="P16" s="293">
        <v>0.62469377756001965</v>
      </c>
      <c r="Q16" s="266">
        <v>16310</v>
      </c>
      <c r="R16" s="266">
        <v>16208</v>
      </c>
      <c r="S16" s="266">
        <v>102</v>
      </c>
      <c r="T16" s="266">
        <v>18</v>
      </c>
      <c r="U16" s="266">
        <v>18</v>
      </c>
      <c r="V16" s="267">
        <v>0</v>
      </c>
      <c r="W16" s="388"/>
      <c r="X16" s="264" t="s">
        <v>50</v>
      </c>
      <c r="Y16" s="265">
        <v>22251</v>
      </c>
      <c r="Z16" s="266">
        <v>22110</v>
      </c>
      <c r="AA16" s="266">
        <v>141</v>
      </c>
      <c r="AB16" s="293">
        <v>0.63367938519617095</v>
      </c>
      <c r="AC16" s="266">
        <v>22232</v>
      </c>
      <c r="AD16" s="266">
        <v>22091</v>
      </c>
      <c r="AE16" s="266">
        <v>141</v>
      </c>
      <c r="AF16" s="266">
        <v>19</v>
      </c>
      <c r="AG16" s="266">
        <v>19</v>
      </c>
      <c r="AH16" s="266">
        <v>0</v>
      </c>
      <c r="AI16" s="265">
        <v>17060</v>
      </c>
      <c r="AJ16" s="266">
        <v>16961</v>
      </c>
      <c r="AK16" s="266">
        <v>99</v>
      </c>
      <c r="AL16" s="293">
        <v>0.58030480656506445</v>
      </c>
      <c r="AM16" s="266">
        <v>17042</v>
      </c>
      <c r="AN16" s="266">
        <v>16943</v>
      </c>
      <c r="AO16" s="266">
        <v>99</v>
      </c>
      <c r="AP16" s="266">
        <v>18</v>
      </c>
      <c r="AQ16" s="266">
        <v>18</v>
      </c>
      <c r="AR16" s="266">
        <v>0</v>
      </c>
      <c r="AS16" s="254"/>
      <c r="AT16" s="254"/>
      <c r="AU16" s="254"/>
      <c r="AV16" s="254"/>
      <c r="AW16" s="254"/>
      <c r="AX16" s="254"/>
      <c r="AY16" s="254"/>
      <c r="AZ16" s="254"/>
      <c r="BA16" s="254"/>
      <c r="BB16" s="254"/>
      <c r="BC16" s="254"/>
      <c r="BD16" s="254"/>
      <c r="BE16" s="254"/>
    </row>
    <row r="17" spans="1:57" ht="21.95" customHeight="1" x14ac:dyDescent="0.25">
      <c r="A17" s="387"/>
      <c r="B17" s="260" t="s">
        <v>51</v>
      </c>
      <c r="C17" s="265">
        <v>159851</v>
      </c>
      <c r="D17" s="266">
        <v>159311</v>
      </c>
      <c r="E17" s="266">
        <v>540</v>
      </c>
      <c r="F17" s="293">
        <v>0.33781458983678547</v>
      </c>
      <c r="G17" s="266">
        <v>159681</v>
      </c>
      <c r="H17" s="266">
        <v>159141</v>
      </c>
      <c r="I17" s="266">
        <v>540</v>
      </c>
      <c r="J17" s="266">
        <v>170</v>
      </c>
      <c r="K17" s="266">
        <v>170</v>
      </c>
      <c r="L17" s="266">
        <v>0</v>
      </c>
      <c r="M17" s="265">
        <v>60557</v>
      </c>
      <c r="N17" s="266">
        <v>60344</v>
      </c>
      <c r="O17" s="266">
        <v>213</v>
      </c>
      <c r="P17" s="293">
        <v>0.35173472926333871</v>
      </c>
      <c r="Q17" s="266">
        <v>60490</v>
      </c>
      <c r="R17" s="266">
        <v>60277</v>
      </c>
      <c r="S17" s="266">
        <v>213</v>
      </c>
      <c r="T17" s="266">
        <v>67</v>
      </c>
      <c r="U17" s="266">
        <v>67</v>
      </c>
      <c r="V17" s="267">
        <v>0</v>
      </c>
      <c r="W17" s="388"/>
      <c r="X17" s="264" t="s">
        <v>51</v>
      </c>
      <c r="Y17" s="265">
        <v>58545</v>
      </c>
      <c r="Z17" s="266">
        <v>58350</v>
      </c>
      <c r="AA17" s="266">
        <v>195</v>
      </c>
      <c r="AB17" s="293">
        <v>0.33307712016397639</v>
      </c>
      <c r="AC17" s="266">
        <v>58486</v>
      </c>
      <c r="AD17" s="266">
        <v>58291</v>
      </c>
      <c r="AE17" s="266">
        <v>195</v>
      </c>
      <c r="AF17" s="266">
        <v>59</v>
      </c>
      <c r="AG17" s="266">
        <v>59</v>
      </c>
      <c r="AH17" s="266">
        <v>0</v>
      </c>
      <c r="AI17" s="265">
        <v>40749</v>
      </c>
      <c r="AJ17" s="266">
        <v>40617</v>
      </c>
      <c r="AK17" s="266">
        <v>132</v>
      </c>
      <c r="AL17" s="293">
        <v>0.32393432967680191</v>
      </c>
      <c r="AM17" s="266">
        <v>40705</v>
      </c>
      <c r="AN17" s="266">
        <v>40573</v>
      </c>
      <c r="AO17" s="266">
        <v>132</v>
      </c>
      <c r="AP17" s="266">
        <v>44</v>
      </c>
      <c r="AQ17" s="266">
        <v>44</v>
      </c>
      <c r="AR17" s="266">
        <v>0</v>
      </c>
      <c r="AS17" s="254"/>
      <c r="AT17" s="254"/>
      <c r="AU17" s="254"/>
      <c r="AV17" s="254"/>
      <c r="AW17" s="254"/>
      <c r="AX17" s="254"/>
      <c r="AY17" s="254"/>
      <c r="AZ17" s="254"/>
      <c r="BA17" s="254"/>
      <c r="BB17" s="254"/>
      <c r="BC17" s="254"/>
      <c r="BD17" s="254"/>
      <c r="BE17" s="254"/>
    </row>
    <row r="18" spans="1:57" ht="21.95" customHeight="1" x14ac:dyDescent="0.25">
      <c r="A18" s="387" t="s">
        <v>54</v>
      </c>
      <c r="B18" s="260" t="s">
        <v>44</v>
      </c>
      <c r="C18" s="265">
        <v>140172</v>
      </c>
      <c r="D18" s="266">
        <v>139568</v>
      </c>
      <c r="E18" s="266">
        <v>604</v>
      </c>
      <c r="F18" s="293">
        <v>0.43089918100619234</v>
      </c>
      <c r="G18" s="266">
        <v>140028</v>
      </c>
      <c r="H18" s="266">
        <v>139424</v>
      </c>
      <c r="I18" s="266">
        <v>604</v>
      </c>
      <c r="J18" s="266">
        <v>144</v>
      </c>
      <c r="K18" s="266">
        <v>144</v>
      </c>
      <c r="L18" s="266">
        <v>0</v>
      </c>
      <c r="M18" s="265">
        <v>51739</v>
      </c>
      <c r="N18" s="266">
        <v>51484</v>
      </c>
      <c r="O18" s="266">
        <v>255</v>
      </c>
      <c r="P18" s="293">
        <v>0.49285838535727394</v>
      </c>
      <c r="Q18" s="266">
        <v>51696</v>
      </c>
      <c r="R18" s="266">
        <v>51441</v>
      </c>
      <c r="S18" s="266">
        <v>255</v>
      </c>
      <c r="T18" s="266">
        <v>43</v>
      </c>
      <c r="U18" s="266">
        <v>43</v>
      </c>
      <c r="V18" s="267">
        <v>0</v>
      </c>
      <c r="W18" s="388" t="s">
        <v>54</v>
      </c>
      <c r="X18" s="264" t="s">
        <v>44</v>
      </c>
      <c r="Y18" s="265">
        <v>51261</v>
      </c>
      <c r="Z18" s="266">
        <v>51056</v>
      </c>
      <c r="AA18" s="266">
        <v>205</v>
      </c>
      <c r="AB18" s="293">
        <v>0.39991416476463587</v>
      </c>
      <c r="AC18" s="266">
        <v>51216</v>
      </c>
      <c r="AD18" s="266">
        <v>51011</v>
      </c>
      <c r="AE18" s="266">
        <v>205</v>
      </c>
      <c r="AF18" s="266">
        <v>45</v>
      </c>
      <c r="AG18" s="266">
        <v>45</v>
      </c>
      <c r="AH18" s="266">
        <v>0</v>
      </c>
      <c r="AI18" s="265">
        <v>37172</v>
      </c>
      <c r="AJ18" s="266">
        <v>37028</v>
      </c>
      <c r="AK18" s="266">
        <v>144</v>
      </c>
      <c r="AL18" s="293">
        <v>0.38738835682771977</v>
      </c>
      <c r="AM18" s="266">
        <v>37116</v>
      </c>
      <c r="AN18" s="266">
        <v>36972</v>
      </c>
      <c r="AO18" s="266">
        <v>144</v>
      </c>
      <c r="AP18" s="266">
        <v>56</v>
      </c>
      <c r="AQ18" s="266">
        <v>56</v>
      </c>
      <c r="AR18" s="266">
        <v>0</v>
      </c>
      <c r="AS18" s="268"/>
      <c r="AT18" s="268"/>
      <c r="AU18" s="268"/>
      <c r="AV18" s="268"/>
      <c r="AW18" s="268"/>
      <c r="AX18" s="268"/>
      <c r="AY18" s="268"/>
      <c r="AZ18" s="268"/>
      <c r="BA18" s="268"/>
      <c r="BB18" s="268"/>
      <c r="BC18" s="268"/>
      <c r="BD18" s="268"/>
      <c r="BE18" s="268"/>
    </row>
    <row r="19" spans="1:57" ht="21.95" customHeight="1" x14ac:dyDescent="0.25">
      <c r="A19" s="387"/>
      <c r="B19" s="260" t="s">
        <v>50</v>
      </c>
      <c r="C19" s="265">
        <v>55996</v>
      </c>
      <c r="D19" s="266">
        <v>55696</v>
      </c>
      <c r="E19" s="266">
        <v>300</v>
      </c>
      <c r="F19" s="293">
        <v>0.53575255375383957</v>
      </c>
      <c r="G19" s="266">
        <v>55926</v>
      </c>
      <c r="H19" s="266">
        <v>55626</v>
      </c>
      <c r="I19" s="266">
        <v>300</v>
      </c>
      <c r="J19" s="266">
        <v>70</v>
      </c>
      <c r="K19" s="266">
        <v>70</v>
      </c>
      <c r="L19" s="266">
        <v>0</v>
      </c>
      <c r="M19" s="265">
        <v>20533</v>
      </c>
      <c r="N19" s="266">
        <v>20407</v>
      </c>
      <c r="O19" s="266">
        <v>126</v>
      </c>
      <c r="P19" s="293">
        <v>0.61364632542736086</v>
      </c>
      <c r="Q19" s="266">
        <v>20511</v>
      </c>
      <c r="R19" s="266">
        <v>20385</v>
      </c>
      <c r="S19" s="266">
        <v>126</v>
      </c>
      <c r="T19" s="266">
        <v>22</v>
      </c>
      <c r="U19" s="266">
        <v>22</v>
      </c>
      <c r="V19" s="267">
        <v>0</v>
      </c>
      <c r="W19" s="388"/>
      <c r="X19" s="264" t="s">
        <v>50</v>
      </c>
      <c r="Y19" s="265">
        <v>19261</v>
      </c>
      <c r="Z19" s="266">
        <v>19157</v>
      </c>
      <c r="AA19" s="266">
        <v>104</v>
      </c>
      <c r="AB19" s="293">
        <v>0.53995119671875813</v>
      </c>
      <c r="AC19" s="266">
        <v>19245</v>
      </c>
      <c r="AD19" s="266">
        <v>19141</v>
      </c>
      <c r="AE19" s="266">
        <v>104</v>
      </c>
      <c r="AF19" s="266">
        <v>16</v>
      </c>
      <c r="AG19" s="266">
        <v>16</v>
      </c>
      <c r="AH19" s="266">
        <v>0</v>
      </c>
      <c r="AI19" s="265">
        <v>16202</v>
      </c>
      <c r="AJ19" s="266">
        <v>16132</v>
      </c>
      <c r="AK19" s="266">
        <v>70</v>
      </c>
      <c r="AL19" s="293">
        <v>0.43204542649055677</v>
      </c>
      <c r="AM19" s="266">
        <v>16170</v>
      </c>
      <c r="AN19" s="266">
        <v>16100</v>
      </c>
      <c r="AO19" s="266">
        <v>70</v>
      </c>
      <c r="AP19" s="266">
        <v>32</v>
      </c>
      <c r="AQ19" s="266">
        <v>32</v>
      </c>
      <c r="AR19" s="266">
        <v>0</v>
      </c>
      <c r="AS19" s="268"/>
      <c r="AT19" s="268"/>
      <c r="AU19" s="268"/>
      <c r="AV19" s="268"/>
      <c r="AW19" s="268"/>
      <c r="AX19" s="268"/>
      <c r="AY19" s="268"/>
      <c r="AZ19" s="268"/>
      <c r="BA19" s="268"/>
      <c r="BB19" s="268"/>
      <c r="BC19" s="268"/>
      <c r="BD19" s="268"/>
      <c r="BE19" s="268"/>
    </row>
    <row r="20" spans="1:57" ht="21.95" customHeight="1" x14ac:dyDescent="0.25">
      <c r="A20" s="387"/>
      <c r="B20" s="260" t="s">
        <v>51</v>
      </c>
      <c r="C20" s="265">
        <v>84176</v>
      </c>
      <c r="D20" s="266">
        <v>83872</v>
      </c>
      <c r="E20" s="266">
        <v>304</v>
      </c>
      <c r="F20" s="293">
        <v>0.36114807070899069</v>
      </c>
      <c r="G20" s="266">
        <v>84102</v>
      </c>
      <c r="H20" s="266">
        <v>83798</v>
      </c>
      <c r="I20" s="266">
        <v>304</v>
      </c>
      <c r="J20" s="266">
        <v>74</v>
      </c>
      <c r="K20" s="266">
        <v>74</v>
      </c>
      <c r="L20" s="266">
        <v>0</v>
      </c>
      <c r="M20" s="265">
        <v>31206</v>
      </c>
      <c r="N20" s="266">
        <v>31077</v>
      </c>
      <c r="O20" s="266">
        <v>129</v>
      </c>
      <c r="P20" s="293">
        <v>0.41338204191501632</v>
      </c>
      <c r="Q20" s="266">
        <v>31185</v>
      </c>
      <c r="R20" s="266">
        <v>31056</v>
      </c>
      <c r="S20" s="266">
        <v>129</v>
      </c>
      <c r="T20" s="266">
        <v>21</v>
      </c>
      <c r="U20" s="266">
        <v>21</v>
      </c>
      <c r="V20" s="267">
        <v>0</v>
      </c>
      <c r="W20" s="388"/>
      <c r="X20" s="264" t="s">
        <v>51</v>
      </c>
      <c r="Y20" s="265">
        <v>32000</v>
      </c>
      <c r="Z20" s="266">
        <v>31899</v>
      </c>
      <c r="AA20" s="266">
        <v>101</v>
      </c>
      <c r="AB20" s="293">
        <v>0.31562500000000004</v>
      </c>
      <c r="AC20" s="266">
        <v>31971</v>
      </c>
      <c r="AD20" s="266">
        <v>31870</v>
      </c>
      <c r="AE20" s="266">
        <v>101</v>
      </c>
      <c r="AF20" s="266">
        <v>29</v>
      </c>
      <c r="AG20" s="266">
        <v>29</v>
      </c>
      <c r="AH20" s="266">
        <v>0</v>
      </c>
      <c r="AI20" s="265">
        <v>20970</v>
      </c>
      <c r="AJ20" s="266">
        <v>20896</v>
      </c>
      <c r="AK20" s="266">
        <v>74</v>
      </c>
      <c r="AL20" s="293">
        <v>0.35288507391511681</v>
      </c>
      <c r="AM20" s="266">
        <v>20946</v>
      </c>
      <c r="AN20" s="266">
        <v>20872</v>
      </c>
      <c r="AO20" s="266">
        <v>74</v>
      </c>
      <c r="AP20" s="266">
        <v>24</v>
      </c>
      <c r="AQ20" s="266">
        <v>24</v>
      </c>
      <c r="AR20" s="266">
        <v>0</v>
      </c>
      <c r="AS20" s="268"/>
      <c r="AT20" s="268"/>
      <c r="AU20" s="268"/>
      <c r="AV20" s="268"/>
      <c r="AW20" s="268"/>
      <c r="AX20" s="268"/>
      <c r="AY20" s="268"/>
      <c r="AZ20" s="268"/>
      <c r="BA20" s="268"/>
      <c r="BB20" s="268"/>
      <c r="BC20" s="268"/>
      <c r="BD20" s="268"/>
      <c r="BE20" s="268"/>
    </row>
    <row r="21" spans="1:57" ht="21.95" customHeight="1" x14ac:dyDescent="0.25">
      <c r="A21" s="387" t="s">
        <v>221</v>
      </c>
      <c r="B21" s="260" t="s">
        <v>44</v>
      </c>
      <c r="C21" s="265">
        <v>198159</v>
      </c>
      <c r="D21" s="266">
        <v>197124</v>
      </c>
      <c r="E21" s="266">
        <v>1035</v>
      </c>
      <c r="F21" s="293">
        <v>0.52230784370127015</v>
      </c>
      <c r="G21" s="266">
        <v>197977</v>
      </c>
      <c r="H21" s="266">
        <v>196944</v>
      </c>
      <c r="I21" s="266">
        <v>1033</v>
      </c>
      <c r="J21" s="266">
        <v>182</v>
      </c>
      <c r="K21" s="266">
        <v>180</v>
      </c>
      <c r="L21" s="266">
        <v>2</v>
      </c>
      <c r="M21" s="265">
        <v>92175</v>
      </c>
      <c r="N21" s="266">
        <v>91670</v>
      </c>
      <c r="O21" s="266">
        <v>505</v>
      </c>
      <c r="P21" s="293">
        <v>0.54787089774884723</v>
      </c>
      <c r="Q21" s="266">
        <v>92101</v>
      </c>
      <c r="R21" s="266">
        <v>91596</v>
      </c>
      <c r="S21" s="266">
        <v>505</v>
      </c>
      <c r="T21" s="266">
        <v>74</v>
      </c>
      <c r="U21" s="266">
        <v>74</v>
      </c>
      <c r="V21" s="267">
        <v>0</v>
      </c>
      <c r="W21" s="388" t="s">
        <v>221</v>
      </c>
      <c r="X21" s="264" t="s">
        <v>44</v>
      </c>
      <c r="Y21" s="265">
        <v>57626</v>
      </c>
      <c r="Z21" s="266">
        <v>57368</v>
      </c>
      <c r="AA21" s="266">
        <v>258</v>
      </c>
      <c r="AB21" s="293">
        <v>0.4477145732828931</v>
      </c>
      <c r="AC21" s="266">
        <v>57566</v>
      </c>
      <c r="AD21" s="266">
        <v>57310</v>
      </c>
      <c r="AE21" s="266">
        <v>256</v>
      </c>
      <c r="AF21" s="266">
        <v>60</v>
      </c>
      <c r="AG21" s="266">
        <v>58</v>
      </c>
      <c r="AH21" s="266">
        <v>2</v>
      </c>
      <c r="AI21" s="265">
        <v>48358</v>
      </c>
      <c r="AJ21" s="266">
        <v>48086</v>
      </c>
      <c r="AK21" s="266">
        <v>272</v>
      </c>
      <c r="AL21" s="293">
        <v>0.5624715662351627</v>
      </c>
      <c r="AM21" s="266">
        <v>48310</v>
      </c>
      <c r="AN21" s="266">
        <v>48038</v>
      </c>
      <c r="AO21" s="266">
        <v>272</v>
      </c>
      <c r="AP21" s="266">
        <v>48</v>
      </c>
      <c r="AQ21" s="266">
        <v>48</v>
      </c>
      <c r="AR21" s="266">
        <v>0</v>
      </c>
      <c r="AS21" s="268"/>
      <c r="AT21" s="268"/>
      <c r="AU21" s="268"/>
      <c r="AV21" s="268"/>
      <c r="AW21" s="268"/>
      <c r="AX21" s="268"/>
      <c r="AY21" s="268"/>
      <c r="AZ21" s="268"/>
      <c r="BA21" s="268"/>
      <c r="BB21" s="268"/>
      <c r="BC21" s="268"/>
      <c r="BD21" s="268"/>
      <c r="BE21" s="268"/>
    </row>
    <row r="22" spans="1:57" ht="21.95" customHeight="1" x14ac:dyDescent="0.25">
      <c r="A22" s="387"/>
      <c r="B22" s="260" t="s">
        <v>50</v>
      </c>
      <c r="C22" s="265">
        <v>129605</v>
      </c>
      <c r="D22" s="266">
        <v>128914</v>
      </c>
      <c r="E22" s="266">
        <v>691</v>
      </c>
      <c r="F22" s="293">
        <v>0.53315844296130543</v>
      </c>
      <c r="G22" s="266">
        <v>129506</v>
      </c>
      <c r="H22" s="266">
        <v>128817</v>
      </c>
      <c r="I22" s="266">
        <v>689</v>
      </c>
      <c r="J22" s="266">
        <v>99</v>
      </c>
      <c r="K22" s="266">
        <v>97</v>
      </c>
      <c r="L22" s="266">
        <v>2</v>
      </c>
      <c r="M22" s="265">
        <v>59978</v>
      </c>
      <c r="N22" s="266">
        <v>59616</v>
      </c>
      <c r="O22" s="266">
        <v>362</v>
      </c>
      <c r="P22" s="293">
        <v>0.60355463670012333</v>
      </c>
      <c r="Q22" s="266">
        <v>59935</v>
      </c>
      <c r="R22" s="266">
        <v>59573</v>
      </c>
      <c r="S22" s="266">
        <v>362</v>
      </c>
      <c r="T22" s="266">
        <v>43</v>
      </c>
      <c r="U22" s="266">
        <v>43</v>
      </c>
      <c r="V22" s="267">
        <v>0</v>
      </c>
      <c r="W22" s="388"/>
      <c r="X22" s="264" t="s">
        <v>50</v>
      </c>
      <c r="Y22" s="265">
        <v>37548</v>
      </c>
      <c r="Z22" s="266">
        <v>37389</v>
      </c>
      <c r="AA22" s="266">
        <v>159</v>
      </c>
      <c r="AB22" s="293">
        <v>0.42345797379354422</v>
      </c>
      <c r="AC22" s="266">
        <v>37516</v>
      </c>
      <c r="AD22" s="266">
        <v>37359</v>
      </c>
      <c r="AE22" s="266">
        <v>157</v>
      </c>
      <c r="AF22" s="266">
        <v>32</v>
      </c>
      <c r="AG22" s="266">
        <v>30</v>
      </c>
      <c r="AH22" s="266">
        <v>2</v>
      </c>
      <c r="AI22" s="265">
        <v>32079</v>
      </c>
      <c r="AJ22" s="266">
        <v>31909</v>
      </c>
      <c r="AK22" s="266">
        <v>170</v>
      </c>
      <c r="AL22" s="293">
        <v>0.52994170641229466</v>
      </c>
      <c r="AM22" s="266">
        <v>32055</v>
      </c>
      <c r="AN22" s="266">
        <v>31885</v>
      </c>
      <c r="AO22" s="266">
        <v>170</v>
      </c>
      <c r="AP22" s="266">
        <v>24</v>
      </c>
      <c r="AQ22" s="266">
        <v>24</v>
      </c>
      <c r="AR22" s="266">
        <v>0</v>
      </c>
      <c r="AS22" s="268"/>
      <c r="AT22" s="268"/>
      <c r="AU22" s="268"/>
      <c r="AV22" s="268"/>
      <c r="AW22" s="268"/>
      <c r="AX22" s="268"/>
      <c r="AY22" s="268"/>
      <c r="AZ22" s="268"/>
      <c r="BA22" s="268"/>
      <c r="BB22" s="268"/>
      <c r="BC22" s="268"/>
      <c r="BD22" s="268"/>
      <c r="BE22" s="268"/>
    </row>
    <row r="23" spans="1:57" ht="21.95" customHeight="1" x14ac:dyDescent="0.25">
      <c r="A23" s="387"/>
      <c r="B23" s="260" t="s">
        <v>51</v>
      </c>
      <c r="C23" s="265">
        <v>68554</v>
      </c>
      <c r="D23" s="266">
        <v>68210</v>
      </c>
      <c r="E23" s="266">
        <v>344</v>
      </c>
      <c r="F23" s="293">
        <v>0.50179420602736535</v>
      </c>
      <c r="G23" s="266">
        <v>68471</v>
      </c>
      <c r="H23" s="266">
        <v>68127</v>
      </c>
      <c r="I23" s="266">
        <v>344</v>
      </c>
      <c r="J23" s="266">
        <v>83</v>
      </c>
      <c r="K23" s="266">
        <v>83</v>
      </c>
      <c r="L23" s="266">
        <v>0</v>
      </c>
      <c r="M23" s="265">
        <v>32197</v>
      </c>
      <c r="N23" s="266">
        <v>32054</v>
      </c>
      <c r="O23" s="266">
        <v>143</v>
      </c>
      <c r="P23" s="293">
        <v>0.44414075845575679</v>
      </c>
      <c r="Q23" s="266">
        <v>32166</v>
      </c>
      <c r="R23" s="266">
        <v>32023</v>
      </c>
      <c r="S23" s="266">
        <v>143</v>
      </c>
      <c r="T23" s="266">
        <v>31</v>
      </c>
      <c r="U23" s="266">
        <v>31</v>
      </c>
      <c r="V23" s="267">
        <v>0</v>
      </c>
      <c r="W23" s="388"/>
      <c r="X23" s="264" t="s">
        <v>51</v>
      </c>
      <c r="Y23" s="265">
        <v>20078</v>
      </c>
      <c r="Z23" s="266">
        <v>19979</v>
      </c>
      <c r="AA23" s="266">
        <v>99</v>
      </c>
      <c r="AB23" s="293">
        <v>0.49307699970116542</v>
      </c>
      <c r="AC23" s="266">
        <v>20050</v>
      </c>
      <c r="AD23" s="266">
        <v>19951</v>
      </c>
      <c r="AE23" s="266">
        <v>99</v>
      </c>
      <c r="AF23" s="266">
        <v>28</v>
      </c>
      <c r="AG23" s="266">
        <v>28</v>
      </c>
      <c r="AH23" s="266">
        <v>0</v>
      </c>
      <c r="AI23" s="265">
        <v>16279</v>
      </c>
      <c r="AJ23" s="266">
        <v>16177</v>
      </c>
      <c r="AK23" s="266">
        <v>102</v>
      </c>
      <c r="AL23" s="293">
        <v>0.62657411388905948</v>
      </c>
      <c r="AM23" s="266">
        <v>16255</v>
      </c>
      <c r="AN23" s="266">
        <v>16153</v>
      </c>
      <c r="AO23" s="266">
        <v>102</v>
      </c>
      <c r="AP23" s="266">
        <v>24</v>
      </c>
      <c r="AQ23" s="266">
        <v>24</v>
      </c>
      <c r="AR23" s="266">
        <v>0</v>
      </c>
      <c r="AS23" s="268"/>
      <c r="AT23" s="268"/>
      <c r="AU23" s="268"/>
      <c r="AV23" s="268"/>
      <c r="AW23" s="268"/>
      <c r="AX23" s="268"/>
      <c r="AY23" s="268"/>
      <c r="AZ23" s="268"/>
      <c r="BA23" s="268"/>
      <c r="BB23" s="268"/>
      <c r="BC23" s="268"/>
      <c r="BD23" s="268"/>
      <c r="BE23" s="268"/>
    </row>
    <row r="24" spans="1:57" ht="21.95" customHeight="1" x14ac:dyDescent="0.25">
      <c r="A24" s="387" t="s">
        <v>222</v>
      </c>
      <c r="B24" s="260" t="s">
        <v>44</v>
      </c>
      <c r="C24" s="265">
        <v>9</v>
      </c>
      <c r="D24" s="266">
        <v>9</v>
      </c>
      <c r="E24" s="266">
        <v>0</v>
      </c>
      <c r="F24" s="293">
        <v>0</v>
      </c>
      <c r="G24" s="266">
        <v>9</v>
      </c>
      <c r="H24" s="266">
        <v>9</v>
      </c>
      <c r="I24" s="266">
        <v>0</v>
      </c>
      <c r="J24" s="266">
        <v>0</v>
      </c>
      <c r="K24" s="266">
        <v>0</v>
      </c>
      <c r="L24" s="266">
        <v>0</v>
      </c>
      <c r="M24" s="265">
        <v>7</v>
      </c>
      <c r="N24" s="266">
        <v>7</v>
      </c>
      <c r="O24" s="266">
        <v>0</v>
      </c>
      <c r="P24" s="293">
        <v>0</v>
      </c>
      <c r="Q24" s="266">
        <v>7</v>
      </c>
      <c r="R24" s="266">
        <v>7</v>
      </c>
      <c r="S24" s="266">
        <v>0</v>
      </c>
      <c r="T24" s="266">
        <v>0</v>
      </c>
      <c r="U24" s="266">
        <v>0</v>
      </c>
      <c r="V24" s="267">
        <v>0</v>
      </c>
      <c r="W24" s="388" t="s">
        <v>222</v>
      </c>
      <c r="X24" s="264" t="s">
        <v>44</v>
      </c>
      <c r="Y24" s="265">
        <v>1</v>
      </c>
      <c r="Z24" s="266">
        <v>1</v>
      </c>
      <c r="AA24" s="266">
        <v>0</v>
      </c>
      <c r="AB24" s="293">
        <v>0</v>
      </c>
      <c r="AC24" s="266">
        <v>1</v>
      </c>
      <c r="AD24" s="266">
        <v>1</v>
      </c>
      <c r="AE24" s="266">
        <v>0</v>
      </c>
      <c r="AF24" s="266">
        <v>0</v>
      </c>
      <c r="AG24" s="266">
        <v>0</v>
      </c>
      <c r="AH24" s="266">
        <v>0</v>
      </c>
      <c r="AI24" s="265">
        <v>1</v>
      </c>
      <c r="AJ24" s="266">
        <v>1</v>
      </c>
      <c r="AK24" s="266">
        <v>0</v>
      </c>
      <c r="AL24" s="293">
        <v>0</v>
      </c>
      <c r="AM24" s="266">
        <v>1</v>
      </c>
      <c r="AN24" s="266">
        <v>1</v>
      </c>
      <c r="AO24" s="266">
        <v>0</v>
      </c>
      <c r="AP24" s="266">
        <v>0</v>
      </c>
      <c r="AQ24" s="266">
        <v>0</v>
      </c>
      <c r="AR24" s="266">
        <v>0</v>
      </c>
      <c r="AS24" s="268"/>
      <c r="AT24" s="268"/>
      <c r="AU24" s="268"/>
      <c r="AV24" s="268"/>
      <c r="AW24" s="268"/>
      <c r="AX24" s="268"/>
      <c r="AY24" s="268"/>
      <c r="AZ24" s="268"/>
      <c r="BA24" s="268"/>
      <c r="BB24" s="268"/>
      <c r="BC24" s="268"/>
      <c r="BD24" s="268"/>
      <c r="BE24" s="268"/>
    </row>
    <row r="25" spans="1:57" ht="21.95" customHeight="1" x14ac:dyDescent="0.25">
      <c r="A25" s="387"/>
      <c r="B25" s="269" t="s">
        <v>50</v>
      </c>
      <c r="C25" s="265">
        <v>7</v>
      </c>
      <c r="D25" s="266">
        <v>7</v>
      </c>
      <c r="E25" s="266">
        <v>0</v>
      </c>
      <c r="F25" s="293">
        <v>0</v>
      </c>
      <c r="G25" s="266">
        <v>7</v>
      </c>
      <c r="H25" s="266">
        <v>7</v>
      </c>
      <c r="I25" s="266">
        <v>0</v>
      </c>
      <c r="J25" s="266">
        <v>0</v>
      </c>
      <c r="K25" s="266">
        <v>0</v>
      </c>
      <c r="L25" s="266">
        <v>0</v>
      </c>
      <c r="M25" s="265">
        <v>6</v>
      </c>
      <c r="N25" s="266">
        <v>6</v>
      </c>
      <c r="O25" s="266">
        <v>0</v>
      </c>
      <c r="P25" s="293">
        <v>0</v>
      </c>
      <c r="Q25" s="266">
        <v>6</v>
      </c>
      <c r="R25" s="266">
        <v>6</v>
      </c>
      <c r="S25" s="266">
        <v>0</v>
      </c>
      <c r="T25" s="266">
        <v>0</v>
      </c>
      <c r="U25" s="266">
        <v>0</v>
      </c>
      <c r="V25" s="267">
        <v>0</v>
      </c>
      <c r="W25" s="388"/>
      <c r="X25" s="264" t="s">
        <v>50</v>
      </c>
      <c r="Y25" s="265">
        <v>0</v>
      </c>
      <c r="Z25" s="266">
        <v>0</v>
      </c>
      <c r="AA25" s="266">
        <v>0</v>
      </c>
      <c r="AB25" s="293">
        <v>0</v>
      </c>
      <c r="AC25" s="266">
        <v>0</v>
      </c>
      <c r="AD25" s="266">
        <v>0</v>
      </c>
      <c r="AE25" s="266">
        <v>0</v>
      </c>
      <c r="AF25" s="266">
        <v>0</v>
      </c>
      <c r="AG25" s="266">
        <v>0</v>
      </c>
      <c r="AH25" s="266">
        <v>0</v>
      </c>
      <c r="AI25" s="265">
        <v>1</v>
      </c>
      <c r="AJ25" s="266">
        <v>1</v>
      </c>
      <c r="AK25" s="266">
        <v>0</v>
      </c>
      <c r="AL25" s="293">
        <v>0</v>
      </c>
      <c r="AM25" s="266">
        <v>1</v>
      </c>
      <c r="AN25" s="266">
        <v>1</v>
      </c>
      <c r="AO25" s="266">
        <v>0</v>
      </c>
      <c r="AP25" s="266">
        <v>0</v>
      </c>
      <c r="AQ25" s="266">
        <v>0</v>
      </c>
      <c r="AR25" s="266">
        <v>0</v>
      </c>
      <c r="AS25" s="268"/>
      <c r="AT25" s="268"/>
      <c r="AU25" s="268"/>
      <c r="AV25" s="268"/>
      <c r="AW25" s="268"/>
      <c r="AX25" s="268"/>
      <c r="AY25" s="268"/>
      <c r="AZ25" s="268"/>
      <c r="BA25" s="268"/>
      <c r="BB25" s="268"/>
      <c r="BC25" s="268"/>
      <c r="BD25" s="268"/>
      <c r="BE25" s="268"/>
    </row>
    <row r="26" spans="1:57" ht="21.95" customHeight="1" x14ac:dyDescent="0.25">
      <c r="A26" s="387"/>
      <c r="B26" s="260" t="s">
        <v>51</v>
      </c>
      <c r="C26" s="270">
        <v>2</v>
      </c>
      <c r="D26" s="271">
        <v>2</v>
      </c>
      <c r="E26" s="271">
        <v>0</v>
      </c>
      <c r="F26" s="294">
        <v>0</v>
      </c>
      <c r="G26" s="271">
        <v>2</v>
      </c>
      <c r="H26" s="271">
        <v>2</v>
      </c>
      <c r="I26" s="271">
        <v>0</v>
      </c>
      <c r="J26" s="271">
        <v>0</v>
      </c>
      <c r="K26" s="271">
        <v>0</v>
      </c>
      <c r="L26" s="271">
        <v>0</v>
      </c>
      <c r="M26" s="270">
        <v>1</v>
      </c>
      <c r="N26" s="271">
        <v>1</v>
      </c>
      <c r="O26" s="271">
        <v>0</v>
      </c>
      <c r="P26" s="294">
        <v>0</v>
      </c>
      <c r="Q26" s="271">
        <v>1</v>
      </c>
      <c r="R26" s="271">
        <v>1</v>
      </c>
      <c r="S26" s="271">
        <v>0</v>
      </c>
      <c r="T26" s="271">
        <v>0</v>
      </c>
      <c r="U26" s="271">
        <v>0</v>
      </c>
      <c r="V26" s="272">
        <v>0</v>
      </c>
      <c r="W26" s="388"/>
      <c r="X26" s="264" t="s">
        <v>51</v>
      </c>
      <c r="Y26" s="270">
        <v>1</v>
      </c>
      <c r="Z26" s="271">
        <v>1</v>
      </c>
      <c r="AA26" s="271">
        <v>0</v>
      </c>
      <c r="AB26" s="294">
        <v>0</v>
      </c>
      <c r="AC26" s="271">
        <v>1</v>
      </c>
      <c r="AD26" s="271">
        <v>1</v>
      </c>
      <c r="AE26" s="271">
        <v>0</v>
      </c>
      <c r="AF26" s="271">
        <v>0</v>
      </c>
      <c r="AG26" s="271">
        <v>0</v>
      </c>
      <c r="AH26" s="271">
        <v>0</v>
      </c>
      <c r="AI26" s="270">
        <v>0</v>
      </c>
      <c r="AJ26" s="271">
        <v>0</v>
      </c>
      <c r="AK26" s="271">
        <v>0</v>
      </c>
      <c r="AL26" s="294">
        <v>0</v>
      </c>
      <c r="AM26" s="271">
        <v>0</v>
      </c>
      <c r="AN26" s="271">
        <v>0</v>
      </c>
      <c r="AO26" s="271">
        <v>0</v>
      </c>
      <c r="AP26" s="271">
        <v>0</v>
      </c>
      <c r="AQ26" s="271">
        <v>0</v>
      </c>
      <c r="AR26" s="271">
        <v>0</v>
      </c>
      <c r="AS26" s="268"/>
      <c r="AT26" s="268"/>
      <c r="AU26" s="268"/>
      <c r="AV26" s="268"/>
      <c r="AW26" s="268"/>
      <c r="AX26" s="268"/>
      <c r="AY26" s="268"/>
      <c r="AZ26" s="268"/>
      <c r="BA26" s="268"/>
      <c r="BB26" s="268"/>
      <c r="BC26" s="268"/>
      <c r="BD26" s="268"/>
      <c r="BE26" s="268"/>
    </row>
    <row r="27" spans="1:57" ht="21.95" customHeight="1" x14ac:dyDescent="0.25">
      <c r="A27" s="254" t="s">
        <v>223</v>
      </c>
      <c r="B27" s="254"/>
      <c r="C27" s="254"/>
      <c r="D27" s="254"/>
      <c r="E27" s="254"/>
      <c r="F27" s="254"/>
      <c r="G27" s="254"/>
      <c r="H27" s="254"/>
      <c r="I27" s="254"/>
      <c r="J27" s="254"/>
      <c r="K27" s="254"/>
      <c r="L27" s="254"/>
      <c r="M27" s="254"/>
      <c r="N27" s="254"/>
      <c r="O27" s="254"/>
      <c r="P27" s="254"/>
      <c r="Q27" s="254"/>
      <c r="R27" s="254"/>
      <c r="S27" s="254"/>
      <c r="T27" s="254"/>
      <c r="U27" s="254"/>
      <c r="V27" s="254"/>
      <c r="W27" s="273" t="s">
        <v>59</v>
      </c>
      <c r="X27" s="274"/>
      <c r="Y27" s="254"/>
      <c r="Z27" s="254"/>
      <c r="AA27" s="254"/>
      <c r="AB27" s="254"/>
      <c r="AC27" s="254"/>
      <c r="AD27" s="254"/>
      <c r="AE27" s="254"/>
      <c r="AF27" s="254"/>
      <c r="AG27" s="254"/>
      <c r="AH27" s="254"/>
      <c r="AI27" s="254"/>
      <c r="AJ27" s="254"/>
      <c r="AK27" s="254"/>
      <c r="AL27" s="275"/>
      <c r="AM27" s="276"/>
      <c r="AN27" s="276"/>
      <c r="AR27" s="275"/>
      <c r="AS27" s="277"/>
      <c r="AT27" s="277"/>
      <c r="AU27" s="277"/>
      <c r="AV27" s="277"/>
      <c r="AW27" s="277"/>
      <c r="AX27" s="277"/>
      <c r="AY27" s="277"/>
      <c r="AZ27" s="277"/>
      <c r="BA27" s="277"/>
      <c r="BB27" s="277"/>
      <c r="BC27" s="277"/>
      <c r="BD27" s="277"/>
      <c r="BE27" s="277"/>
    </row>
    <row r="28" spans="1:57" ht="21.95" customHeight="1" x14ac:dyDescent="0.25">
      <c r="A28" s="254" t="s">
        <v>64</v>
      </c>
      <c r="B28" s="254"/>
      <c r="C28" s="254"/>
      <c r="D28" s="254"/>
      <c r="E28" s="254"/>
      <c r="F28" s="254"/>
      <c r="G28" s="254"/>
      <c r="H28" s="254"/>
      <c r="I28" s="254"/>
      <c r="J28" s="254"/>
      <c r="K28" s="254"/>
      <c r="L28" s="254"/>
      <c r="M28" s="254"/>
      <c r="N28" s="254"/>
      <c r="O28" s="254"/>
      <c r="P28" s="254"/>
      <c r="Q28" s="254"/>
      <c r="R28" s="254"/>
      <c r="S28" s="254"/>
      <c r="T28" s="254"/>
      <c r="U28" s="254"/>
      <c r="V28" s="254"/>
      <c r="W28" s="274"/>
      <c r="X28" s="274"/>
      <c r="Y28" s="254"/>
      <c r="Z28" s="254"/>
      <c r="AA28" s="254"/>
      <c r="AB28" s="254"/>
      <c r="AC28" s="254"/>
      <c r="AD28" s="254"/>
      <c r="AE28" s="254"/>
      <c r="AF28" s="254"/>
      <c r="AG28" s="254"/>
      <c r="AH28" s="254"/>
      <c r="AI28" s="254"/>
      <c r="AJ28" s="254"/>
      <c r="AK28" s="254"/>
      <c r="AL28" s="275"/>
      <c r="AM28" s="275"/>
      <c r="AN28" s="275"/>
      <c r="AQ28" s="275"/>
      <c r="AR28" s="275"/>
      <c r="AS28" s="277"/>
      <c r="AT28" s="277"/>
      <c r="AU28" s="277"/>
      <c r="AV28" s="277"/>
      <c r="AW28" s="277"/>
      <c r="AX28" s="277"/>
      <c r="AY28" s="277"/>
      <c r="AZ28" s="277"/>
      <c r="BA28" s="277"/>
      <c r="BB28" s="277"/>
      <c r="BC28" s="277"/>
      <c r="BD28" s="277"/>
      <c r="BE28" s="277"/>
    </row>
    <row r="29" spans="1:57" ht="21.95" customHeight="1" x14ac:dyDescent="0.25">
      <c r="A29" s="254"/>
      <c r="B29" s="254"/>
      <c r="C29" s="254"/>
      <c r="D29" s="254"/>
      <c r="E29" s="254"/>
      <c r="F29" s="254"/>
      <c r="G29" s="254"/>
      <c r="H29" s="254"/>
      <c r="I29" s="254"/>
      <c r="J29" s="254"/>
      <c r="K29" s="254"/>
      <c r="L29" s="254"/>
      <c r="M29" s="254"/>
      <c r="N29" s="254"/>
      <c r="O29" s="254"/>
      <c r="P29" s="254"/>
      <c r="Q29" s="254"/>
      <c r="R29" s="254"/>
      <c r="S29" s="254"/>
      <c r="T29" s="254"/>
      <c r="U29" s="254"/>
      <c r="V29" s="254"/>
      <c r="W29" s="278" t="s">
        <v>224</v>
      </c>
      <c r="X29" s="254"/>
      <c r="Y29" s="254"/>
      <c r="Z29" s="254"/>
      <c r="AA29" s="254"/>
      <c r="AB29" s="254"/>
      <c r="AC29" s="254"/>
      <c r="AD29" s="254"/>
      <c r="AE29" s="254"/>
      <c r="AF29" s="254"/>
      <c r="AG29" s="254"/>
      <c r="AH29" s="254"/>
      <c r="AI29" s="254"/>
      <c r="AJ29" s="254"/>
      <c r="AK29" s="254"/>
      <c r="AL29" s="254"/>
      <c r="AM29" s="254"/>
      <c r="AN29" s="254"/>
      <c r="AO29" s="254"/>
      <c r="AP29" s="254"/>
      <c r="AQ29" s="254"/>
      <c r="AR29" s="254"/>
      <c r="AS29" s="277"/>
      <c r="AT29" s="277"/>
      <c r="AU29" s="277"/>
      <c r="AV29" s="277"/>
      <c r="AW29" s="277"/>
      <c r="AX29" s="277"/>
      <c r="AY29" s="277"/>
      <c r="AZ29" s="277"/>
      <c r="BA29" s="277"/>
      <c r="BB29" s="277"/>
      <c r="BC29" s="277"/>
      <c r="BD29" s="277"/>
      <c r="BE29" s="277"/>
    </row>
    <row r="30" spans="1:57" ht="21.95" customHeight="1" x14ac:dyDescent="0.25">
      <c r="A30" s="254"/>
      <c r="B30" s="254"/>
      <c r="C30" s="254"/>
      <c r="D30" s="254"/>
      <c r="E30" s="254"/>
      <c r="F30" s="254"/>
      <c r="G30" s="254"/>
      <c r="H30" s="254"/>
      <c r="I30" s="254"/>
      <c r="J30" s="254"/>
      <c r="K30" s="254"/>
      <c r="L30" s="254"/>
      <c r="M30" s="254"/>
      <c r="N30" s="254"/>
      <c r="O30" s="254"/>
      <c r="P30" s="254"/>
      <c r="Q30" s="254"/>
      <c r="R30" s="254"/>
      <c r="S30" s="254"/>
      <c r="T30" s="254"/>
      <c r="U30" s="254"/>
      <c r="V30" s="254"/>
      <c r="W30" s="278" t="s">
        <v>66</v>
      </c>
      <c r="X30" s="279"/>
      <c r="Y30" s="254"/>
      <c r="Z30" s="254"/>
      <c r="AA30" s="254"/>
      <c r="AB30" s="254"/>
      <c r="AC30" s="254"/>
      <c r="AD30" s="254"/>
      <c r="AE30" s="254"/>
      <c r="AF30" s="254"/>
      <c r="AG30" s="254"/>
      <c r="AH30" s="254"/>
      <c r="AI30" s="254"/>
      <c r="AJ30" s="254"/>
      <c r="AK30" s="254"/>
      <c r="AL30" s="254"/>
      <c r="AM30" s="254"/>
      <c r="AN30" s="254"/>
      <c r="AO30" s="254"/>
      <c r="AP30" s="254"/>
      <c r="AQ30" s="254"/>
      <c r="AR30" s="254"/>
      <c r="AS30" s="277"/>
      <c r="AT30" s="277"/>
      <c r="AU30" s="277"/>
      <c r="AV30" s="277"/>
      <c r="AW30" s="277"/>
      <c r="AX30" s="277"/>
      <c r="AY30" s="277"/>
      <c r="AZ30" s="277"/>
      <c r="BA30" s="277"/>
      <c r="BB30" s="277"/>
      <c r="BC30" s="277"/>
      <c r="BD30" s="277"/>
      <c r="BE30" s="277"/>
    </row>
    <row r="31" spans="1:57" x14ac:dyDescent="0.25">
      <c r="A31" s="245"/>
      <c r="B31" s="245"/>
      <c r="C31" s="245"/>
      <c r="D31" s="245"/>
      <c r="E31" s="245"/>
      <c r="F31" s="245"/>
      <c r="G31" s="245"/>
      <c r="H31" s="245"/>
      <c r="I31" s="245"/>
      <c r="J31" s="245"/>
      <c r="K31" s="245"/>
      <c r="L31" s="245"/>
      <c r="M31" s="245"/>
      <c r="N31" s="245"/>
      <c r="O31" s="245"/>
      <c r="P31" s="245"/>
      <c r="Q31" s="245"/>
      <c r="R31" s="245"/>
      <c r="S31" s="245"/>
      <c r="T31" s="245"/>
      <c r="U31" s="245"/>
      <c r="V31" s="245"/>
      <c r="W31" s="245"/>
      <c r="X31" s="245"/>
      <c r="Y31" s="245"/>
      <c r="Z31" s="245"/>
      <c r="AA31" s="245"/>
      <c r="AB31" s="245"/>
      <c r="AC31" s="245"/>
      <c r="AD31" s="245"/>
      <c r="AE31" s="245"/>
      <c r="AF31" s="245"/>
      <c r="AG31" s="245"/>
      <c r="AH31" s="245"/>
      <c r="AI31" s="245"/>
      <c r="AJ31" s="245"/>
      <c r="AK31" s="245"/>
      <c r="AL31" s="245"/>
      <c r="AM31" s="245"/>
      <c r="AN31" s="245"/>
      <c r="AO31" s="245"/>
      <c r="AP31" s="245"/>
      <c r="AQ31" s="245"/>
      <c r="AR31" s="245"/>
      <c r="AS31" s="268"/>
      <c r="AT31" s="268"/>
      <c r="AU31" s="268"/>
      <c r="AV31" s="268"/>
      <c r="AW31" s="268"/>
      <c r="AX31" s="268"/>
      <c r="AY31" s="268"/>
      <c r="AZ31" s="268"/>
      <c r="BA31" s="268"/>
      <c r="BB31" s="268"/>
      <c r="BC31" s="268"/>
      <c r="BD31" s="268"/>
      <c r="BE31" s="268"/>
    </row>
    <row r="32" spans="1:57" x14ac:dyDescent="0.25">
      <c r="A32" s="245"/>
      <c r="B32" s="245"/>
      <c r="C32" s="245"/>
      <c r="D32" s="245"/>
      <c r="E32" s="245"/>
      <c r="F32" s="245"/>
      <c r="G32" s="245"/>
      <c r="H32" s="245"/>
      <c r="I32" s="245"/>
      <c r="J32" s="245"/>
      <c r="K32" s="245"/>
      <c r="L32" s="245"/>
      <c r="M32" s="245"/>
      <c r="N32" s="245"/>
      <c r="O32" s="245"/>
      <c r="P32" s="245"/>
      <c r="Q32" s="245"/>
      <c r="R32" s="245"/>
      <c r="S32" s="245"/>
      <c r="T32" s="245"/>
      <c r="U32" s="245"/>
      <c r="V32" s="245"/>
      <c r="W32" s="245"/>
      <c r="X32" s="245"/>
      <c r="Y32" s="245"/>
      <c r="Z32" s="245"/>
      <c r="AA32" s="245"/>
      <c r="AB32" s="245"/>
      <c r="AC32" s="245"/>
      <c r="AD32" s="245"/>
      <c r="AE32" s="245"/>
      <c r="AF32" s="245"/>
      <c r="AG32" s="245"/>
      <c r="AH32" s="245"/>
      <c r="AI32" s="245"/>
      <c r="AJ32" s="245"/>
      <c r="AK32" s="245"/>
      <c r="AL32" s="245"/>
      <c r="AM32" s="245"/>
      <c r="AN32" s="245"/>
      <c r="AO32" s="245"/>
      <c r="AP32" s="245"/>
      <c r="AQ32" s="245"/>
      <c r="AR32" s="245"/>
      <c r="AS32" s="268"/>
      <c r="AT32" s="268"/>
      <c r="AU32" s="268"/>
      <c r="AV32" s="268"/>
      <c r="AW32" s="268"/>
      <c r="AX32" s="268"/>
      <c r="AY32" s="268"/>
      <c r="AZ32" s="268"/>
      <c r="BA32" s="268"/>
      <c r="BB32" s="268"/>
      <c r="BC32" s="268"/>
      <c r="BD32" s="268"/>
      <c r="BE32" s="268"/>
    </row>
    <row r="33" spans="1:57" x14ac:dyDescent="0.25">
      <c r="A33" s="245"/>
      <c r="B33" s="245"/>
      <c r="C33" s="245"/>
      <c r="D33" s="245"/>
      <c r="E33" s="245"/>
      <c r="F33" s="245"/>
      <c r="G33" s="245"/>
      <c r="H33" s="245"/>
      <c r="I33" s="245"/>
      <c r="J33" s="245"/>
      <c r="K33" s="245"/>
      <c r="L33" s="245"/>
      <c r="M33" s="245"/>
      <c r="N33" s="245"/>
      <c r="O33" s="245"/>
      <c r="P33" s="245"/>
      <c r="Q33" s="245"/>
      <c r="R33" s="245"/>
      <c r="S33" s="245"/>
      <c r="T33" s="245"/>
      <c r="U33" s="245"/>
      <c r="V33" s="245"/>
      <c r="W33" s="245"/>
      <c r="X33" s="245"/>
      <c r="Y33" s="245"/>
      <c r="Z33" s="245"/>
      <c r="AA33" s="245"/>
      <c r="AB33" s="245"/>
      <c r="AC33" s="245"/>
      <c r="AD33" s="245"/>
      <c r="AE33" s="245"/>
      <c r="AF33" s="245"/>
      <c r="AG33" s="245"/>
      <c r="AH33" s="245"/>
      <c r="AI33" s="245"/>
      <c r="AJ33" s="245"/>
      <c r="AK33" s="245"/>
      <c r="AL33" s="245"/>
      <c r="AM33" s="245"/>
      <c r="AN33" s="245"/>
      <c r="AO33" s="245"/>
      <c r="AP33" s="245"/>
      <c r="AQ33" s="245"/>
      <c r="AR33" s="245"/>
      <c r="AS33" s="268"/>
      <c r="AT33" s="268"/>
      <c r="AU33" s="268"/>
      <c r="AV33" s="268"/>
      <c r="AW33" s="268"/>
      <c r="AX33" s="268"/>
      <c r="AY33" s="268"/>
      <c r="AZ33" s="268"/>
      <c r="BA33" s="268"/>
      <c r="BB33" s="268"/>
      <c r="BC33" s="268"/>
      <c r="BD33" s="268"/>
      <c r="BE33" s="268"/>
    </row>
  </sheetData>
  <mergeCells count="44">
    <mergeCell ref="A3:V3"/>
    <mergeCell ref="Q1:R1"/>
    <mergeCell ref="S1:V1"/>
    <mergeCell ref="AM1:AN1"/>
    <mergeCell ref="AO1:AR1"/>
    <mergeCell ref="Q2:R2"/>
    <mergeCell ref="S2:V2"/>
    <mergeCell ref="AM2:AN2"/>
    <mergeCell ref="AO2:AR2"/>
    <mergeCell ref="W3:AR3"/>
    <mergeCell ref="Y7:AB7"/>
    <mergeCell ref="AC7:AE7"/>
    <mergeCell ref="AF7:AH7"/>
    <mergeCell ref="A4:V4"/>
    <mergeCell ref="W4:AR4"/>
    <mergeCell ref="A5:V5"/>
    <mergeCell ref="W5:AR5"/>
    <mergeCell ref="AI7:AL7"/>
    <mergeCell ref="A6:B7"/>
    <mergeCell ref="C6:L6"/>
    <mergeCell ref="M6:V6"/>
    <mergeCell ref="Y6:AH6"/>
    <mergeCell ref="AI6:AR6"/>
    <mergeCell ref="AM7:AO7"/>
    <mergeCell ref="AP7:AR7"/>
    <mergeCell ref="A12:A14"/>
    <mergeCell ref="W12:W14"/>
    <mergeCell ref="Q7:S7"/>
    <mergeCell ref="T7:V7"/>
    <mergeCell ref="J7:L7"/>
    <mergeCell ref="M7:P7"/>
    <mergeCell ref="W6:X7"/>
    <mergeCell ref="C7:F7"/>
    <mergeCell ref="G7:I7"/>
    <mergeCell ref="A9:A11"/>
    <mergeCell ref="W9:W11"/>
    <mergeCell ref="A24:A26"/>
    <mergeCell ref="W24:W26"/>
    <mergeCell ref="A15:A17"/>
    <mergeCell ref="W15:W17"/>
    <mergeCell ref="A18:A20"/>
    <mergeCell ref="W18:W20"/>
    <mergeCell ref="A21:A23"/>
    <mergeCell ref="W21:W23"/>
  </mergeCells>
  <phoneticPr fontId="3" type="noConversion"/>
  <pageMargins left="0.70000000000000007" right="0.70000000000000007" top="0.75" bottom="0.75" header="0.30000000000000004" footer="0.30000000000000004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E33"/>
  <sheetViews>
    <sheetView workbookViewId="0"/>
  </sheetViews>
  <sheetFormatPr defaultRowHeight="16.5" x14ac:dyDescent="0.25"/>
  <cols>
    <col min="1" max="1" width="12.625" customWidth="1"/>
    <col min="2" max="2" width="9.625" customWidth="1"/>
    <col min="3" max="4" width="10" customWidth="1"/>
    <col min="5" max="6" width="9.375" customWidth="1"/>
    <col min="7" max="8" width="10" customWidth="1"/>
    <col min="9" max="12" width="9.375" customWidth="1"/>
    <col min="13" max="14" width="9.625" customWidth="1"/>
    <col min="15" max="16" width="9.375" customWidth="1"/>
    <col min="17" max="18" width="9.75" customWidth="1"/>
    <col min="19" max="24" width="9.375" customWidth="1"/>
    <col min="25" max="26" width="9.625" customWidth="1"/>
    <col min="27" max="28" width="9.375" customWidth="1"/>
    <col min="29" max="30" width="9.75" customWidth="1"/>
    <col min="31" max="34" width="9.375" customWidth="1"/>
    <col min="35" max="36" width="9.625" customWidth="1"/>
    <col min="37" max="38" width="9.375" customWidth="1"/>
    <col min="39" max="40" width="9.75" customWidth="1"/>
    <col min="41" max="44" width="9.375" customWidth="1"/>
    <col min="45" max="45" width="8.875" customWidth="1"/>
  </cols>
  <sheetData>
    <row r="1" spans="1:57" ht="21.95" customHeight="1" x14ac:dyDescent="0.25">
      <c r="A1" s="10" t="s">
        <v>23</v>
      </c>
      <c r="B1" s="11" t="s">
        <v>2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3"/>
      <c r="Q1" s="375" t="s">
        <v>24</v>
      </c>
      <c r="R1" s="375"/>
      <c r="S1" s="375" t="s">
        <v>25</v>
      </c>
      <c r="T1" s="375"/>
      <c r="U1" s="375"/>
      <c r="V1" s="375"/>
      <c r="W1" s="15" t="s">
        <v>23</v>
      </c>
      <c r="X1" s="11" t="s">
        <v>2</v>
      </c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3"/>
      <c r="AM1" s="384" t="s">
        <v>24</v>
      </c>
      <c r="AN1" s="384"/>
      <c r="AO1" s="375" t="s">
        <v>25</v>
      </c>
      <c r="AP1" s="375"/>
      <c r="AQ1" s="375"/>
      <c r="AR1" s="375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</row>
    <row r="2" spans="1:57" ht="21.95" customHeight="1" x14ac:dyDescent="0.25">
      <c r="A2" s="18" t="s">
        <v>26</v>
      </c>
      <c r="B2" s="19" t="s">
        <v>27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1"/>
      <c r="Q2" s="375" t="s">
        <v>28</v>
      </c>
      <c r="R2" s="375"/>
      <c r="S2" s="385" t="s">
        <v>29</v>
      </c>
      <c r="T2" s="385"/>
      <c r="U2" s="385"/>
      <c r="V2" s="385"/>
      <c r="W2" s="22" t="s">
        <v>26</v>
      </c>
      <c r="X2" s="19" t="s">
        <v>27</v>
      </c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1"/>
      <c r="AM2" s="375" t="s">
        <v>28</v>
      </c>
      <c r="AN2" s="375"/>
      <c r="AO2" s="385" t="s">
        <v>29</v>
      </c>
      <c r="AP2" s="385"/>
      <c r="AQ2" s="385"/>
      <c r="AR2" s="385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</row>
    <row r="3" spans="1:57" s="24" customFormat="1" ht="30" customHeight="1" x14ac:dyDescent="0.25">
      <c r="A3" s="383" t="s">
        <v>30</v>
      </c>
      <c r="B3" s="383"/>
      <c r="C3" s="383"/>
      <c r="D3" s="383"/>
      <c r="E3" s="383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383"/>
      <c r="W3" s="386" t="s">
        <v>31</v>
      </c>
      <c r="X3" s="386"/>
      <c r="Y3" s="386"/>
      <c r="Z3" s="386"/>
      <c r="AA3" s="386"/>
      <c r="AB3" s="386"/>
      <c r="AC3" s="386"/>
      <c r="AD3" s="386"/>
      <c r="AE3" s="386"/>
      <c r="AF3" s="386"/>
      <c r="AG3" s="386"/>
      <c r="AH3" s="386"/>
      <c r="AI3" s="386"/>
      <c r="AJ3" s="386"/>
      <c r="AK3" s="386"/>
      <c r="AL3" s="386"/>
      <c r="AM3" s="386"/>
      <c r="AN3" s="386"/>
      <c r="AO3" s="386"/>
      <c r="AP3" s="386"/>
      <c r="AQ3" s="386"/>
      <c r="AR3" s="386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</row>
    <row r="4" spans="1:57" ht="26.1" customHeight="1" x14ac:dyDescent="0.25">
      <c r="A4" s="377" t="s">
        <v>198</v>
      </c>
      <c r="B4" s="377"/>
      <c r="C4" s="377"/>
      <c r="D4" s="377"/>
      <c r="E4" s="377"/>
      <c r="F4" s="377"/>
      <c r="G4" s="377"/>
      <c r="H4" s="377"/>
      <c r="I4" s="377"/>
      <c r="J4" s="377"/>
      <c r="K4" s="377"/>
      <c r="L4" s="377"/>
      <c r="M4" s="377"/>
      <c r="N4" s="377"/>
      <c r="O4" s="377"/>
      <c r="P4" s="377"/>
      <c r="Q4" s="377"/>
      <c r="R4" s="377"/>
      <c r="S4" s="377"/>
      <c r="T4" s="377"/>
      <c r="U4" s="378"/>
      <c r="V4" s="378"/>
      <c r="W4" s="379" t="s">
        <v>198</v>
      </c>
      <c r="X4" s="379"/>
      <c r="Y4" s="379"/>
      <c r="Z4" s="379"/>
      <c r="AA4" s="379"/>
      <c r="AB4" s="379"/>
      <c r="AC4" s="379"/>
      <c r="AD4" s="379"/>
      <c r="AE4" s="379"/>
      <c r="AF4" s="379"/>
      <c r="AG4" s="379"/>
      <c r="AH4" s="379"/>
      <c r="AI4" s="379"/>
      <c r="AJ4" s="379"/>
      <c r="AK4" s="379"/>
      <c r="AL4" s="379"/>
      <c r="AM4" s="379"/>
      <c r="AN4" s="379"/>
      <c r="AO4" s="379"/>
      <c r="AP4" s="379"/>
      <c r="AQ4" s="379"/>
      <c r="AR4" s="379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</row>
    <row r="5" spans="1:57" ht="20.100000000000001" customHeight="1" x14ac:dyDescent="0.25">
      <c r="A5" s="403" t="s">
        <v>236</v>
      </c>
      <c r="B5" s="403"/>
      <c r="C5" s="403"/>
      <c r="D5" s="403"/>
      <c r="E5" s="403"/>
      <c r="F5" s="403"/>
      <c r="G5" s="403"/>
      <c r="H5" s="403"/>
      <c r="I5" s="403"/>
      <c r="J5" s="403"/>
      <c r="K5" s="403"/>
      <c r="L5" s="403"/>
      <c r="M5" s="403"/>
      <c r="N5" s="403"/>
      <c r="O5" s="403"/>
      <c r="P5" s="403"/>
      <c r="Q5" s="403"/>
      <c r="R5" s="403"/>
      <c r="S5" s="403"/>
      <c r="T5" s="403"/>
      <c r="U5" s="403"/>
      <c r="V5" s="403"/>
      <c r="W5" s="381" t="s">
        <v>1</v>
      </c>
      <c r="X5" s="381"/>
      <c r="Y5" s="381"/>
      <c r="Z5" s="381"/>
      <c r="AA5" s="381"/>
      <c r="AB5" s="381"/>
      <c r="AC5" s="381"/>
      <c r="AD5" s="381"/>
      <c r="AE5" s="381"/>
      <c r="AF5" s="381"/>
      <c r="AG5" s="381"/>
      <c r="AH5" s="381"/>
      <c r="AI5" s="381"/>
      <c r="AJ5" s="381"/>
      <c r="AK5" s="381"/>
      <c r="AL5" s="381"/>
      <c r="AM5" s="381"/>
      <c r="AN5" s="381"/>
      <c r="AO5" s="381"/>
      <c r="AP5" s="381"/>
      <c r="AQ5" s="381"/>
      <c r="AR5" s="381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</row>
    <row r="6" spans="1:57" ht="24.95" customHeight="1" x14ac:dyDescent="0.25">
      <c r="A6" s="25" t="s">
        <v>35</v>
      </c>
      <c r="B6" s="402" t="s">
        <v>67</v>
      </c>
      <c r="C6" s="375" t="s">
        <v>33</v>
      </c>
      <c r="D6" s="375"/>
      <c r="E6" s="375"/>
      <c r="F6" s="375"/>
      <c r="G6" s="375"/>
      <c r="H6" s="375"/>
      <c r="I6" s="375"/>
      <c r="J6" s="375"/>
      <c r="K6" s="375"/>
      <c r="L6" s="375"/>
      <c r="M6" s="375" t="s">
        <v>34</v>
      </c>
      <c r="N6" s="375"/>
      <c r="O6" s="375"/>
      <c r="P6" s="375"/>
      <c r="Q6" s="375"/>
      <c r="R6" s="375"/>
      <c r="S6" s="375"/>
      <c r="T6" s="375"/>
      <c r="U6" s="375"/>
      <c r="V6" s="375"/>
      <c r="W6" s="59" t="s">
        <v>35</v>
      </c>
      <c r="X6" s="404" t="s">
        <v>36</v>
      </c>
      <c r="Y6" s="375" t="s">
        <v>37</v>
      </c>
      <c r="Z6" s="375"/>
      <c r="AA6" s="375"/>
      <c r="AB6" s="375"/>
      <c r="AC6" s="375"/>
      <c r="AD6" s="375"/>
      <c r="AE6" s="375"/>
      <c r="AF6" s="375"/>
      <c r="AG6" s="375"/>
      <c r="AH6" s="375"/>
      <c r="AI6" s="382" t="s">
        <v>38</v>
      </c>
      <c r="AJ6" s="382"/>
      <c r="AK6" s="382"/>
      <c r="AL6" s="382"/>
      <c r="AM6" s="382"/>
      <c r="AN6" s="382"/>
      <c r="AO6" s="382"/>
      <c r="AP6" s="382"/>
      <c r="AQ6" s="382"/>
      <c r="AR6" s="382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</row>
    <row r="7" spans="1:57" ht="24.95" customHeight="1" x14ac:dyDescent="0.25">
      <c r="A7" s="28" t="s">
        <v>42</v>
      </c>
      <c r="B7" s="402"/>
      <c r="C7" s="375" t="s">
        <v>39</v>
      </c>
      <c r="D7" s="375"/>
      <c r="E7" s="375"/>
      <c r="F7" s="375"/>
      <c r="G7" s="374" t="s">
        <v>40</v>
      </c>
      <c r="H7" s="374"/>
      <c r="I7" s="374"/>
      <c r="J7" s="375" t="s">
        <v>41</v>
      </c>
      <c r="K7" s="375"/>
      <c r="L7" s="375"/>
      <c r="M7" s="375" t="s">
        <v>39</v>
      </c>
      <c r="N7" s="375"/>
      <c r="O7" s="375"/>
      <c r="P7" s="375"/>
      <c r="Q7" s="374" t="s">
        <v>40</v>
      </c>
      <c r="R7" s="374"/>
      <c r="S7" s="374"/>
      <c r="T7" s="375" t="s">
        <v>41</v>
      </c>
      <c r="U7" s="375"/>
      <c r="V7" s="375"/>
      <c r="W7" s="60" t="s">
        <v>42</v>
      </c>
      <c r="X7" s="404"/>
      <c r="Y7" s="375" t="s">
        <v>39</v>
      </c>
      <c r="Z7" s="375"/>
      <c r="AA7" s="375"/>
      <c r="AB7" s="375"/>
      <c r="AC7" s="374" t="s">
        <v>40</v>
      </c>
      <c r="AD7" s="374"/>
      <c r="AE7" s="374"/>
      <c r="AF7" s="375" t="s">
        <v>41</v>
      </c>
      <c r="AG7" s="375"/>
      <c r="AH7" s="375"/>
      <c r="AI7" s="375" t="s">
        <v>39</v>
      </c>
      <c r="AJ7" s="375"/>
      <c r="AK7" s="375"/>
      <c r="AL7" s="375"/>
      <c r="AM7" s="374" t="s">
        <v>40</v>
      </c>
      <c r="AN7" s="374"/>
      <c r="AO7" s="374"/>
      <c r="AP7" s="382" t="s">
        <v>41</v>
      </c>
      <c r="AQ7" s="382"/>
      <c r="AR7" s="382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</row>
    <row r="8" spans="1:57" ht="80.099999999999994" customHeight="1" x14ac:dyDescent="0.25">
      <c r="A8" s="29" t="s">
        <v>43</v>
      </c>
      <c r="B8" s="30"/>
      <c r="C8" s="31" t="s">
        <v>44</v>
      </c>
      <c r="D8" s="31" t="s">
        <v>45</v>
      </c>
      <c r="E8" s="31" t="s">
        <v>46</v>
      </c>
      <c r="F8" s="31" t="s">
        <v>47</v>
      </c>
      <c r="G8" s="31" t="s">
        <v>48</v>
      </c>
      <c r="H8" s="31" t="s">
        <v>45</v>
      </c>
      <c r="I8" s="31" t="s">
        <v>46</v>
      </c>
      <c r="J8" s="31" t="s">
        <v>48</v>
      </c>
      <c r="K8" s="31" t="s">
        <v>45</v>
      </c>
      <c r="L8" s="32" t="s">
        <v>46</v>
      </c>
      <c r="M8" s="33" t="s">
        <v>44</v>
      </c>
      <c r="N8" s="31" t="s">
        <v>45</v>
      </c>
      <c r="O8" s="31" t="s">
        <v>46</v>
      </c>
      <c r="P8" s="31" t="s">
        <v>47</v>
      </c>
      <c r="Q8" s="31" t="s">
        <v>48</v>
      </c>
      <c r="R8" s="31" t="s">
        <v>45</v>
      </c>
      <c r="S8" s="31" t="s">
        <v>46</v>
      </c>
      <c r="T8" s="31" t="s">
        <v>48</v>
      </c>
      <c r="U8" s="31" t="s">
        <v>45</v>
      </c>
      <c r="V8" s="31" t="s">
        <v>46</v>
      </c>
      <c r="W8" s="61" t="s">
        <v>43</v>
      </c>
      <c r="X8" s="30"/>
      <c r="Y8" s="31" t="s">
        <v>44</v>
      </c>
      <c r="Z8" s="31" t="s">
        <v>45</v>
      </c>
      <c r="AA8" s="31" t="s">
        <v>46</v>
      </c>
      <c r="AB8" s="31" t="s">
        <v>47</v>
      </c>
      <c r="AC8" s="31" t="s">
        <v>48</v>
      </c>
      <c r="AD8" s="31" t="s">
        <v>45</v>
      </c>
      <c r="AE8" s="31" t="s">
        <v>46</v>
      </c>
      <c r="AF8" s="31" t="s">
        <v>48</v>
      </c>
      <c r="AG8" s="31" t="s">
        <v>45</v>
      </c>
      <c r="AH8" s="32" t="s">
        <v>46</v>
      </c>
      <c r="AI8" s="33" t="s">
        <v>44</v>
      </c>
      <c r="AJ8" s="31" t="s">
        <v>45</v>
      </c>
      <c r="AK8" s="31" t="s">
        <v>46</v>
      </c>
      <c r="AL8" s="31" t="s">
        <v>47</v>
      </c>
      <c r="AM8" s="31" t="s">
        <v>48</v>
      </c>
      <c r="AN8" s="31" t="s">
        <v>45</v>
      </c>
      <c r="AO8" s="31" t="s">
        <v>46</v>
      </c>
      <c r="AP8" s="31" t="s">
        <v>48</v>
      </c>
      <c r="AQ8" s="31" t="s">
        <v>45</v>
      </c>
      <c r="AR8" s="32" t="s">
        <v>46</v>
      </c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</row>
    <row r="9" spans="1:57" ht="21.95" customHeight="1" x14ac:dyDescent="0.25">
      <c r="A9" s="372" t="s">
        <v>49</v>
      </c>
      <c r="B9" s="14" t="s">
        <v>44</v>
      </c>
      <c r="C9" s="34">
        <v>633123</v>
      </c>
      <c r="D9" s="35">
        <v>630245</v>
      </c>
      <c r="E9" s="35">
        <v>2878</v>
      </c>
      <c r="F9" s="295">
        <f t="shared" ref="F9:F23" si="0">SUM(E9/C9)*100</f>
        <v>0.45457201839137101</v>
      </c>
      <c r="G9" s="35">
        <v>632649</v>
      </c>
      <c r="H9" s="35">
        <v>629774</v>
      </c>
      <c r="I9" s="35">
        <v>2875</v>
      </c>
      <c r="J9" s="35">
        <v>474</v>
      </c>
      <c r="K9" s="35">
        <v>471</v>
      </c>
      <c r="L9" s="35">
        <v>3</v>
      </c>
      <c r="M9" s="34">
        <v>264156</v>
      </c>
      <c r="N9" s="35">
        <v>262835</v>
      </c>
      <c r="O9" s="35">
        <v>1321</v>
      </c>
      <c r="P9" s="295">
        <f t="shared" ref="P9:P23" si="1">SUM(O9/M9)*100</f>
        <v>0.5000832841199897</v>
      </c>
      <c r="Q9" s="35">
        <v>263945</v>
      </c>
      <c r="R9" s="35">
        <v>262627</v>
      </c>
      <c r="S9" s="35">
        <v>1318</v>
      </c>
      <c r="T9" s="35">
        <v>211</v>
      </c>
      <c r="U9" s="35">
        <v>208</v>
      </c>
      <c r="V9" s="36">
        <v>3</v>
      </c>
      <c r="W9" s="373" t="s">
        <v>49</v>
      </c>
      <c r="X9" s="37" t="s">
        <v>44</v>
      </c>
      <c r="Y9" s="34">
        <v>203492</v>
      </c>
      <c r="Z9" s="35">
        <v>202570</v>
      </c>
      <c r="AA9" s="35">
        <v>922</v>
      </c>
      <c r="AB9" s="295">
        <f t="shared" ref="AB9:AB23" si="2">SUM(AA9/Y9)*100</f>
        <v>0.45308906492638529</v>
      </c>
      <c r="AC9" s="35">
        <v>203337</v>
      </c>
      <c r="AD9" s="35">
        <v>202415</v>
      </c>
      <c r="AE9" s="35">
        <v>922</v>
      </c>
      <c r="AF9" s="35">
        <v>155</v>
      </c>
      <c r="AG9" s="35">
        <v>155</v>
      </c>
      <c r="AH9" s="35">
        <v>0</v>
      </c>
      <c r="AI9" s="34">
        <v>165475</v>
      </c>
      <c r="AJ9" s="35">
        <v>164840</v>
      </c>
      <c r="AK9" s="35">
        <v>635</v>
      </c>
      <c r="AL9" s="295">
        <f t="shared" ref="AL9:AL23" si="3">SUM(AK9/AI9)*100</f>
        <v>0.38374376794077658</v>
      </c>
      <c r="AM9" s="35">
        <v>165367</v>
      </c>
      <c r="AN9" s="35">
        <v>164732</v>
      </c>
      <c r="AO9" s="35">
        <v>635</v>
      </c>
      <c r="AP9" s="35">
        <v>108</v>
      </c>
      <c r="AQ9" s="35">
        <v>108</v>
      </c>
      <c r="AR9" s="35">
        <v>0</v>
      </c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</row>
    <row r="10" spans="1:57" ht="21.95" customHeight="1" x14ac:dyDescent="0.25">
      <c r="A10" s="372"/>
      <c r="B10" s="14" t="s">
        <v>50</v>
      </c>
      <c r="C10" s="38">
        <v>290471</v>
      </c>
      <c r="D10" s="39">
        <v>288913</v>
      </c>
      <c r="E10" s="39">
        <v>1558</v>
      </c>
      <c r="F10" s="64">
        <f t="shared" si="0"/>
        <v>0.53637024005838796</v>
      </c>
      <c r="G10" s="39">
        <v>290241</v>
      </c>
      <c r="H10" s="39">
        <v>288683</v>
      </c>
      <c r="I10" s="39">
        <v>1558</v>
      </c>
      <c r="J10" s="39">
        <v>230</v>
      </c>
      <c r="K10" s="39">
        <v>230</v>
      </c>
      <c r="L10" s="39">
        <v>0</v>
      </c>
      <c r="M10" s="38">
        <v>112974</v>
      </c>
      <c r="N10" s="39">
        <v>112310</v>
      </c>
      <c r="O10" s="39">
        <v>664</v>
      </c>
      <c r="P10" s="64">
        <f t="shared" si="1"/>
        <v>0.58774585302813032</v>
      </c>
      <c r="Q10" s="39">
        <v>112870</v>
      </c>
      <c r="R10" s="39">
        <v>112206</v>
      </c>
      <c r="S10" s="39">
        <v>664</v>
      </c>
      <c r="T10" s="39">
        <v>104</v>
      </c>
      <c r="U10" s="39">
        <v>104</v>
      </c>
      <c r="V10" s="40">
        <v>0</v>
      </c>
      <c r="W10" s="373"/>
      <c r="X10" s="37" t="s">
        <v>50</v>
      </c>
      <c r="Y10" s="38">
        <v>94982</v>
      </c>
      <c r="Z10" s="39">
        <v>94463</v>
      </c>
      <c r="AA10" s="39">
        <v>519</v>
      </c>
      <c r="AB10" s="64">
        <f t="shared" si="2"/>
        <v>0.5464193215556632</v>
      </c>
      <c r="AC10" s="39">
        <v>94906</v>
      </c>
      <c r="AD10" s="39">
        <v>94387</v>
      </c>
      <c r="AE10" s="39">
        <v>519</v>
      </c>
      <c r="AF10" s="39">
        <v>76</v>
      </c>
      <c r="AG10" s="39">
        <v>76</v>
      </c>
      <c r="AH10" s="39">
        <v>0</v>
      </c>
      <c r="AI10" s="38">
        <v>82515</v>
      </c>
      <c r="AJ10" s="39">
        <v>82140</v>
      </c>
      <c r="AK10" s="39">
        <v>375</v>
      </c>
      <c r="AL10" s="64">
        <f t="shared" si="3"/>
        <v>0.45446282494091983</v>
      </c>
      <c r="AM10" s="39">
        <v>82465</v>
      </c>
      <c r="AN10" s="39">
        <v>82090</v>
      </c>
      <c r="AO10" s="39">
        <v>375</v>
      </c>
      <c r="AP10" s="39">
        <v>50</v>
      </c>
      <c r="AQ10" s="39">
        <v>50</v>
      </c>
      <c r="AR10" s="39">
        <v>0</v>
      </c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</row>
    <row r="11" spans="1:57" ht="21.95" customHeight="1" x14ac:dyDescent="0.25">
      <c r="A11" s="372"/>
      <c r="B11" s="14" t="s">
        <v>51</v>
      </c>
      <c r="C11" s="38">
        <v>342652</v>
      </c>
      <c r="D11" s="39">
        <v>341332</v>
      </c>
      <c r="E11" s="39">
        <v>1320</v>
      </c>
      <c r="F11" s="64">
        <f t="shared" si="0"/>
        <v>0.38523049624692107</v>
      </c>
      <c r="G11" s="39">
        <v>342408</v>
      </c>
      <c r="H11" s="39">
        <v>341091</v>
      </c>
      <c r="I11" s="39">
        <v>1317</v>
      </c>
      <c r="J11" s="39">
        <v>244</v>
      </c>
      <c r="K11" s="39">
        <v>241</v>
      </c>
      <c r="L11" s="39">
        <v>3</v>
      </c>
      <c r="M11" s="38">
        <v>151182</v>
      </c>
      <c r="N11" s="39">
        <v>150525</v>
      </c>
      <c r="O11" s="39">
        <v>657</v>
      </c>
      <c r="P11" s="64">
        <f t="shared" si="1"/>
        <v>0.43457554470770332</v>
      </c>
      <c r="Q11" s="39">
        <v>151075</v>
      </c>
      <c r="R11" s="39">
        <v>150421</v>
      </c>
      <c r="S11" s="39">
        <v>654</v>
      </c>
      <c r="T11" s="39">
        <v>107</v>
      </c>
      <c r="U11" s="39">
        <v>104</v>
      </c>
      <c r="V11" s="40">
        <v>3</v>
      </c>
      <c r="W11" s="373"/>
      <c r="X11" s="37" t="s">
        <v>51</v>
      </c>
      <c r="Y11" s="38">
        <v>108510</v>
      </c>
      <c r="Z11" s="39">
        <v>108107</v>
      </c>
      <c r="AA11" s="39">
        <v>403</v>
      </c>
      <c r="AB11" s="64">
        <f t="shared" si="2"/>
        <v>0.37139434153534234</v>
      </c>
      <c r="AC11" s="39">
        <v>108431</v>
      </c>
      <c r="AD11" s="39">
        <v>108028</v>
      </c>
      <c r="AE11" s="39">
        <v>403</v>
      </c>
      <c r="AF11" s="39">
        <v>79</v>
      </c>
      <c r="AG11" s="39">
        <v>79</v>
      </c>
      <c r="AH11" s="39">
        <v>0</v>
      </c>
      <c r="AI11" s="38">
        <v>82960</v>
      </c>
      <c r="AJ11" s="39">
        <v>82700</v>
      </c>
      <c r="AK11" s="39">
        <v>260</v>
      </c>
      <c r="AL11" s="64">
        <f t="shared" si="3"/>
        <v>0.31340405014464801</v>
      </c>
      <c r="AM11" s="39">
        <v>82902</v>
      </c>
      <c r="AN11" s="39">
        <v>82642</v>
      </c>
      <c r="AO11" s="39">
        <v>260</v>
      </c>
      <c r="AP11" s="39">
        <v>58</v>
      </c>
      <c r="AQ11" s="39">
        <v>58</v>
      </c>
      <c r="AR11" s="39">
        <v>0</v>
      </c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</row>
    <row r="12" spans="1:57" ht="21.95" customHeight="1" x14ac:dyDescent="0.25">
      <c r="A12" s="372" t="s">
        <v>52</v>
      </c>
      <c r="B12" s="14" t="s">
        <v>44</v>
      </c>
      <c r="C12" s="38">
        <v>55027</v>
      </c>
      <c r="D12" s="39">
        <v>54734</v>
      </c>
      <c r="E12" s="39">
        <v>293</v>
      </c>
      <c r="F12" s="64">
        <f t="shared" si="0"/>
        <v>0.5324658803859923</v>
      </c>
      <c r="G12" s="39">
        <v>54993</v>
      </c>
      <c r="H12" s="39">
        <v>54700</v>
      </c>
      <c r="I12" s="39">
        <v>293</v>
      </c>
      <c r="J12" s="39">
        <v>34</v>
      </c>
      <c r="K12" s="39">
        <v>34</v>
      </c>
      <c r="L12" s="39">
        <v>0</v>
      </c>
      <c r="M12" s="38">
        <v>21127</v>
      </c>
      <c r="N12" s="39">
        <v>21017</v>
      </c>
      <c r="O12" s="39">
        <v>110</v>
      </c>
      <c r="P12" s="64">
        <f t="shared" si="1"/>
        <v>0.52066076584465382</v>
      </c>
      <c r="Q12" s="39">
        <v>21109</v>
      </c>
      <c r="R12" s="39">
        <v>20999</v>
      </c>
      <c r="S12" s="39">
        <v>110</v>
      </c>
      <c r="T12" s="39">
        <v>18</v>
      </c>
      <c r="U12" s="39">
        <v>18</v>
      </c>
      <c r="V12" s="40">
        <v>0</v>
      </c>
      <c r="W12" s="373" t="s">
        <v>52</v>
      </c>
      <c r="X12" s="37" t="s">
        <v>44</v>
      </c>
      <c r="Y12" s="38">
        <v>19005</v>
      </c>
      <c r="Z12" s="39">
        <v>18900</v>
      </c>
      <c r="AA12" s="39">
        <v>105</v>
      </c>
      <c r="AB12" s="64">
        <f t="shared" si="2"/>
        <v>0.55248618784530379</v>
      </c>
      <c r="AC12" s="39">
        <v>18996</v>
      </c>
      <c r="AD12" s="39">
        <v>18891</v>
      </c>
      <c r="AE12" s="39">
        <v>105</v>
      </c>
      <c r="AF12" s="39">
        <v>9</v>
      </c>
      <c r="AG12" s="39">
        <v>9</v>
      </c>
      <c r="AH12" s="39">
        <v>0</v>
      </c>
      <c r="AI12" s="38">
        <v>14895</v>
      </c>
      <c r="AJ12" s="39">
        <v>14817</v>
      </c>
      <c r="AK12" s="39">
        <v>78</v>
      </c>
      <c r="AL12" s="64">
        <f t="shared" si="3"/>
        <v>0.52366565961732126</v>
      </c>
      <c r="AM12" s="39">
        <v>14888</v>
      </c>
      <c r="AN12" s="39">
        <v>14810</v>
      </c>
      <c r="AO12" s="39">
        <v>78</v>
      </c>
      <c r="AP12" s="39">
        <v>7</v>
      </c>
      <c r="AQ12" s="39">
        <v>7</v>
      </c>
      <c r="AR12" s="39">
        <v>0</v>
      </c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</row>
    <row r="13" spans="1:57" ht="21.95" customHeight="1" x14ac:dyDescent="0.25">
      <c r="A13" s="372"/>
      <c r="B13" s="14" t="s">
        <v>50</v>
      </c>
      <c r="C13" s="38">
        <v>45700</v>
      </c>
      <c r="D13" s="39">
        <v>45436</v>
      </c>
      <c r="E13" s="39">
        <v>264</v>
      </c>
      <c r="F13" s="64">
        <f t="shared" si="0"/>
        <v>0.57768052516411383</v>
      </c>
      <c r="G13" s="39">
        <v>45667</v>
      </c>
      <c r="H13" s="39">
        <v>45403</v>
      </c>
      <c r="I13" s="39">
        <v>264</v>
      </c>
      <c r="J13" s="39">
        <v>33</v>
      </c>
      <c r="K13" s="39">
        <v>33</v>
      </c>
      <c r="L13" s="39">
        <v>0</v>
      </c>
      <c r="M13" s="38">
        <v>17549</v>
      </c>
      <c r="N13" s="39">
        <v>17448</v>
      </c>
      <c r="O13" s="39">
        <v>101</v>
      </c>
      <c r="P13" s="64">
        <f t="shared" si="1"/>
        <v>0.57553136930879256</v>
      </c>
      <c r="Q13" s="39">
        <v>17532</v>
      </c>
      <c r="R13" s="39">
        <v>17431</v>
      </c>
      <c r="S13" s="39">
        <v>101</v>
      </c>
      <c r="T13" s="39">
        <v>17</v>
      </c>
      <c r="U13" s="39">
        <v>17</v>
      </c>
      <c r="V13" s="40">
        <v>0</v>
      </c>
      <c r="W13" s="373"/>
      <c r="X13" s="37" t="s">
        <v>50</v>
      </c>
      <c r="Y13" s="38">
        <v>15723</v>
      </c>
      <c r="Z13" s="39">
        <v>15631</v>
      </c>
      <c r="AA13" s="39">
        <v>92</v>
      </c>
      <c r="AB13" s="64">
        <f t="shared" si="2"/>
        <v>0.5851300642371049</v>
      </c>
      <c r="AC13" s="39">
        <v>15714</v>
      </c>
      <c r="AD13" s="39">
        <v>15622</v>
      </c>
      <c r="AE13" s="39">
        <v>92</v>
      </c>
      <c r="AF13" s="39">
        <v>9</v>
      </c>
      <c r="AG13" s="39">
        <v>9</v>
      </c>
      <c r="AH13" s="39">
        <v>0</v>
      </c>
      <c r="AI13" s="38">
        <v>12428</v>
      </c>
      <c r="AJ13" s="39">
        <v>12357</v>
      </c>
      <c r="AK13" s="39">
        <v>71</v>
      </c>
      <c r="AL13" s="64">
        <f t="shared" si="3"/>
        <v>0.57129063405214031</v>
      </c>
      <c r="AM13" s="39">
        <v>12421</v>
      </c>
      <c r="AN13" s="39">
        <v>12350</v>
      </c>
      <c r="AO13" s="39">
        <v>71</v>
      </c>
      <c r="AP13" s="39">
        <v>7</v>
      </c>
      <c r="AQ13" s="39">
        <v>7</v>
      </c>
      <c r="AR13" s="39">
        <v>0</v>
      </c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</row>
    <row r="14" spans="1:57" ht="21.95" customHeight="1" x14ac:dyDescent="0.25">
      <c r="A14" s="372"/>
      <c r="B14" s="14" t="s">
        <v>51</v>
      </c>
      <c r="C14" s="38">
        <v>9327</v>
      </c>
      <c r="D14" s="39">
        <v>9298</v>
      </c>
      <c r="E14" s="39">
        <v>29</v>
      </c>
      <c r="F14" s="64">
        <f t="shared" si="0"/>
        <v>0.31092527071941678</v>
      </c>
      <c r="G14" s="39">
        <v>9326</v>
      </c>
      <c r="H14" s="39">
        <v>9297</v>
      </c>
      <c r="I14" s="39">
        <v>29</v>
      </c>
      <c r="J14" s="39">
        <v>1</v>
      </c>
      <c r="K14" s="39">
        <v>1</v>
      </c>
      <c r="L14" s="39">
        <v>0</v>
      </c>
      <c r="M14" s="38">
        <v>3578</v>
      </c>
      <c r="N14" s="39">
        <v>3569</v>
      </c>
      <c r="O14" s="39">
        <v>9</v>
      </c>
      <c r="P14" s="64">
        <f t="shared" si="1"/>
        <v>0.25153717160424821</v>
      </c>
      <c r="Q14" s="39">
        <v>3577</v>
      </c>
      <c r="R14" s="39">
        <v>3568</v>
      </c>
      <c r="S14" s="39">
        <v>9</v>
      </c>
      <c r="T14" s="39">
        <v>1</v>
      </c>
      <c r="U14" s="39">
        <v>1</v>
      </c>
      <c r="V14" s="40">
        <v>0</v>
      </c>
      <c r="W14" s="373"/>
      <c r="X14" s="37" t="s">
        <v>51</v>
      </c>
      <c r="Y14" s="38">
        <v>3282</v>
      </c>
      <c r="Z14" s="39">
        <v>3269</v>
      </c>
      <c r="AA14" s="39">
        <v>13</v>
      </c>
      <c r="AB14" s="64">
        <f t="shared" si="2"/>
        <v>0.39609993906154783</v>
      </c>
      <c r="AC14" s="39">
        <v>3282</v>
      </c>
      <c r="AD14" s="39">
        <v>3269</v>
      </c>
      <c r="AE14" s="39">
        <v>13</v>
      </c>
      <c r="AF14" s="39">
        <v>0</v>
      </c>
      <c r="AG14" s="39">
        <v>0</v>
      </c>
      <c r="AH14" s="39">
        <v>0</v>
      </c>
      <c r="AI14" s="38">
        <v>2467</v>
      </c>
      <c r="AJ14" s="39">
        <v>2460</v>
      </c>
      <c r="AK14" s="39">
        <v>7</v>
      </c>
      <c r="AL14" s="64">
        <f t="shared" si="3"/>
        <v>0.28374543980543171</v>
      </c>
      <c r="AM14" s="39">
        <v>2467</v>
      </c>
      <c r="AN14" s="39">
        <v>2460</v>
      </c>
      <c r="AO14" s="39">
        <v>7</v>
      </c>
      <c r="AP14" s="39">
        <v>0</v>
      </c>
      <c r="AQ14" s="39">
        <v>0</v>
      </c>
      <c r="AR14" s="39">
        <v>0</v>
      </c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</row>
    <row r="15" spans="1:57" ht="21.95" customHeight="1" x14ac:dyDescent="0.25">
      <c r="A15" s="372" t="s">
        <v>53</v>
      </c>
      <c r="B15" s="14" t="s">
        <v>44</v>
      </c>
      <c r="C15" s="38">
        <v>239542</v>
      </c>
      <c r="D15" s="39">
        <v>238492</v>
      </c>
      <c r="E15" s="39">
        <v>1050</v>
      </c>
      <c r="F15" s="64">
        <f t="shared" si="0"/>
        <v>0.43833649213916553</v>
      </c>
      <c r="G15" s="39">
        <v>239337</v>
      </c>
      <c r="H15" s="39">
        <v>238289</v>
      </c>
      <c r="I15" s="39">
        <v>1048</v>
      </c>
      <c r="J15" s="39">
        <v>205</v>
      </c>
      <c r="K15" s="39">
        <v>203</v>
      </c>
      <c r="L15" s="39">
        <v>2</v>
      </c>
      <c r="M15" s="38">
        <v>107762</v>
      </c>
      <c r="N15" s="39">
        <v>107228</v>
      </c>
      <c r="O15" s="39">
        <v>534</v>
      </c>
      <c r="P15" s="64">
        <f t="shared" si="1"/>
        <v>0.49553645997661511</v>
      </c>
      <c r="Q15" s="39">
        <v>107667</v>
      </c>
      <c r="R15" s="39">
        <v>107135</v>
      </c>
      <c r="S15" s="39">
        <v>532</v>
      </c>
      <c r="T15" s="39">
        <v>95</v>
      </c>
      <c r="U15" s="39">
        <v>93</v>
      </c>
      <c r="V15" s="40">
        <v>2</v>
      </c>
      <c r="W15" s="373" t="s">
        <v>53</v>
      </c>
      <c r="X15" s="37" t="s">
        <v>44</v>
      </c>
      <c r="Y15" s="38">
        <v>77182</v>
      </c>
      <c r="Z15" s="39">
        <v>76844</v>
      </c>
      <c r="AA15" s="39">
        <v>338</v>
      </c>
      <c r="AB15" s="64">
        <f t="shared" si="2"/>
        <v>0.43792594128164597</v>
      </c>
      <c r="AC15" s="39">
        <v>77124</v>
      </c>
      <c r="AD15" s="39">
        <v>76786</v>
      </c>
      <c r="AE15" s="39">
        <v>338</v>
      </c>
      <c r="AF15" s="39">
        <v>58</v>
      </c>
      <c r="AG15" s="39">
        <v>58</v>
      </c>
      <c r="AH15" s="39">
        <v>0</v>
      </c>
      <c r="AI15" s="38">
        <v>54598</v>
      </c>
      <c r="AJ15" s="39">
        <v>54420</v>
      </c>
      <c r="AK15" s="39">
        <v>178</v>
      </c>
      <c r="AL15" s="64">
        <f t="shared" si="3"/>
        <v>0.32601926810505877</v>
      </c>
      <c r="AM15" s="39">
        <v>54546</v>
      </c>
      <c r="AN15" s="39">
        <v>54368</v>
      </c>
      <c r="AO15" s="39">
        <v>178</v>
      </c>
      <c r="AP15" s="39">
        <v>52</v>
      </c>
      <c r="AQ15" s="39">
        <v>52</v>
      </c>
      <c r="AR15" s="39">
        <v>0</v>
      </c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</row>
    <row r="16" spans="1:57" ht="21.95" customHeight="1" x14ac:dyDescent="0.25">
      <c r="A16" s="372"/>
      <c r="B16" s="14" t="s">
        <v>50</v>
      </c>
      <c r="C16" s="38">
        <v>61518</v>
      </c>
      <c r="D16" s="39">
        <v>61111</v>
      </c>
      <c r="E16" s="39">
        <v>407</v>
      </c>
      <c r="F16" s="64">
        <f t="shared" si="0"/>
        <v>0.66159498033096009</v>
      </c>
      <c r="G16" s="39">
        <v>61449</v>
      </c>
      <c r="H16" s="39">
        <v>61042</v>
      </c>
      <c r="I16" s="39">
        <v>407</v>
      </c>
      <c r="J16" s="39">
        <v>69</v>
      </c>
      <c r="K16" s="39">
        <v>69</v>
      </c>
      <c r="L16" s="39">
        <v>0</v>
      </c>
      <c r="M16" s="38">
        <v>26445</v>
      </c>
      <c r="N16" s="39">
        <v>26254</v>
      </c>
      <c r="O16" s="39">
        <v>191</v>
      </c>
      <c r="P16" s="64">
        <f t="shared" si="1"/>
        <v>0.72225373416524863</v>
      </c>
      <c r="Q16" s="39">
        <v>26413</v>
      </c>
      <c r="R16" s="39">
        <v>26222</v>
      </c>
      <c r="S16" s="39">
        <v>191</v>
      </c>
      <c r="T16" s="39">
        <v>32</v>
      </c>
      <c r="U16" s="39">
        <v>32</v>
      </c>
      <c r="V16" s="40">
        <v>0</v>
      </c>
      <c r="W16" s="373"/>
      <c r="X16" s="37" t="s">
        <v>50</v>
      </c>
      <c r="Y16" s="38">
        <v>20081</v>
      </c>
      <c r="Z16" s="39">
        <v>19939</v>
      </c>
      <c r="AA16" s="39">
        <v>142</v>
      </c>
      <c r="AB16" s="64">
        <f t="shared" si="2"/>
        <v>0.7071360987998605</v>
      </c>
      <c r="AC16" s="39">
        <v>20061</v>
      </c>
      <c r="AD16" s="39">
        <v>19919</v>
      </c>
      <c r="AE16" s="39">
        <v>142</v>
      </c>
      <c r="AF16" s="39">
        <v>20</v>
      </c>
      <c r="AG16" s="39">
        <v>20</v>
      </c>
      <c r="AH16" s="39">
        <v>0</v>
      </c>
      <c r="AI16" s="38">
        <v>14992</v>
      </c>
      <c r="AJ16" s="39">
        <v>14918</v>
      </c>
      <c r="AK16" s="39">
        <v>74</v>
      </c>
      <c r="AL16" s="64">
        <f t="shared" si="3"/>
        <v>0.49359658484525082</v>
      </c>
      <c r="AM16" s="39">
        <v>14975</v>
      </c>
      <c r="AN16" s="39">
        <v>14901</v>
      </c>
      <c r="AO16" s="39">
        <v>74</v>
      </c>
      <c r="AP16" s="39">
        <v>17</v>
      </c>
      <c r="AQ16" s="39">
        <v>17</v>
      </c>
      <c r="AR16" s="39">
        <v>0</v>
      </c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</row>
    <row r="17" spans="1:57" ht="21.95" customHeight="1" x14ac:dyDescent="0.25">
      <c r="A17" s="372"/>
      <c r="B17" s="14" t="s">
        <v>51</v>
      </c>
      <c r="C17" s="38">
        <v>178024</v>
      </c>
      <c r="D17" s="39">
        <v>177381</v>
      </c>
      <c r="E17" s="39">
        <v>643</v>
      </c>
      <c r="F17" s="64">
        <f t="shared" si="0"/>
        <v>0.36118725565092347</v>
      </c>
      <c r="G17" s="39">
        <v>177888</v>
      </c>
      <c r="H17" s="39">
        <v>177247</v>
      </c>
      <c r="I17" s="39">
        <v>641</v>
      </c>
      <c r="J17" s="39">
        <v>136</v>
      </c>
      <c r="K17" s="39">
        <v>134</v>
      </c>
      <c r="L17" s="39">
        <v>2</v>
      </c>
      <c r="M17" s="38">
        <v>81317</v>
      </c>
      <c r="N17" s="39">
        <v>80974</v>
      </c>
      <c r="O17" s="39">
        <v>343</v>
      </c>
      <c r="P17" s="64">
        <f t="shared" si="1"/>
        <v>0.42180601842173221</v>
      </c>
      <c r="Q17" s="39">
        <v>81254</v>
      </c>
      <c r="R17" s="39">
        <v>80913</v>
      </c>
      <c r="S17" s="39">
        <v>341</v>
      </c>
      <c r="T17" s="39">
        <v>63</v>
      </c>
      <c r="U17" s="39">
        <v>61</v>
      </c>
      <c r="V17" s="40">
        <v>2</v>
      </c>
      <c r="W17" s="373"/>
      <c r="X17" s="37" t="s">
        <v>51</v>
      </c>
      <c r="Y17" s="38">
        <v>57101</v>
      </c>
      <c r="Z17" s="39">
        <v>56905</v>
      </c>
      <c r="AA17" s="39">
        <v>196</v>
      </c>
      <c r="AB17" s="64">
        <f t="shared" si="2"/>
        <v>0.34325143167370098</v>
      </c>
      <c r="AC17" s="39">
        <v>57063</v>
      </c>
      <c r="AD17" s="39">
        <v>56867</v>
      </c>
      <c r="AE17" s="39">
        <v>196</v>
      </c>
      <c r="AF17" s="39">
        <v>38</v>
      </c>
      <c r="AG17" s="39">
        <v>38</v>
      </c>
      <c r="AH17" s="39">
        <v>0</v>
      </c>
      <c r="AI17" s="38">
        <v>39606</v>
      </c>
      <c r="AJ17" s="39">
        <v>39502</v>
      </c>
      <c r="AK17" s="39">
        <v>104</v>
      </c>
      <c r="AL17" s="64">
        <f t="shared" si="3"/>
        <v>0.26258647679644498</v>
      </c>
      <c r="AM17" s="39">
        <v>39571</v>
      </c>
      <c r="AN17" s="39">
        <v>39467</v>
      </c>
      <c r="AO17" s="39">
        <v>104</v>
      </c>
      <c r="AP17" s="39">
        <v>35</v>
      </c>
      <c r="AQ17" s="39">
        <v>35</v>
      </c>
      <c r="AR17" s="39">
        <v>0</v>
      </c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</row>
    <row r="18" spans="1:57" ht="21.95" customHeight="1" x14ac:dyDescent="0.25">
      <c r="A18" s="372" t="s">
        <v>54</v>
      </c>
      <c r="B18" s="14" t="s">
        <v>44</v>
      </c>
      <c r="C18" s="38">
        <v>149329</v>
      </c>
      <c r="D18" s="39">
        <v>148670</v>
      </c>
      <c r="E18" s="39">
        <v>659</v>
      </c>
      <c r="F18" s="64">
        <f t="shared" si="0"/>
        <v>0.44130744865364402</v>
      </c>
      <c r="G18" s="39">
        <v>149208</v>
      </c>
      <c r="H18" s="39">
        <v>148550</v>
      </c>
      <c r="I18" s="39">
        <v>658</v>
      </c>
      <c r="J18" s="39">
        <v>121</v>
      </c>
      <c r="K18" s="39">
        <v>120</v>
      </c>
      <c r="L18" s="39">
        <v>1</v>
      </c>
      <c r="M18" s="38">
        <v>61494</v>
      </c>
      <c r="N18" s="39">
        <v>61174</v>
      </c>
      <c r="O18" s="39">
        <v>320</v>
      </c>
      <c r="P18" s="64">
        <f t="shared" si="1"/>
        <v>0.52037597163950955</v>
      </c>
      <c r="Q18" s="39">
        <v>61454</v>
      </c>
      <c r="R18" s="39">
        <v>61135</v>
      </c>
      <c r="S18" s="39">
        <v>319</v>
      </c>
      <c r="T18" s="39">
        <v>40</v>
      </c>
      <c r="U18" s="39">
        <v>39</v>
      </c>
      <c r="V18" s="40">
        <v>1</v>
      </c>
      <c r="W18" s="373" t="s">
        <v>54</v>
      </c>
      <c r="X18" s="37" t="s">
        <v>44</v>
      </c>
      <c r="Y18" s="38">
        <v>44871</v>
      </c>
      <c r="Z18" s="39">
        <v>44678</v>
      </c>
      <c r="AA18" s="39">
        <v>193</v>
      </c>
      <c r="AB18" s="64">
        <f t="shared" si="2"/>
        <v>0.43012190501660313</v>
      </c>
      <c r="AC18" s="39">
        <v>44816</v>
      </c>
      <c r="AD18" s="39">
        <v>44623</v>
      </c>
      <c r="AE18" s="39">
        <v>193</v>
      </c>
      <c r="AF18" s="39">
        <v>55</v>
      </c>
      <c r="AG18" s="39">
        <v>55</v>
      </c>
      <c r="AH18" s="39">
        <v>0</v>
      </c>
      <c r="AI18" s="38">
        <v>42964</v>
      </c>
      <c r="AJ18" s="39">
        <v>42818</v>
      </c>
      <c r="AK18" s="39">
        <v>146</v>
      </c>
      <c r="AL18" s="64">
        <f t="shared" si="3"/>
        <v>0.33981938367004932</v>
      </c>
      <c r="AM18" s="39">
        <v>42938</v>
      </c>
      <c r="AN18" s="39">
        <v>42792</v>
      </c>
      <c r="AO18" s="39">
        <v>146</v>
      </c>
      <c r="AP18" s="39">
        <v>26</v>
      </c>
      <c r="AQ18" s="39">
        <v>26</v>
      </c>
      <c r="AR18" s="39">
        <v>0</v>
      </c>
      <c r="AS18" s="41"/>
      <c r="AT18" s="41"/>
      <c r="AU18" s="41"/>
      <c r="AV18" s="41"/>
      <c r="AW18" s="41"/>
      <c r="AX18" s="41"/>
      <c r="AY18" s="41"/>
      <c r="AZ18" s="41"/>
      <c r="BA18" s="41"/>
      <c r="BB18" s="41"/>
      <c r="BC18" s="41"/>
      <c r="BD18" s="41"/>
      <c r="BE18" s="41"/>
    </row>
    <row r="19" spans="1:57" ht="21.95" customHeight="1" x14ac:dyDescent="0.25">
      <c r="A19" s="372"/>
      <c r="B19" s="14" t="s">
        <v>50</v>
      </c>
      <c r="C19" s="38">
        <v>59283</v>
      </c>
      <c r="D19" s="39">
        <v>58959</v>
      </c>
      <c r="E19" s="39">
        <v>324</v>
      </c>
      <c r="F19" s="64">
        <f t="shared" si="0"/>
        <v>0.54653104599969637</v>
      </c>
      <c r="G19" s="39">
        <v>59233</v>
      </c>
      <c r="H19" s="39">
        <v>58909</v>
      </c>
      <c r="I19" s="39">
        <v>324</v>
      </c>
      <c r="J19" s="39">
        <v>50</v>
      </c>
      <c r="K19" s="39">
        <v>50</v>
      </c>
      <c r="L19" s="39">
        <v>0</v>
      </c>
      <c r="M19" s="38">
        <v>21828</v>
      </c>
      <c r="N19" s="39">
        <v>21686</v>
      </c>
      <c r="O19" s="39">
        <v>142</v>
      </c>
      <c r="P19" s="64">
        <f t="shared" si="1"/>
        <v>0.65054059006780285</v>
      </c>
      <c r="Q19" s="39">
        <v>21816</v>
      </c>
      <c r="R19" s="39">
        <v>21674</v>
      </c>
      <c r="S19" s="39">
        <v>142</v>
      </c>
      <c r="T19" s="39">
        <v>12</v>
      </c>
      <c r="U19" s="39">
        <v>12</v>
      </c>
      <c r="V19" s="40">
        <v>0</v>
      </c>
      <c r="W19" s="373"/>
      <c r="X19" s="37" t="s">
        <v>50</v>
      </c>
      <c r="Y19" s="38">
        <v>18577</v>
      </c>
      <c r="Z19" s="39">
        <v>18474</v>
      </c>
      <c r="AA19" s="39">
        <v>103</v>
      </c>
      <c r="AB19" s="64">
        <f t="shared" si="2"/>
        <v>0.55444904990041455</v>
      </c>
      <c r="AC19" s="39">
        <v>18551</v>
      </c>
      <c r="AD19" s="39">
        <v>18448</v>
      </c>
      <c r="AE19" s="39">
        <v>103</v>
      </c>
      <c r="AF19" s="39">
        <v>26</v>
      </c>
      <c r="AG19" s="39">
        <v>26</v>
      </c>
      <c r="AH19" s="39">
        <v>0</v>
      </c>
      <c r="AI19" s="38">
        <v>18878</v>
      </c>
      <c r="AJ19" s="39">
        <v>18799</v>
      </c>
      <c r="AK19" s="39">
        <v>79</v>
      </c>
      <c r="AL19" s="64">
        <f t="shared" si="3"/>
        <v>0.41847653353109437</v>
      </c>
      <c r="AM19" s="39">
        <v>18866</v>
      </c>
      <c r="AN19" s="39">
        <v>18787</v>
      </c>
      <c r="AO19" s="39">
        <v>79</v>
      </c>
      <c r="AP19" s="39">
        <v>12</v>
      </c>
      <c r="AQ19" s="39">
        <v>12</v>
      </c>
      <c r="AR19" s="39">
        <v>0</v>
      </c>
      <c r="AS19" s="41"/>
      <c r="AT19" s="41"/>
      <c r="AU19" s="41"/>
      <c r="AV19" s="41"/>
      <c r="AW19" s="41"/>
      <c r="AX19" s="41"/>
      <c r="AY19" s="41"/>
      <c r="AZ19" s="41"/>
      <c r="BA19" s="41"/>
      <c r="BB19" s="41"/>
      <c r="BC19" s="41"/>
      <c r="BD19" s="41"/>
      <c r="BE19" s="41"/>
    </row>
    <row r="20" spans="1:57" ht="21.95" customHeight="1" x14ac:dyDescent="0.25">
      <c r="A20" s="372"/>
      <c r="B20" s="14" t="s">
        <v>51</v>
      </c>
      <c r="C20" s="38">
        <v>90046</v>
      </c>
      <c r="D20" s="39">
        <v>89711</v>
      </c>
      <c r="E20" s="39">
        <v>335</v>
      </c>
      <c r="F20" s="64">
        <f t="shared" si="0"/>
        <v>0.37203207249627968</v>
      </c>
      <c r="G20" s="39">
        <v>89975</v>
      </c>
      <c r="H20" s="39">
        <v>89641</v>
      </c>
      <c r="I20" s="39">
        <v>334</v>
      </c>
      <c r="J20" s="39">
        <v>71</v>
      </c>
      <c r="K20" s="39">
        <v>70</v>
      </c>
      <c r="L20" s="39">
        <v>1</v>
      </c>
      <c r="M20" s="38">
        <v>39666</v>
      </c>
      <c r="N20" s="39">
        <v>39488</v>
      </c>
      <c r="O20" s="39">
        <v>178</v>
      </c>
      <c r="P20" s="64">
        <f t="shared" si="1"/>
        <v>0.44874703776534064</v>
      </c>
      <c r="Q20" s="39">
        <v>39638</v>
      </c>
      <c r="R20" s="39">
        <v>39461</v>
      </c>
      <c r="S20" s="39">
        <v>177</v>
      </c>
      <c r="T20" s="39">
        <v>28</v>
      </c>
      <c r="U20" s="39">
        <v>27</v>
      </c>
      <c r="V20" s="40">
        <v>1</v>
      </c>
      <c r="W20" s="373"/>
      <c r="X20" s="37" t="s">
        <v>51</v>
      </c>
      <c r="Y20" s="38">
        <v>26294</v>
      </c>
      <c r="Z20" s="39">
        <v>26204</v>
      </c>
      <c r="AA20" s="39">
        <v>90</v>
      </c>
      <c r="AB20" s="64">
        <f t="shared" si="2"/>
        <v>0.34228341066402984</v>
      </c>
      <c r="AC20" s="39">
        <v>26265</v>
      </c>
      <c r="AD20" s="39">
        <v>26175</v>
      </c>
      <c r="AE20" s="39">
        <v>90</v>
      </c>
      <c r="AF20" s="39">
        <v>29</v>
      </c>
      <c r="AG20" s="39">
        <v>29</v>
      </c>
      <c r="AH20" s="39">
        <v>0</v>
      </c>
      <c r="AI20" s="38">
        <v>24086</v>
      </c>
      <c r="AJ20" s="39">
        <v>24019</v>
      </c>
      <c r="AK20" s="39">
        <v>67</v>
      </c>
      <c r="AL20" s="64">
        <f t="shared" si="3"/>
        <v>0.27816989122311719</v>
      </c>
      <c r="AM20" s="39">
        <v>24072</v>
      </c>
      <c r="AN20" s="39">
        <v>24005</v>
      </c>
      <c r="AO20" s="39">
        <v>67</v>
      </c>
      <c r="AP20" s="39">
        <v>14</v>
      </c>
      <c r="AQ20" s="39">
        <v>14</v>
      </c>
      <c r="AR20" s="39">
        <v>0</v>
      </c>
      <c r="AS20" s="41"/>
      <c r="AT20" s="41"/>
      <c r="AU20" s="41"/>
      <c r="AV20" s="41"/>
      <c r="AW20" s="41"/>
      <c r="AX20" s="41"/>
      <c r="AY20" s="41"/>
      <c r="AZ20" s="41"/>
      <c r="BA20" s="41"/>
      <c r="BB20" s="41"/>
      <c r="BC20" s="41"/>
      <c r="BD20" s="41"/>
      <c r="BE20" s="41"/>
    </row>
    <row r="21" spans="1:57" ht="21.95" customHeight="1" x14ac:dyDescent="0.25">
      <c r="A21" s="372" t="s">
        <v>55</v>
      </c>
      <c r="B21" s="14" t="s">
        <v>44</v>
      </c>
      <c r="C21" s="38">
        <v>189219</v>
      </c>
      <c r="D21" s="39">
        <v>188343</v>
      </c>
      <c r="E21" s="39">
        <v>876</v>
      </c>
      <c r="F21" s="64">
        <f t="shared" si="0"/>
        <v>0.46295562284971381</v>
      </c>
      <c r="G21" s="39">
        <v>189105</v>
      </c>
      <c r="H21" s="39">
        <v>188229</v>
      </c>
      <c r="I21" s="39">
        <v>876</v>
      </c>
      <c r="J21" s="39">
        <v>114</v>
      </c>
      <c r="K21" s="39">
        <v>114</v>
      </c>
      <c r="L21" s="39">
        <v>0</v>
      </c>
      <c r="M21" s="38">
        <v>73768</v>
      </c>
      <c r="N21" s="39">
        <v>73411</v>
      </c>
      <c r="O21" s="39">
        <v>357</v>
      </c>
      <c r="P21" s="64">
        <f t="shared" si="1"/>
        <v>0.48394968007808264</v>
      </c>
      <c r="Q21" s="39">
        <v>73710</v>
      </c>
      <c r="R21" s="39">
        <v>73353</v>
      </c>
      <c r="S21" s="39">
        <v>357</v>
      </c>
      <c r="T21" s="39">
        <v>58</v>
      </c>
      <c r="U21" s="39">
        <v>58</v>
      </c>
      <c r="V21" s="40">
        <v>0</v>
      </c>
      <c r="W21" s="373" t="s">
        <v>55</v>
      </c>
      <c r="X21" s="37" t="s">
        <v>44</v>
      </c>
      <c r="Y21" s="38">
        <v>62434</v>
      </c>
      <c r="Z21" s="39">
        <v>62148</v>
      </c>
      <c r="AA21" s="39">
        <v>286</v>
      </c>
      <c r="AB21" s="64">
        <f t="shared" si="2"/>
        <v>0.45808373642566552</v>
      </c>
      <c r="AC21" s="39">
        <v>62401</v>
      </c>
      <c r="AD21" s="39">
        <v>62115</v>
      </c>
      <c r="AE21" s="39">
        <v>286</v>
      </c>
      <c r="AF21" s="39">
        <v>33</v>
      </c>
      <c r="AG21" s="39">
        <v>33</v>
      </c>
      <c r="AH21" s="39">
        <v>0</v>
      </c>
      <c r="AI21" s="38">
        <v>53017</v>
      </c>
      <c r="AJ21" s="39">
        <v>52784</v>
      </c>
      <c r="AK21" s="39">
        <v>233</v>
      </c>
      <c r="AL21" s="64">
        <f t="shared" si="3"/>
        <v>0.43948167568892998</v>
      </c>
      <c r="AM21" s="39">
        <v>52994</v>
      </c>
      <c r="AN21" s="39">
        <v>52761</v>
      </c>
      <c r="AO21" s="39">
        <v>233</v>
      </c>
      <c r="AP21" s="39">
        <v>23</v>
      </c>
      <c r="AQ21" s="39">
        <v>23</v>
      </c>
      <c r="AR21" s="39">
        <v>0</v>
      </c>
      <c r="AS21" s="41"/>
      <c r="AT21" s="41"/>
      <c r="AU21" s="41"/>
      <c r="AV21" s="41"/>
      <c r="AW21" s="41"/>
      <c r="AX21" s="41"/>
      <c r="AY21" s="41"/>
      <c r="AZ21" s="41"/>
      <c r="BA21" s="41"/>
      <c r="BB21" s="41"/>
      <c r="BC21" s="41"/>
      <c r="BD21" s="41"/>
      <c r="BE21" s="41"/>
    </row>
    <row r="22" spans="1:57" ht="21.95" customHeight="1" x14ac:dyDescent="0.25">
      <c r="A22" s="372"/>
      <c r="B22" s="14" t="s">
        <v>50</v>
      </c>
      <c r="C22" s="38">
        <v>123966</v>
      </c>
      <c r="D22" s="39">
        <v>123403</v>
      </c>
      <c r="E22" s="39">
        <v>563</v>
      </c>
      <c r="F22" s="64">
        <f t="shared" si="0"/>
        <v>0.4541567849248988</v>
      </c>
      <c r="G22" s="39">
        <v>123888</v>
      </c>
      <c r="H22" s="39">
        <v>123325</v>
      </c>
      <c r="I22" s="39">
        <v>563</v>
      </c>
      <c r="J22" s="39">
        <v>78</v>
      </c>
      <c r="K22" s="39">
        <v>78</v>
      </c>
      <c r="L22" s="39">
        <v>0</v>
      </c>
      <c r="M22" s="38">
        <v>47148</v>
      </c>
      <c r="N22" s="39">
        <v>46918</v>
      </c>
      <c r="O22" s="39">
        <v>230</v>
      </c>
      <c r="P22" s="64">
        <f t="shared" si="1"/>
        <v>0.48782557054381948</v>
      </c>
      <c r="Q22" s="39">
        <v>47105</v>
      </c>
      <c r="R22" s="39">
        <v>46875</v>
      </c>
      <c r="S22" s="39">
        <v>230</v>
      </c>
      <c r="T22" s="39">
        <v>43</v>
      </c>
      <c r="U22" s="39">
        <v>43</v>
      </c>
      <c r="V22" s="40">
        <v>0</v>
      </c>
      <c r="W22" s="373"/>
      <c r="X22" s="37" t="s">
        <v>50</v>
      </c>
      <c r="Y22" s="38">
        <v>40601</v>
      </c>
      <c r="Z22" s="39">
        <v>40419</v>
      </c>
      <c r="AA22" s="39">
        <v>182</v>
      </c>
      <c r="AB22" s="64">
        <f t="shared" si="2"/>
        <v>0.44826482106352061</v>
      </c>
      <c r="AC22" s="39">
        <v>40580</v>
      </c>
      <c r="AD22" s="39">
        <v>40398</v>
      </c>
      <c r="AE22" s="39">
        <v>182</v>
      </c>
      <c r="AF22" s="39">
        <v>21</v>
      </c>
      <c r="AG22" s="39">
        <v>21</v>
      </c>
      <c r="AH22" s="39">
        <v>0</v>
      </c>
      <c r="AI22" s="38">
        <v>36217</v>
      </c>
      <c r="AJ22" s="39">
        <v>36066</v>
      </c>
      <c r="AK22" s="39">
        <v>151</v>
      </c>
      <c r="AL22" s="64">
        <f t="shared" si="3"/>
        <v>0.41693127536792118</v>
      </c>
      <c r="AM22" s="39">
        <v>36203</v>
      </c>
      <c r="AN22" s="39">
        <v>36052</v>
      </c>
      <c r="AO22" s="39">
        <v>151</v>
      </c>
      <c r="AP22" s="39">
        <v>14</v>
      </c>
      <c r="AQ22" s="39">
        <v>14</v>
      </c>
      <c r="AR22" s="39">
        <v>0</v>
      </c>
      <c r="AS22" s="41"/>
      <c r="AT22" s="41"/>
      <c r="AU22" s="41"/>
      <c r="AV22" s="41"/>
      <c r="AW22" s="41"/>
      <c r="AX22" s="41"/>
      <c r="AY22" s="41"/>
      <c r="AZ22" s="41"/>
      <c r="BA22" s="41"/>
      <c r="BB22" s="41"/>
      <c r="BC22" s="41"/>
      <c r="BD22" s="41"/>
      <c r="BE22" s="41"/>
    </row>
    <row r="23" spans="1:57" ht="21.95" customHeight="1" x14ac:dyDescent="0.25">
      <c r="A23" s="372"/>
      <c r="B23" s="14" t="s">
        <v>51</v>
      </c>
      <c r="C23" s="38">
        <v>65253</v>
      </c>
      <c r="D23" s="39">
        <v>64940</v>
      </c>
      <c r="E23" s="39">
        <v>313</v>
      </c>
      <c r="F23" s="64">
        <f t="shared" si="0"/>
        <v>0.47967143273106216</v>
      </c>
      <c r="G23" s="39">
        <v>65217</v>
      </c>
      <c r="H23" s="39">
        <v>64904</v>
      </c>
      <c r="I23" s="39">
        <v>313</v>
      </c>
      <c r="J23" s="39">
        <v>36</v>
      </c>
      <c r="K23" s="39">
        <v>36</v>
      </c>
      <c r="L23" s="39">
        <v>0</v>
      </c>
      <c r="M23" s="38">
        <v>26620</v>
      </c>
      <c r="N23" s="39">
        <v>26493</v>
      </c>
      <c r="O23" s="39">
        <v>127</v>
      </c>
      <c r="P23" s="64">
        <f t="shared" si="1"/>
        <v>0.47708489857250186</v>
      </c>
      <c r="Q23" s="39">
        <v>26605</v>
      </c>
      <c r="R23" s="39">
        <v>26478</v>
      </c>
      <c r="S23" s="39">
        <v>127</v>
      </c>
      <c r="T23" s="39">
        <v>15</v>
      </c>
      <c r="U23" s="39">
        <v>15</v>
      </c>
      <c r="V23" s="40">
        <v>0</v>
      </c>
      <c r="W23" s="373"/>
      <c r="X23" s="37" t="s">
        <v>51</v>
      </c>
      <c r="Y23" s="38">
        <v>21833</v>
      </c>
      <c r="Z23" s="39">
        <v>21729</v>
      </c>
      <c r="AA23" s="39">
        <v>104</v>
      </c>
      <c r="AB23" s="64">
        <f t="shared" si="2"/>
        <v>0.47634315027710344</v>
      </c>
      <c r="AC23" s="39">
        <v>21821</v>
      </c>
      <c r="AD23" s="39">
        <v>21717</v>
      </c>
      <c r="AE23" s="39">
        <v>104</v>
      </c>
      <c r="AF23" s="39">
        <v>12</v>
      </c>
      <c r="AG23" s="39">
        <v>12</v>
      </c>
      <c r="AH23" s="39">
        <v>0</v>
      </c>
      <c r="AI23" s="38">
        <v>16800</v>
      </c>
      <c r="AJ23" s="39">
        <v>16718</v>
      </c>
      <c r="AK23" s="39">
        <v>82</v>
      </c>
      <c r="AL23" s="64">
        <f t="shared" si="3"/>
        <v>0.48809523809523808</v>
      </c>
      <c r="AM23" s="39">
        <v>16791</v>
      </c>
      <c r="AN23" s="39">
        <v>16709</v>
      </c>
      <c r="AO23" s="39">
        <v>82</v>
      </c>
      <c r="AP23" s="39">
        <v>9</v>
      </c>
      <c r="AQ23" s="39">
        <v>9</v>
      </c>
      <c r="AR23" s="39">
        <v>0</v>
      </c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</row>
    <row r="24" spans="1:57" ht="21.95" customHeight="1" x14ac:dyDescent="0.25">
      <c r="A24" s="372" t="s">
        <v>56</v>
      </c>
      <c r="B24" s="14" t="s">
        <v>44</v>
      </c>
      <c r="C24" s="38">
        <v>6</v>
      </c>
      <c r="D24" s="39">
        <v>6</v>
      </c>
      <c r="E24" s="39">
        <v>0</v>
      </c>
      <c r="F24" s="64">
        <v>0</v>
      </c>
      <c r="G24" s="39">
        <v>6</v>
      </c>
      <c r="H24" s="39">
        <v>6</v>
      </c>
      <c r="I24" s="39">
        <v>0</v>
      </c>
      <c r="J24" s="39">
        <v>0</v>
      </c>
      <c r="K24" s="39">
        <v>0</v>
      </c>
      <c r="L24" s="39">
        <v>0</v>
      </c>
      <c r="M24" s="38">
        <v>5</v>
      </c>
      <c r="N24" s="39">
        <v>5</v>
      </c>
      <c r="O24" s="39">
        <v>0</v>
      </c>
      <c r="P24" s="64">
        <v>0</v>
      </c>
      <c r="Q24" s="39">
        <v>5</v>
      </c>
      <c r="R24" s="39">
        <v>5</v>
      </c>
      <c r="S24" s="39">
        <v>0</v>
      </c>
      <c r="T24" s="39">
        <v>0</v>
      </c>
      <c r="U24" s="39">
        <v>0</v>
      </c>
      <c r="V24" s="40">
        <v>0</v>
      </c>
      <c r="W24" s="373" t="s">
        <v>56</v>
      </c>
      <c r="X24" s="37" t="s">
        <v>44</v>
      </c>
      <c r="Y24" s="38">
        <v>0</v>
      </c>
      <c r="Z24" s="39">
        <v>0</v>
      </c>
      <c r="AA24" s="39">
        <v>0</v>
      </c>
      <c r="AB24" s="64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0</v>
      </c>
      <c r="AI24" s="38">
        <v>1</v>
      </c>
      <c r="AJ24" s="39">
        <v>1</v>
      </c>
      <c r="AK24" s="39">
        <v>0</v>
      </c>
      <c r="AL24" s="64">
        <v>0</v>
      </c>
      <c r="AM24" s="39">
        <v>1</v>
      </c>
      <c r="AN24" s="39">
        <v>1</v>
      </c>
      <c r="AO24" s="39">
        <v>0</v>
      </c>
      <c r="AP24" s="39">
        <v>0</v>
      </c>
      <c r="AQ24" s="39">
        <v>0</v>
      </c>
      <c r="AR24" s="39">
        <v>0</v>
      </c>
      <c r="AS24" s="41"/>
      <c r="AT24" s="41"/>
      <c r="AU24" s="41"/>
      <c r="AV24" s="41"/>
      <c r="AW24" s="41"/>
      <c r="AX24" s="41"/>
      <c r="AY24" s="41"/>
      <c r="AZ24" s="41"/>
      <c r="BA24" s="41"/>
      <c r="BB24" s="41"/>
      <c r="BC24" s="41"/>
      <c r="BD24" s="41"/>
      <c r="BE24" s="41"/>
    </row>
    <row r="25" spans="1:57" ht="21.95" customHeight="1" x14ac:dyDescent="0.25">
      <c r="A25" s="372"/>
      <c r="B25" s="26" t="s">
        <v>50</v>
      </c>
      <c r="C25" s="38">
        <v>4</v>
      </c>
      <c r="D25" s="39">
        <v>4</v>
      </c>
      <c r="E25" s="39">
        <v>0</v>
      </c>
      <c r="F25" s="64">
        <v>0</v>
      </c>
      <c r="G25" s="39">
        <v>4</v>
      </c>
      <c r="H25" s="39">
        <v>4</v>
      </c>
      <c r="I25" s="39">
        <v>0</v>
      </c>
      <c r="J25" s="39">
        <v>0</v>
      </c>
      <c r="K25" s="39">
        <v>0</v>
      </c>
      <c r="L25" s="39">
        <v>0</v>
      </c>
      <c r="M25" s="38">
        <v>4</v>
      </c>
      <c r="N25" s="39">
        <v>4</v>
      </c>
      <c r="O25" s="39">
        <v>0</v>
      </c>
      <c r="P25" s="64">
        <v>0</v>
      </c>
      <c r="Q25" s="39">
        <v>4</v>
      </c>
      <c r="R25" s="39">
        <v>4</v>
      </c>
      <c r="S25" s="39">
        <v>0</v>
      </c>
      <c r="T25" s="39">
        <v>0</v>
      </c>
      <c r="U25" s="39">
        <v>0</v>
      </c>
      <c r="V25" s="40">
        <v>0</v>
      </c>
      <c r="W25" s="373"/>
      <c r="X25" s="37" t="s">
        <v>50</v>
      </c>
      <c r="Y25" s="38">
        <v>0</v>
      </c>
      <c r="Z25" s="39">
        <v>0</v>
      </c>
      <c r="AA25" s="39">
        <v>0</v>
      </c>
      <c r="AB25" s="64">
        <v>0</v>
      </c>
      <c r="AC25" s="39">
        <v>0</v>
      </c>
      <c r="AD25" s="39">
        <v>0</v>
      </c>
      <c r="AE25" s="39">
        <v>0</v>
      </c>
      <c r="AF25" s="39">
        <v>0</v>
      </c>
      <c r="AG25" s="39">
        <v>0</v>
      </c>
      <c r="AH25" s="39">
        <v>0</v>
      </c>
      <c r="AI25" s="38">
        <v>0</v>
      </c>
      <c r="AJ25" s="39">
        <v>0</v>
      </c>
      <c r="AK25" s="39">
        <v>0</v>
      </c>
      <c r="AL25" s="64">
        <v>0</v>
      </c>
      <c r="AM25" s="39">
        <v>0</v>
      </c>
      <c r="AN25" s="39">
        <v>0</v>
      </c>
      <c r="AO25" s="39">
        <v>0</v>
      </c>
      <c r="AP25" s="39">
        <v>0</v>
      </c>
      <c r="AQ25" s="39">
        <v>0</v>
      </c>
      <c r="AR25" s="39">
        <v>0</v>
      </c>
      <c r="AS25" s="41"/>
      <c r="AT25" s="41"/>
      <c r="AU25" s="41"/>
      <c r="AV25" s="41"/>
      <c r="AW25" s="41"/>
      <c r="AX25" s="41"/>
      <c r="AY25" s="41"/>
      <c r="AZ25" s="41"/>
      <c r="BA25" s="41"/>
      <c r="BB25" s="41"/>
      <c r="BC25" s="41"/>
      <c r="BD25" s="41"/>
      <c r="BE25" s="41"/>
    </row>
    <row r="26" spans="1:57" ht="21.95" customHeight="1" x14ac:dyDescent="0.25">
      <c r="A26" s="372"/>
      <c r="B26" s="14" t="s">
        <v>51</v>
      </c>
      <c r="C26" s="42">
        <v>2</v>
      </c>
      <c r="D26" s="43">
        <v>2</v>
      </c>
      <c r="E26" s="43">
        <v>0</v>
      </c>
      <c r="F26" s="65">
        <v>0</v>
      </c>
      <c r="G26" s="43">
        <v>2</v>
      </c>
      <c r="H26" s="43">
        <v>2</v>
      </c>
      <c r="I26" s="43">
        <v>0</v>
      </c>
      <c r="J26" s="43">
        <v>0</v>
      </c>
      <c r="K26" s="43">
        <v>0</v>
      </c>
      <c r="L26" s="43">
        <v>0</v>
      </c>
      <c r="M26" s="42">
        <v>1</v>
      </c>
      <c r="N26" s="43">
        <v>1</v>
      </c>
      <c r="O26" s="43">
        <v>0</v>
      </c>
      <c r="P26" s="65">
        <v>0</v>
      </c>
      <c r="Q26" s="43">
        <v>1</v>
      </c>
      <c r="R26" s="43">
        <v>1</v>
      </c>
      <c r="S26" s="43">
        <v>0</v>
      </c>
      <c r="T26" s="43">
        <v>0</v>
      </c>
      <c r="U26" s="43">
        <v>0</v>
      </c>
      <c r="V26" s="44">
        <v>0</v>
      </c>
      <c r="W26" s="373"/>
      <c r="X26" s="37" t="s">
        <v>51</v>
      </c>
      <c r="Y26" s="42">
        <v>0</v>
      </c>
      <c r="Z26" s="43">
        <v>0</v>
      </c>
      <c r="AA26" s="43">
        <v>0</v>
      </c>
      <c r="AB26" s="65">
        <v>0</v>
      </c>
      <c r="AC26" s="43">
        <v>0</v>
      </c>
      <c r="AD26" s="43">
        <v>0</v>
      </c>
      <c r="AE26" s="43">
        <v>0</v>
      </c>
      <c r="AF26" s="43">
        <v>0</v>
      </c>
      <c r="AG26" s="43">
        <v>0</v>
      </c>
      <c r="AH26" s="43">
        <v>0</v>
      </c>
      <c r="AI26" s="42">
        <v>1</v>
      </c>
      <c r="AJ26" s="43">
        <v>1</v>
      </c>
      <c r="AK26" s="43">
        <v>0</v>
      </c>
      <c r="AL26" s="65">
        <v>0</v>
      </c>
      <c r="AM26" s="43">
        <v>1</v>
      </c>
      <c r="AN26" s="43">
        <v>1</v>
      </c>
      <c r="AO26" s="43">
        <v>0</v>
      </c>
      <c r="AP26" s="43">
        <v>0</v>
      </c>
      <c r="AQ26" s="43">
        <v>0</v>
      </c>
      <c r="AR26" s="43">
        <v>0</v>
      </c>
      <c r="AS26" s="41"/>
      <c r="AT26" s="41"/>
      <c r="AU26" s="41"/>
      <c r="AV26" s="41"/>
      <c r="AW26" s="41"/>
      <c r="AX26" s="41"/>
      <c r="AY26" s="41"/>
      <c r="AZ26" s="41"/>
      <c r="BA26" s="41"/>
      <c r="BB26" s="41"/>
      <c r="BC26" s="41"/>
      <c r="BD26" s="41"/>
      <c r="BE26" s="41"/>
    </row>
    <row r="27" spans="1:57" ht="23.45" customHeight="1" x14ac:dyDescent="0.25">
      <c r="A27" s="17" t="s">
        <v>58</v>
      </c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45" t="s">
        <v>59</v>
      </c>
      <c r="X27" s="46"/>
      <c r="Y27" s="17"/>
      <c r="Z27" s="47" t="s">
        <v>60</v>
      </c>
      <c r="AA27" s="47"/>
      <c r="AC27" s="47"/>
      <c r="AD27" s="48"/>
      <c r="AE27" s="49" t="s">
        <v>61</v>
      </c>
      <c r="AG27" s="47"/>
      <c r="AH27" s="50"/>
      <c r="AI27" s="50"/>
      <c r="AJ27" s="51" t="s">
        <v>62</v>
      </c>
      <c r="AK27" s="52"/>
      <c r="AN27" s="47"/>
      <c r="AP27" s="49"/>
      <c r="AQ27" s="49"/>
      <c r="AR27" s="53" t="s">
        <v>63</v>
      </c>
      <c r="AU27" s="41"/>
      <c r="AV27" s="41"/>
      <c r="AW27" s="41"/>
      <c r="AX27" s="41"/>
      <c r="AY27" s="41"/>
      <c r="AZ27" s="41"/>
      <c r="BA27" s="41"/>
      <c r="BB27" s="41"/>
      <c r="BC27" s="41"/>
      <c r="BD27" s="41"/>
      <c r="BE27" s="41"/>
    </row>
    <row r="28" spans="1:57" ht="18" customHeight="1" x14ac:dyDescent="0.25">
      <c r="A28" s="17" t="s">
        <v>64</v>
      </c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46"/>
      <c r="X28" s="46"/>
      <c r="Y28" s="17"/>
      <c r="Z28" s="47"/>
      <c r="AA28" s="47"/>
      <c r="AC28" s="50"/>
      <c r="AD28" s="48"/>
      <c r="AE28" s="49" t="s">
        <v>65</v>
      </c>
      <c r="AG28" s="47"/>
      <c r="AH28" s="47"/>
      <c r="AI28" s="47"/>
      <c r="AJ28" s="47"/>
      <c r="AK28" s="52"/>
      <c r="AM28" s="47"/>
      <c r="AN28" s="47"/>
      <c r="AO28" s="52"/>
      <c r="AP28" s="49"/>
      <c r="AQ28" s="49"/>
      <c r="AR28" s="47"/>
      <c r="AS28" s="52"/>
      <c r="AT28" s="49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</row>
    <row r="29" spans="1:57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54" t="s">
        <v>68</v>
      </c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49"/>
      <c r="AM29" s="17"/>
      <c r="AN29" s="17"/>
      <c r="AO29" s="17"/>
      <c r="AP29" s="17"/>
      <c r="AQ29" s="17"/>
      <c r="AR29" s="17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</row>
    <row r="30" spans="1:57" x14ac:dyDescent="0.2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54" t="s">
        <v>66</v>
      </c>
      <c r="X30" s="55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47"/>
      <c r="AM30" s="17"/>
      <c r="AN30" s="17"/>
      <c r="AO30" s="17"/>
      <c r="AP30" s="17"/>
      <c r="AQ30" s="17"/>
      <c r="AR30" s="17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</row>
    <row r="31" spans="1:57" x14ac:dyDescent="0.2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</row>
    <row r="32" spans="1:57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41"/>
      <c r="AT32" s="41"/>
      <c r="AU32" s="41"/>
      <c r="AV32" s="41"/>
      <c r="AW32" s="41"/>
      <c r="AX32" s="41"/>
      <c r="AY32" s="41"/>
      <c r="AZ32" s="41"/>
      <c r="BA32" s="41"/>
      <c r="BB32" s="41"/>
      <c r="BC32" s="41"/>
      <c r="BD32" s="41"/>
      <c r="BE32" s="41"/>
    </row>
    <row r="33" spans="1:57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41"/>
      <c r="AT33" s="41"/>
      <c r="AU33" s="41"/>
      <c r="AV33" s="41"/>
      <c r="AW33" s="41"/>
      <c r="AX33" s="41"/>
      <c r="AY33" s="41"/>
      <c r="AZ33" s="41"/>
      <c r="BA33" s="41"/>
      <c r="BB33" s="41"/>
      <c r="BC33" s="41"/>
      <c r="BD33" s="41"/>
      <c r="BE33" s="41"/>
    </row>
  </sheetData>
  <mergeCells count="44">
    <mergeCell ref="A4:V4"/>
    <mergeCell ref="W4:AR4"/>
    <mergeCell ref="A5:V5"/>
    <mergeCell ref="W5:AR5"/>
    <mergeCell ref="X6:X7"/>
    <mergeCell ref="Y6:AH6"/>
    <mergeCell ref="AI6:AR6"/>
    <mergeCell ref="AM7:AO7"/>
    <mergeCell ref="AP7:AR7"/>
    <mergeCell ref="J7:L7"/>
    <mergeCell ref="M7:P7"/>
    <mergeCell ref="AF7:AH7"/>
    <mergeCell ref="Y7:AB7"/>
    <mergeCell ref="AC7:AE7"/>
    <mergeCell ref="AI7:AL7"/>
    <mergeCell ref="A3:V3"/>
    <mergeCell ref="Q1:R1"/>
    <mergeCell ref="S1:V1"/>
    <mergeCell ref="AM1:AN1"/>
    <mergeCell ref="W3:AR3"/>
    <mergeCell ref="AO1:AR1"/>
    <mergeCell ref="Q2:R2"/>
    <mergeCell ref="S2:V2"/>
    <mergeCell ref="AM2:AN2"/>
    <mergeCell ref="AO2:AR2"/>
    <mergeCell ref="A12:A14"/>
    <mergeCell ref="W12:W14"/>
    <mergeCell ref="Q7:S7"/>
    <mergeCell ref="T7:V7"/>
    <mergeCell ref="B6:B7"/>
    <mergeCell ref="C6:L6"/>
    <mergeCell ref="M6:V6"/>
    <mergeCell ref="A9:A11"/>
    <mergeCell ref="W9:W11"/>
    <mergeCell ref="C7:F7"/>
    <mergeCell ref="G7:I7"/>
    <mergeCell ref="A24:A26"/>
    <mergeCell ref="W24:W26"/>
    <mergeCell ref="A15:A17"/>
    <mergeCell ref="W15:W17"/>
    <mergeCell ref="A18:A20"/>
    <mergeCell ref="W18:W20"/>
    <mergeCell ref="A21:A23"/>
    <mergeCell ref="W21:W23"/>
  </mergeCells>
  <phoneticPr fontId="3" type="noConversion"/>
  <printOptions horizontalCentered="1"/>
  <pageMargins left="0.74803149606299213" right="0.74803149606299213" top="1.1417322834645671" bottom="0.78740157480314898" header="0.511811023622047" footer="0.511811023622047"/>
  <pageSetup paperSize="0" firstPageNumber="149" fitToWidth="0" fitToHeight="0" orientation="landscape" useFirstPageNumber="1" horizontalDpi="0" verticalDpi="0" copies="0"/>
  <headerFooter alignWithMargins="0">
    <oddFooter>&amp;C&amp;P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E33"/>
  <sheetViews>
    <sheetView workbookViewId="0"/>
  </sheetViews>
  <sheetFormatPr defaultColWidth="8.875" defaultRowHeight="16.5" x14ac:dyDescent="0.25"/>
  <cols>
    <col min="1" max="1" width="12.625" customWidth="1"/>
    <col min="2" max="2" width="9.625" customWidth="1"/>
    <col min="3" max="4" width="10" customWidth="1"/>
    <col min="5" max="6" width="9.375" customWidth="1"/>
    <col min="7" max="8" width="10" customWidth="1"/>
    <col min="9" max="12" width="9.375" customWidth="1"/>
    <col min="13" max="14" width="9.625" customWidth="1"/>
    <col min="15" max="16" width="9.375" customWidth="1"/>
    <col min="17" max="18" width="9.75" customWidth="1"/>
    <col min="19" max="24" width="9.375" customWidth="1"/>
    <col min="25" max="26" width="9.625" customWidth="1"/>
    <col min="27" max="28" width="9.375" customWidth="1"/>
    <col min="29" max="30" width="9.75" customWidth="1"/>
    <col min="31" max="34" width="9.375" customWidth="1"/>
    <col min="35" max="36" width="9.625" customWidth="1"/>
    <col min="37" max="38" width="9.375" customWidth="1"/>
    <col min="39" max="40" width="9.75" customWidth="1"/>
    <col min="41" max="44" width="9.375" customWidth="1"/>
    <col min="45" max="45" width="8.875" customWidth="1"/>
  </cols>
  <sheetData>
    <row r="1" spans="1:57" ht="21.95" customHeight="1" x14ac:dyDescent="0.25">
      <c r="A1" s="10" t="s">
        <v>23</v>
      </c>
      <c r="B1" s="11" t="s">
        <v>2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3"/>
      <c r="Q1" s="375" t="s">
        <v>24</v>
      </c>
      <c r="R1" s="375"/>
      <c r="S1" s="375" t="s">
        <v>25</v>
      </c>
      <c r="T1" s="375"/>
      <c r="U1" s="375"/>
      <c r="V1" s="375"/>
      <c r="W1" s="15" t="s">
        <v>23</v>
      </c>
      <c r="X1" s="11" t="s">
        <v>2</v>
      </c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3"/>
      <c r="AM1" s="384" t="s">
        <v>24</v>
      </c>
      <c r="AN1" s="384"/>
      <c r="AO1" s="375" t="s">
        <v>25</v>
      </c>
      <c r="AP1" s="375"/>
      <c r="AQ1" s="375"/>
      <c r="AR1" s="375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</row>
    <row r="2" spans="1:57" ht="21.95" customHeight="1" x14ac:dyDescent="0.25">
      <c r="A2" s="18" t="s">
        <v>26</v>
      </c>
      <c r="B2" s="19" t="s">
        <v>27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1"/>
      <c r="Q2" s="375" t="s">
        <v>28</v>
      </c>
      <c r="R2" s="375"/>
      <c r="S2" s="385" t="s">
        <v>29</v>
      </c>
      <c r="T2" s="385"/>
      <c r="U2" s="385"/>
      <c r="V2" s="385"/>
      <c r="W2" s="22" t="s">
        <v>26</v>
      </c>
      <c r="X2" s="19" t="s">
        <v>27</v>
      </c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1"/>
      <c r="AM2" s="375" t="s">
        <v>28</v>
      </c>
      <c r="AN2" s="375"/>
      <c r="AO2" s="385" t="s">
        <v>29</v>
      </c>
      <c r="AP2" s="385"/>
      <c r="AQ2" s="385"/>
      <c r="AR2" s="385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</row>
    <row r="3" spans="1:57" s="24" customFormat="1" ht="30" customHeight="1" x14ac:dyDescent="0.25">
      <c r="A3" s="383" t="s">
        <v>30</v>
      </c>
      <c r="B3" s="383"/>
      <c r="C3" s="383"/>
      <c r="D3" s="383"/>
      <c r="E3" s="383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383"/>
      <c r="W3" s="386" t="s">
        <v>31</v>
      </c>
      <c r="X3" s="386"/>
      <c r="Y3" s="386"/>
      <c r="Z3" s="386"/>
      <c r="AA3" s="386"/>
      <c r="AB3" s="386"/>
      <c r="AC3" s="386"/>
      <c r="AD3" s="386"/>
      <c r="AE3" s="386"/>
      <c r="AF3" s="386"/>
      <c r="AG3" s="386"/>
      <c r="AH3" s="386"/>
      <c r="AI3" s="386"/>
      <c r="AJ3" s="386"/>
      <c r="AK3" s="386"/>
      <c r="AL3" s="386"/>
      <c r="AM3" s="386"/>
      <c r="AN3" s="386"/>
      <c r="AO3" s="386"/>
      <c r="AP3" s="386"/>
      <c r="AQ3" s="386"/>
      <c r="AR3" s="386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</row>
    <row r="4" spans="1:57" ht="26.1" customHeight="1" x14ac:dyDescent="0.25">
      <c r="A4" s="377" t="s">
        <v>197</v>
      </c>
      <c r="B4" s="377"/>
      <c r="C4" s="377"/>
      <c r="D4" s="377"/>
      <c r="E4" s="377"/>
      <c r="F4" s="377"/>
      <c r="G4" s="377"/>
      <c r="H4" s="377"/>
      <c r="I4" s="377"/>
      <c r="J4" s="377"/>
      <c r="K4" s="377"/>
      <c r="L4" s="377"/>
      <c r="M4" s="377"/>
      <c r="N4" s="377"/>
      <c r="O4" s="377"/>
      <c r="P4" s="377"/>
      <c r="Q4" s="377"/>
      <c r="R4" s="377"/>
      <c r="S4" s="377"/>
      <c r="T4" s="377"/>
      <c r="U4" s="378"/>
      <c r="V4" s="378"/>
      <c r="W4" s="379" t="s">
        <v>197</v>
      </c>
      <c r="X4" s="379"/>
      <c r="Y4" s="379"/>
      <c r="Z4" s="379"/>
      <c r="AA4" s="379"/>
      <c r="AB4" s="379"/>
      <c r="AC4" s="379"/>
      <c r="AD4" s="379"/>
      <c r="AE4" s="379"/>
      <c r="AF4" s="379"/>
      <c r="AG4" s="379"/>
      <c r="AH4" s="379"/>
      <c r="AI4" s="379"/>
      <c r="AJ4" s="379"/>
      <c r="AK4" s="379"/>
      <c r="AL4" s="379"/>
      <c r="AM4" s="379"/>
      <c r="AN4" s="379"/>
      <c r="AO4" s="379"/>
      <c r="AP4" s="379"/>
      <c r="AQ4" s="379"/>
      <c r="AR4" s="379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</row>
    <row r="5" spans="1:57" ht="20.100000000000001" customHeight="1" x14ac:dyDescent="0.25">
      <c r="A5" s="380" t="s">
        <v>1</v>
      </c>
      <c r="B5" s="380"/>
      <c r="C5" s="380"/>
      <c r="D5" s="380"/>
      <c r="E5" s="380"/>
      <c r="F5" s="380"/>
      <c r="G5" s="380"/>
      <c r="H5" s="380"/>
      <c r="I5" s="380"/>
      <c r="J5" s="380"/>
      <c r="K5" s="380"/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1" t="s">
        <v>1</v>
      </c>
      <c r="X5" s="381"/>
      <c r="Y5" s="381"/>
      <c r="Z5" s="381"/>
      <c r="AA5" s="381"/>
      <c r="AB5" s="381"/>
      <c r="AC5" s="381"/>
      <c r="AD5" s="381"/>
      <c r="AE5" s="381"/>
      <c r="AF5" s="381"/>
      <c r="AG5" s="381"/>
      <c r="AH5" s="381"/>
      <c r="AI5" s="381"/>
      <c r="AJ5" s="381"/>
      <c r="AK5" s="381"/>
      <c r="AL5" s="381"/>
      <c r="AM5" s="381"/>
      <c r="AN5" s="381"/>
      <c r="AO5" s="381"/>
      <c r="AP5" s="381"/>
      <c r="AQ5" s="381"/>
      <c r="AR5" s="381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</row>
    <row r="6" spans="1:57" ht="24.95" customHeight="1" x14ac:dyDescent="0.25">
      <c r="A6" s="280" t="s">
        <v>35</v>
      </c>
      <c r="B6" s="281"/>
      <c r="C6" s="375" t="s">
        <v>33</v>
      </c>
      <c r="D6" s="375"/>
      <c r="E6" s="375"/>
      <c r="F6" s="375"/>
      <c r="G6" s="375"/>
      <c r="H6" s="375"/>
      <c r="I6" s="375"/>
      <c r="J6" s="375"/>
      <c r="K6" s="375"/>
      <c r="L6" s="375"/>
      <c r="M6" s="375" t="s">
        <v>34</v>
      </c>
      <c r="N6" s="375"/>
      <c r="O6" s="375"/>
      <c r="P6" s="375"/>
      <c r="Q6" s="375"/>
      <c r="R6" s="375"/>
      <c r="S6" s="375"/>
      <c r="T6" s="375"/>
      <c r="U6" s="375"/>
      <c r="V6" s="375"/>
      <c r="W6" s="282" t="s">
        <v>35</v>
      </c>
      <c r="X6" s="281"/>
      <c r="Y6" s="375" t="s">
        <v>37</v>
      </c>
      <c r="Z6" s="375"/>
      <c r="AA6" s="375"/>
      <c r="AB6" s="375"/>
      <c r="AC6" s="375"/>
      <c r="AD6" s="375"/>
      <c r="AE6" s="375"/>
      <c r="AF6" s="375"/>
      <c r="AG6" s="375"/>
      <c r="AH6" s="375"/>
      <c r="AI6" s="382" t="s">
        <v>38</v>
      </c>
      <c r="AJ6" s="382"/>
      <c r="AK6" s="382"/>
      <c r="AL6" s="382"/>
      <c r="AM6" s="382"/>
      <c r="AN6" s="382"/>
      <c r="AO6" s="382"/>
      <c r="AP6" s="382"/>
      <c r="AQ6" s="382"/>
      <c r="AR6" s="382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</row>
    <row r="7" spans="1:57" ht="24.95" customHeight="1" x14ac:dyDescent="0.25">
      <c r="A7" s="27" t="s">
        <v>42</v>
      </c>
      <c r="B7" s="27" t="s">
        <v>67</v>
      </c>
      <c r="C7" s="375" t="s">
        <v>39</v>
      </c>
      <c r="D7" s="375"/>
      <c r="E7" s="375"/>
      <c r="F7" s="375"/>
      <c r="G7" s="374" t="s">
        <v>40</v>
      </c>
      <c r="H7" s="374"/>
      <c r="I7" s="374"/>
      <c r="J7" s="375" t="s">
        <v>41</v>
      </c>
      <c r="K7" s="375"/>
      <c r="L7" s="375"/>
      <c r="M7" s="375" t="s">
        <v>39</v>
      </c>
      <c r="N7" s="375"/>
      <c r="O7" s="375"/>
      <c r="P7" s="375"/>
      <c r="Q7" s="374" t="s">
        <v>40</v>
      </c>
      <c r="R7" s="374"/>
      <c r="S7" s="374"/>
      <c r="T7" s="375" t="s">
        <v>41</v>
      </c>
      <c r="U7" s="375"/>
      <c r="V7" s="375"/>
      <c r="W7" s="283" t="s">
        <v>42</v>
      </c>
      <c r="X7" s="27" t="s">
        <v>67</v>
      </c>
      <c r="Y7" s="375" t="s">
        <v>39</v>
      </c>
      <c r="Z7" s="375"/>
      <c r="AA7" s="375"/>
      <c r="AB7" s="375"/>
      <c r="AC7" s="374" t="s">
        <v>40</v>
      </c>
      <c r="AD7" s="374"/>
      <c r="AE7" s="374"/>
      <c r="AF7" s="375" t="s">
        <v>41</v>
      </c>
      <c r="AG7" s="375"/>
      <c r="AH7" s="375"/>
      <c r="AI7" s="375" t="s">
        <v>39</v>
      </c>
      <c r="AJ7" s="375"/>
      <c r="AK7" s="375"/>
      <c r="AL7" s="375"/>
      <c r="AM7" s="374" t="s">
        <v>40</v>
      </c>
      <c r="AN7" s="374"/>
      <c r="AO7" s="374"/>
      <c r="AP7" s="382" t="s">
        <v>41</v>
      </c>
      <c r="AQ7" s="382"/>
      <c r="AR7" s="382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</row>
    <row r="8" spans="1:57" ht="80.099999999999994" customHeight="1" x14ac:dyDescent="0.25">
      <c r="A8" s="284" t="s">
        <v>43</v>
      </c>
      <c r="B8" s="285"/>
      <c r="C8" s="31" t="s">
        <v>44</v>
      </c>
      <c r="D8" s="31" t="s">
        <v>45</v>
      </c>
      <c r="E8" s="31" t="s">
        <v>46</v>
      </c>
      <c r="F8" s="31" t="s">
        <v>47</v>
      </c>
      <c r="G8" s="31" t="s">
        <v>48</v>
      </c>
      <c r="H8" s="31" t="s">
        <v>45</v>
      </c>
      <c r="I8" s="31" t="s">
        <v>46</v>
      </c>
      <c r="J8" s="31" t="s">
        <v>48</v>
      </c>
      <c r="K8" s="31" t="s">
        <v>45</v>
      </c>
      <c r="L8" s="32" t="s">
        <v>46</v>
      </c>
      <c r="M8" s="33" t="s">
        <v>44</v>
      </c>
      <c r="N8" s="31" t="s">
        <v>45</v>
      </c>
      <c r="O8" s="31" t="s">
        <v>46</v>
      </c>
      <c r="P8" s="31" t="s">
        <v>47</v>
      </c>
      <c r="Q8" s="31" t="s">
        <v>48</v>
      </c>
      <c r="R8" s="31" t="s">
        <v>45</v>
      </c>
      <c r="S8" s="31" t="s">
        <v>46</v>
      </c>
      <c r="T8" s="31" t="s">
        <v>48</v>
      </c>
      <c r="U8" s="31" t="s">
        <v>45</v>
      </c>
      <c r="V8" s="31" t="s">
        <v>46</v>
      </c>
      <c r="W8" s="286" t="s">
        <v>43</v>
      </c>
      <c r="X8" s="285"/>
      <c r="Y8" s="31" t="s">
        <v>44</v>
      </c>
      <c r="Z8" s="31" t="s">
        <v>45</v>
      </c>
      <c r="AA8" s="31" t="s">
        <v>46</v>
      </c>
      <c r="AB8" s="31" t="s">
        <v>47</v>
      </c>
      <c r="AC8" s="31" t="s">
        <v>48</v>
      </c>
      <c r="AD8" s="31" t="s">
        <v>45</v>
      </c>
      <c r="AE8" s="31" t="s">
        <v>46</v>
      </c>
      <c r="AF8" s="31" t="s">
        <v>48</v>
      </c>
      <c r="AG8" s="31" t="s">
        <v>45</v>
      </c>
      <c r="AH8" s="32" t="s">
        <v>46</v>
      </c>
      <c r="AI8" s="33" t="s">
        <v>44</v>
      </c>
      <c r="AJ8" s="31" t="s">
        <v>45</v>
      </c>
      <c r="AK8" s="31" t="s">
        <v>46</v>
      </c>
      <c r="AL8" s="31" t="s">
        <v>47</v>
      </c>
      <c r="AM8" s="31" t="s">
        <v>48</v>
      </c>
      <c r="AN8" s="31" t="s">
        <v>45</v>
      </c>
      <c r="AO8" s="31" t="s">
        <v>46</v>
      </c>
      <c r="AP8" s="31" t="s">
        <v>48</v>
      </c>
      <c r="AQ8" s="31" t="s">
        <v>45</v>
      </c>
      <c r="AR8" s="32" t="s">
        <v>46</v>
      </c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</row>
    <row r="9" spans="1:57" ht="21.95" customHeight="1" x14ac:dyDescent="0.25">
      <c r="A9" s="372" t="s">
        <v>49</v>
      </c>
      <c r="B9" s="14" t="s">
        <v>44</v>
      </c>
      <c r="C9" s="34">
        <v>646875</v>
      </c>
      <c r="D9" s="35">
        <v>643320</v>
      </c>
      <c r="E9" s="35">
        <f t="shared" ref="E9:E26" si="0">SUM(I9+L9)</f>
        <v>3555</v>
      </c>
      <c r="F9" s="295">
        <f t="shared" ref="F9:F23" si="1">SUM(E9/C9)*100</f>
        <v>0.54956521739130437</v>
      </c>
      <c r="G9" s="35">
        <v>646287</v>
      </c>
      <c r="H9" s="35">
        <v>642735</v>
      </c>
      <c r="I9" s="35">
        <v>3552</v>
      </c>
      <c r="J9" s="35">
        <v>588</v>
      </c>
      <c r="K9" s="35">
        <v>585</v>
      </c>
      <c r="L9" s="35">
        <v>3</v>
      </c>
      <c r="M9" s="34">
        <v>263305</v>
      </c>
      <c r="N9" s="35">
        <v>261649</v>
      </c>
      <c r="O9" s="35">
        <f t="shared" ref="O9:O26" si="2">SUM(S9+V9)</f>
        <v>1656</v>
      </c>
      <c r="P9" s="295">
        <f t="shared" ref="P9:P23" si="3">SUM(O9/M9)*100</f>
        <v>0.62892842900818435</v>
      </c>
      <c r="Q9" s="35">
        <v>263014</v>
      </c>
      <c r="R9" s="35">
        <v>261360</v>
      </c>
      <c r="S9" s="35">
        <v>1654</v>
      </c>
      <c r="T9" s="35">
        <v>291</v>
      </c>
      <c r="U9" s="35">
        <v>289</v>
      </c>
      <c r="V9" s="36">
        <v>2</v>
      </c>
      <c r="W9" s="373" t="s">
        <v>49</v>
      </c>
      <c r="X9" s="37" t="s">
        <v>44</v>
      </c>
      <c r="Y9" s="34">
        <v>217025</v>
      </c>
      <c r="Z9" s="35">
        <v>215895</v>
      </c>
      <c r="AA9" s="35">
        <f t="shared" ref="AA9:AA26" si="4">SUM(AE9+AH9)</f>
        <v>1130</v>
      </c>
      <c r="AB9" s="295">
        <f t="shared" ref="AB9:AB23" si="5">SUM(AA9/Y9)*100</f>
        <v>0.52067734132012433</v>
      </c>
      <c r="AC9" s="35">
        <v>216846</v>
      </c>
      <c r="AD9" s="35">
        <v>215717</v>
      </c>
      <c r="AE9" s="35">
        <v>1129</v>
      </c>
      <c r="AF9" s="35">
        <v>179</v>
      </c>
      <c r="AG9" s="35">
        <v>178</v>
      </c>
      <c r="AH9" s="35">
        <v>1</v>
      </c>
      <c r="AI9" s="34">
        <v>166545</v>
      </c>
      <c r="AJ9" s="35">
        <v>165776</v>
      </c>
      <c r="AK9" s="35">
        <f t="shared" ref="AK9:AK26" si="6">SUM(AO9+AR9)</f>
        <v>769</v>
      </c>
      <c r="AL9" s="295">
        <f t="shared" ref="AL9:AL23" si="7">SUM(AK9/AI9)*100</f>
        <v>0.46173706805968356</v>
      </c>
      <c r="AM9" s="35">
        <v>166427</v>
      </c>
      <c r="AN9" s="35">
        <v>165658</v>
      </c>
      <c r="AO9" s="35">
        <v>769</v>
      </c>
      <c r="AP9" s="35">
        <v>118</v>
      </c>
      <c r="AQ9" s="35">
        <v>118</v>
      </c>
      <c r="AR9" s="35">
        <v>0</v>
      </c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</row>
    <row r="10" spans="1:57" ht="21.95" customHeight="1" x14ac:dyDescent="0.25">
      <c r="A10" s="372"/>
      <c r="B10" s="14" t="s">
        <v>50</v>
      </c>
      <c r="C10" s="38">
        <v>303027</v>
      </c>
      <c r="D10" s="39">
        <v>300951</v>
      </c>
      <c r="E10" s="39">
        <f t="shared" si="0"/>
        <v>2076</v>
      </c>
      <c r="F10" s="64">
        <f t="shared" si="1"/>
        <v>0.68508746745339533</v>
      </c>
      <c r="G10" s="39">
        <v>302794</v>
      </c>
      <c r="H10" s="39">
        <v>300720</v>
      </c>
      <c r="I10" s="39">
        <v>2074</v>
      </c>
      <c r="J10" s="39">
        <v>233</v>
      </c>
      <c r="K10" s="39">
        <v>231</v>
      </c>
      <c r="L10" s="39">
        <v>2</v>
      </c>
      <c r="M10" s="38">
        <v>115735</v>
      </c>
      <c r="N10" s="39">
        <v>114833</v>
      </c>
      <c r="O10" s="39">
        <f t="shared" si="2"/>
        <v>902</v>
      </c>
      <c r="P10" s="64">
        <f t="shared" si="3"/>
        <v>0.77936665658616666</v>
      </c>
      <c r="Q10" s="39">
        <v>115617</v>
      </c>
      <c r="R10" s="39">
        <v>114717</v>
      </c>
      <c r="S10" s="39">
        <v>900</v>
      </c>
      <c r="T10" s="39">
        <v>118</v>
      </c>
      <c r="U10" s="39">
        <v>116</v>
      </c>
      <c r="V10" s="40">
        <v>2</v>
      </c>
      <c r="W10" s="373"/>
      <c r="X10" s="37" t="s">
        <v>50</v>
      </c>
      <c r="Y10" s="38">
        <v>103177</v>
      </c>
      <c r="Z10" s="39">
        <v>102482</v>
      </c>
      <c r="AA10" s="39">
        <f t="shared" si="4"/>
        <v>695</v>
      </c>
      <c r="AB10" s="64">
        <f t="shared" si="5"/>
        <v>0.67359973637535497</v>
      </c>
      <c r="AC10" s="39">
        <v>103109</v>
      </c>
      <c r="AD10" s="39">
        <v>102414</v>
      </c>
      <c r="AE10" s="39">
        <v>695</v>
      </c>
      <c r="AF10" s="39">
        <v>68</v>
      </c>
      <c r="AG10" s="39">
        <v>68</v>
      </c>
      <c r="AH10" s="39">
        <v>0</v>
      </c>
      <c r="AI10" s="38">
        <v>84115</v>
      </c>
      <c r="AJ10" s="39">
        <v>83636</v>
      </c>
      <c r="AK10" s="39">
        <f t="shared" si="6"/>
        <v>479</v>
      </c>
      <c r="AL10" s="64">
        <f t="shared" si="7"/>
        <v>0.5694584794626405</v>
      </c>
      <c r="AM10" s="39">
        <v>84068</v>
      </c>
      <c r="AN10" s="39">
        <v>83589</v>
      </c>
      <c r="AO10" s="39">
        <v>479</v>
      </c>
      <c r="AP10" s="39">
        <v>47</v>
      </c>
      <c r="AQ10" s="39">
        <v>47</v>
      </c>
      <c r="AR10" s="39">
        <v>0</v>
      </c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</row>
    <row r="11" spans="1:57" ht="21.95" customHeight="1" x14ac:dyDescent="0.25">
      <c r="A11" s="372"/>
      <c r="B11" s="14" t="s">
        <v>51</v>
      </c>
      <c r="C11" s="38">
        <v>343848</v>
      </c>
      <c r="D11" s="39">
        <v>342369</v>
      </c>
      <c r="E11" s="39">
        <f t="shared" si="0"/>
        <v>1479</v>
      </c>
      <c r="F11" s="64">
        <f t="shared" si="1"/>
        <v>0.43013191875479861</v>
      </c>
      <c r="G11" s="39">
        <v>343493</v>
      </c>
      <c r="H11" s="39">
        <v>342015</v>
      </c>
      <c r="I11" s="39">
        <v>1478</v>
      </c>
      <c r="J11" s="39">
        <v>355</v>
      </c>
      <c r="K11" s="39">
        <v>354</v>
      </c>
      <c r="L11" s="39">
        <v>1</v>
      </c>
      <c r="M11" s="38">
        <v>147570</v>
      </c>
      <c r="N11" s="39">
        <v>146816</v>
      </c>
      <c r="O11" s="39">
        <f t="shared" si="2"/>
        <v>754</v>
      </c>
      <c r="P11" s="64">
        <f t="shared" si="3"/>
        <v>0.51094395879921395</v>
      </c>
      <c r="Q11" s="39">
        <v>147397</v>
      </c>
      <c r="R11" s="39">
        <v>146643</v>
      </c>
      <c r="S11" s="39">
        <v>754</v>
      </c>
      <c r="T11" s="39">
        <v>173</v>
      </c>
      <c r="U11" s="39">
        <v>173</v>
      </c>
      <c r="V11" s="40">
        <v>0</v>
      </c>
      <c r="W11" s="373"/>
      <c r="X11" s="37" t="s">
        <v>51</v>
      </c>
      <c r="Y11" s="38">
        <v>113848</v>
      </c>
      <c r="Z11" s="39">
        <v>113413</v>
      </c>
      <c r="AA11" s="39">
        <f t="shared" si="4"/>
        <v>435</v>
      </c>
      <c r="AB11" s="64">
        <f t="shared" si="5"/>
        <v>0.38208839856650972</v>
      </c>
      <c r="AC11" s="39">
        <v>113737</v>
      </c>
      <c r="AD11" s="39">
        <v>113303</v>
      </c>
      <c r="AE11" s="39">
        <v>434</v>
      </c>
      <c r="AF11" s="39">
        <v>111</v>
      </c>
      <c r="AG11" s="39">
        <v>110</v>
      </c>
      <c r="AH11" s="39">
        <v>1</v>
      </c>
      <c r="AI11" s="38">
        <v>82430</v>
      </c>
      <c r="AJ11" s="39">
        <v>82140</v>
      </c>
      <c r="AK11" s="39">
        <f t="shared" si="6"/>
        <v>290</v>
      </c>
      <c r="AL11" s="64">
        <f t="shared" si="7"/>
        <v>0.35181366007521531</v>
      </c>
      <c r="AM11" s="39">
        <v>82359</v>
      </c>
      <c r="AN11" s="39">
        <v>82069</v>
      </c>
      <c r="AO11" s="39">
        <v>290</v>
      </c>
      <c r="AP11" s="39">
        <v>71</v>
      </c>
      <c r="AQ11" s="39">
        <v>71</v>
      </c>
      <c r="AR11" s="39">
        <v>0</v>
      </c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</row>
    <row r="12" spans="1:57" ht="21.95" customHeight="1" x14ac:dyDescent="0.25">
      <c r="A12" s="372" t="s">
        <v>52</v>
      </c>
      <c r="B12" s="14" t="s">
        <v>44</v>
      </c>
      <c r="C12" s="38">
        <v>59095</v>
      </c>
      <c r="D12" s="39">
        <v>58680</v>
      </c>
      <c r="E12" s="39">
        <f t="shared" si="0"/>
        <v>415</v>
      </c>
      <c r="F12" s="64">
        <f t="shared" si="1"/>
        <v>0.70225907437177426</v>
      </c>
      <c r="G12" s="39">
        <v>59062</v>
      </c>
      <c r="H12" s="39">
        <v>58647</v>
      </c>
      <c r="I12" s="39">
        <v>415</v>
      </c>
      <c r="J12" s="39">
        <v>33</v>
      </c>
      <c r="K12" s="39">
        <v>33</v>
      </c>
      <c r="L12" s="39">
        <v>0</v>
      </c>
      <c r="M12" s="38">
        <v>23978</v>
      </c>
      <c r="N12" s="39">
        <v>23820</v>
      </c>
      <c r="O12" s="39">
        <f t="shared" si="2"/>
        <v>158</v>
      </c>
      <c r="P12" s="64">
        <f t="shared" si="3"/>
        <v>0.65893735924597552</v>
      </c>
      <c r="Q12" s="39">
        <v>23964</v>
      </c>
      <c r="R12" s="39">
        <v>23806</v>
      </c>
      <c r="S12" s="39">
        <v>158</v>
      </c>
      <c r="T12" s="39">
        <v>14</v>
      </c>
      <c r="U12" s="39">
        <v>14</v>
      </c>
      <c r="V12" s="40">
        <v>0</v>
      </c>
      <c r="W12" s="373" t="s">
        <v>52</v>
      </c>
      <c r="X12" s="37" t="s">
        <v>44</v>
      </c>
      <c r="Y12" s="38">
        <v>20208</v>
      </c>
      <c r="Z12" s="39">
        <v>20056</v>
      </c>
      <c r="AA12" s="39">
        <f t="shared" si="4"/>
        <v>152</v>
      </c>
      <c r="AB12" s="64">
        <f t="shared" si="5"/>
        <v>0.75217735550277121</v>
      </c>
      <c r="AC12" s="39">
        <v>20199</v>
      </c>
      <c r="AD12" s="39">
        <v>20047</v>
      </c>
      <c r="AE12" s="39">
        <v>152</v>
      </c>
      <c r="AF12" s="39">
        <v>9</v>
      </c>
      <c r="AG12" s="39">
        <v>9</v>
      </c>
      <c r="AH12" s="39">
        <v>0</v>
      </c>
      <c r="AI12" s="38">
        <v>14909</v>
      </c>
      <c r="AJ12" s="39">
        <v>14804</v>
      </c>
      <c r="AK12" s="39">
        <f t="shared" si="6"/>
        <v>105</v>
      </c>
      <c r="AL12" s="64">
        <f t="shared" si="7"/>
        <v>0.70427258702796969</v>
      </c>
      <c r="AM12" s="39">
        <v>14899</v>
      </c>
      <c r="AN12" s="39">
        <v>14794</v>
      </c>
      <c r="AO12" s="39">
        <v>105</v>
      </c>
      <c r="AP12" s="39">
        <v>10</v>
      </c>
      <c r="AQ12" s="39">
        <v>10</v>
      </c>
      <c r="AR12" s="39">
        <v>0</v>
      </c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</row>
    <row r="13" spans="1:57" ht="21.95" customHeight="1" x14ac:dyDescent="0.25">
      <c r="A13" s="372"/>
      <c r="B13" s="14" t="s">
        <v>50</v>
      </c>
      <c r="C13" s="38">
        <v>49043</v>
      </c>
      <c r="D13" s="39">
        <v>48659</v>
      </c>
      <c r="E13" s="39">
        <f t="shared" si="0"/>
        <v>384</v>
      </c>
      <c r="F13" s="64">
        <f t="shared" si="1"/>
        <v>0.78298635890952839</v>
      </c>
      <c r="G13" s="39">
        <v>49019</v>
      </c>
      <c r="H13" s="39">
        <v>48635</v>
      </c>
      <c r="I13" s="39">
        <v>384</v>
      </c>
      <c r="J13" s="39">
        <v>24</v>
      </c>
      <c r="K13" s="39">
        <v>24</v>
      </c>
      <c r="L13" s="39">
        <v>0</v>
      </c>
      <c r="M13" s="38">
        <v>19934</v>
      </c>
      <c r="N13" s="39">
        <v>19787</v>
      </c>
      <c r="O13" s="39">
        <f t="shared" si="2"/>
        <v>147</v>
      </c>
      <c r="P13" s="64">
        <f t="shared" si="3"/>
        <v>0.73743353065114881</v>
      </c>
      <c r="Q13" s="39">
        <v>19923</v>
      </c>
      <c r="R13" s="39">
        <v>19776</v>
      </c>
      <c r="S13" s="39">
        <v>147</v>
      </c>
      <c r="T13" s="39">
        <v>11</v>
      </c>
      <c r="U13" s="39">
        <v>11</v>
      </c>
      <c r="V13" s="40">
        <v>0</v>
      </c>
      <c r="W13" s="373"/>
      <c r="X13" s="37" t="s">
        <v>50</v>
      </c>
      <c r="Y13" s="38">
        <v>16811</v>
      </c>
      <c r="Z13" s="39">
        <v>16670</v>
      </c>
      <c r="AA13" s="39">
        <f t="shared" si="4"/>
        <v>141</v>
      </c>
      <c r="AB13" s="64">
        <f t="shared" si="5"/>
        <v>0.83873654155017552</v>
      </c>
      <c r="AC13" s="39">
        <v>16805</v>
      </c>
      <c r="AD13" s="39">
        <v>16664</v>
      </c>
      <c r="AE13" s="39">
        <v>141</v>
      </c>
      <c r="AF13" s="39">
        <v>6</v>
      </c>
      <c r="AG13" s="39">
        <v>6</v>
      </c>
      <c r="AH13" s="39">
        <v>0</v>
      </c>
      <c r="AI13" s="38">
        <v>12298</v>
      </c>
      <c r="AJ13" s="39">
        <v>12202</v>
      </c>
      <c r="AK13" s="39">
        <f t="shared" si="6"/>
        <v>96</v>
      </c>
      <c r="AL13" s="64">
        <f t="shared" si="7"/>
        <v>0.78061473410310622</v>
      </c>
      <c r="AM13" s="39">
        <v>12291</v>
      </c>
      <c r="AN13" s="39">
        <v>12195</v>
      </c>
      <c r="AO13" s="39">
        <v>96</v>
      </c>
      <c r="AP13" s="39">
        <v>7</v>
      </c>
      <c r="AQ13" s="39">
        <v>7</v>
      </c>
      <c r="AR13" s="39">
        <v>0</v>
      </c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</row>
    <row r="14" spans="1:57" ht="21.95" customHeight="1" x14ac:dyDescent="0.25">
      <c r="A14" s="372"/>
      <c r="B14" s="14" t="s">
        <v>51</v>
      </c>
      <c r="C14" s="38">
        <v>10052</v>
      </c>
      <c r="D14" s="39">
        <v>10021</v>
      </c>
      <c r="E14" s="39">
        <f t="shared" si="0"/>
        <v>31</v>
      </c>
      <c r="F14" s="64">
        <f t="shared" si="1"/>
        <v>0.30839633903700758</v>
      </c>
      <c r="G14" s="39">
        <v>10043</v>
      </c>
      <c r="H14" s="39">
        <v>10012</v>
      </c>
      <c r="I14" s="39">
        <v>31</v>
      </c>
      <c r="J14" s="39">
        <v>9</v>
      </c>
      <c r="K14" s="39">
        <v>9</v>
      </c>
      <c r="L14" s="39">
        <v>0</v>
      </c>
      <c r="M14" s="38">
        <v>4044</v>
      </c>
      <c r="N14" s="39">
        <v>4033</v>
      </c>
      <c r="O14" s="39">
        <f t="shared" si="2"/>
        <v>11</v>
      </c>
      <c r="P14" s="64">
        <f t="shared" si="3"/>
        <v>0.27200791295746785</v>
      </c>
      <c r="Q14" s="39">
        <v>4041</v>
      </c>
      <c r="R14" s="39">
        <v>4030</v>
      </c>
      <c r="S14" s="39">
        <v>11</v>
      </c>
      <c r="T14" s="39">
        <v>3</v>
      </c>
      <c r="U14" s="39">
        <v>3</v>
      </c>
      <c r="V14" s="40">
        <v>0</v>
      </c>
      <c r="W14" s="373"/>
      <c r="X14" s="37" t="s">
        <v>51</v>
      </c>
      <c r="Y14" s="38">
        <v>3397</v>
      </c>
      <c r="Z14" s="39">
        <v>3386</v>
      </c>
      <c r="AA14" s="39">
        <f t="shared" si="4"/>
        <v>11</v>
      </c>
      <c r="AB14" s="64">
        <f t="shared" si="5"/>
        <v>0.32381513099793935</v>
      </c>
      <c r="AC14" s="39">
        <v>3394</v>
      </c>
      <c r="AD14" s="39">
        <v>3383</v>
      </c>
      <c r="AE14" s="39">
        <v>11</v>
      </c>
      <c r="AF14" s="39">
        <v>3</v>
      </c>
      <c r="AG14" s="39">
        <v>3</v>
      </c>
      <c r="AH14" s="39">
        <v>0</v>
      </c>
      <c r="AI14" s="38">
        <v>2611</v>
      </c>
      <c r="AJ14" s="39">
        <v>2602</v>
      </c>
      <c r="AK14" s="39">
        <f t="shared" si="6"/>
        <v>9</v>
      </c>
      <c r="AL14" s="64">
        <f t="shared" si="7"/>
        <v>0.34469551895825351</v>
      </c>
      <c r="AM14" s="39">
        <v>2608</v>
      </c>
      <c r="AN14" s="39">
        <v>2599</v>
      </c>
      <c r="AO14" s="39">
        <v>9</v>
      </c>
      <c r="AP14" s="39">
        <v>3</v>
      </c>
      <c r="AQ14" s="39">
        <v>3</v>
      </c>
      <c r="AR14" s="39">
        <v>0</v>
      </c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</row>
    <row r="15" spans="1:57" ht="21.95" customHeight="1" x14ac:dyDescent="0.25">
      <c r="A15" s="372" t="s">
        <v>53</v>
      </c>
      <c r="B15" s="14" t="s">
        <v>44</v>
      </c>
      <c r="C15" s="38">
        <v>239219</v>
      </c>
      <c r="D15" s="39">
        <v>237987</v>
      </c>
      <c r="E15" s="39">
        <f t="shared" si="0"/>
        <v>1232</v>
      </c>
      <c r="F15" s="64">
        <f t="shared" si="1"/>
        <v>0.51500925929796548</v>
      </c>
      <c r="G15" s="39">
        <v>238955</v>
      </c>
      <c r="H15" s="39">
        <v>237724</v>
      </c>
      <c r="I15" s="39">
        <v>1231</v>
      </c>
      <c r="J15" s="39">
        <v>264</v>
      </c>
      <c r="K15" s="39">
        <v>263</v>
      </c>
      <c r="L15" s="39">
        <v>1</v>
      </c>
      <c r="M15" s="38">
        <v>106206</v>
      </c>
      <c r="N15" s="39">
        <v>105553</v>
      </c>
      <c r="O15" s="39">
        <f t="shared" si="2"/>
        <v>653</v>
      </c>
      <c r="P15" s="64">
        <f t="shared" si="3"/>
        <v>0.61484285256953464</v>
      </c>
      <c r="Q15" s="39">
        <v>106078</v>
      </c>
      <c r="R15" s="39">
        <v>105426</v>
      </c>
      <c r="S15" s="39">
        <v>652</v>
      </c>
      <c r="T15" s="39">
        <v>128</v>
      </c>
      <c r="U15" s="39">
        <v>127</v>
      </c>
      <c r="V15" s="40">
        <v>1</v>
      </c>
      <c r="W15" s="373" t="s">
        <v>53</v>
      </c>
      <c r="X15" s="37" t="s">
        <v>44</v>
      </c>
      <c r="Y15" s="38">
        <v>75513</v>
      </c>
      <c r="Z15" s="39">
        <v>75181</v>
      </c>
      <c r="AA15" s="39">
        <f t="shared" si="4"/>
        <v>332</v>
      </c>
      <c r="AB15" s="64">
        <f t="shared" si="5"/>
        <v>0.4396593963953227</v>
      </c>
      <c r="AC15" s="39">
        <v>75432</v>
      </c>
      <c r="AD15" s="39">
        <v>75100</v>
      </c>
      <c r="AE15" s="39">
        <v>332</v>
      </c>
      <c r="AF15" s="39">
        <v>81</v>
      </c>
      <c r="AG15" s="39">
        <v>81</v>
      </c>
      <c r="AH15" s="39">
        <v>0</v>
      </c>
      <c r="AI15" s="38">
        <v>57500</v>
      </c>
      <c r="AJ15" s="39">
        <v>57253</v>
      </c>
      <c r="AK15" s="39">
        <f t="shared" si="6"/>
        <v>247</v>
      </c>
      <c r="AL15" s="64">
        <f t="shared" si="7"/>
        <v>0.42956521739130432</v>
      </c>
      <c r="AM15" s="39">
        <v>57445</v>
      </c>
      <c r="AN15" s="39">
        <v>57198</v>
      </c>
      <c r="AO15" s="39">
        <v>247</v>
      </c>
      <c r="AP15" s="39">
        <v>55</v>
      </c>
      <c r="AQ15" s="39">
        <v>55</v>
      </c>
      <c r="AR15" s="39">
        <v>0</v>
      </c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</row>
    <row r="16" spans="1:57" ht="21.95" customHeight="1" x14ac:dyDescent="0.25">
      <c r="A16" s="372"/>
      <c r="B16" s="14" t="s">
        <v>50</v>
      </c>
      <c r="C16" s="38">
        <v>62209</v>
      </c>
      <c r="D16" s="39">
        <v>61703</v>
      </c>
      <c r="E16" s="39">
        <f t="shared" si="0"/>
        <v>506</v>
      </c>
      <c r="F16" s="64">
        <f t="shared" si="1"/>
        <v>0.81338713047951261</v>
      </c>
      <c r="G16" s="39">
        <v>62134</v>
      </c>
      <c r="H16" s="39">
        <v>61629</v>
      </c>
      <c r="I16" s="39">
        <v>505</v>
      </c>
      <c r="J16" s="39">
        <v>75</v>
      </c>
      <c r="K16" s="39">
        <v>74</v>
      </c>
      <c r="L16" s="39">
        <v>1</v>
      </c>
      <c r="M16" s="38">
        <v>23939</v>
      </c>
      <c r="N16" s="39">
        <v>23704</v>
      </c>
      <c r="O16" s="39">
        <f t="shared" si="2"/>
        <v>235</v>
      </c>
      <c r="P16" s="64">
        <f t="shared" si="3"/>
        <v>0.98166172354734949</v>
      </c>
      <c r="Q16" s="39">
        <v>23900</v>
      </c>
      <c r="R16" s="39">
        <v>23666</v>
      </c>
      <c r="S16" s="39">
        <v>234</v>
      </c>
      <c r="T16" s="39">
        <v>39</v>
      </c>
      <c r="U16" s="39">
        <v>38</v>
      </c>
      <c r="V16" s="40">
        <v>1</v>
      </c>
      <c r="W16" s="373"/>
      <c r="X16" s="37" t="s">
        <v>50</v>
      </c>
      <c r="Y16" s="38">
        <v>18068</v>
      </c>
      <c r="Z16" s="39">
        <v>17920</v>
      </c>
      <c r="AA16" s="39">
        <f t="shared" si="4"/>
        <v>148</v>
      </c>
      <c r="AB16" s="64">
        <f t="shared" si="5"/>
        <v>0.81912773965021035</v>
      </c>
      <c r="AC16" s="39">
        <v>18046</v>
      </c>
      <c r="AD16" s="39">
        <v>17898</v>
      </c>
      <c r="AE16" s="39">
        <v>148</v>
      </c>
      <c r="AF16" s="39">
        <v>22</v>
      </c>
      <c r="AG16" s="39">
        <v>22</v>
      </c>
      <c r="AH16" s="39">
        <v>0</v>
      </c>
      <c r="AI16" s="38">
        <v>20202</v>
      </c>
      <c r="AJ16" s="39">
        <v>20079</v>
      </c>
      <c r="AK16" s="39">
        <f t="shared" si="6"/>
        <v>123</v>
      </c>
      <c r="AL16" s="64">
        <f t="shared" si="7"/>
        <v>0.60885060885060882</v>
      </c>
      <c r="AM16" s="39">
        <v>20188</v>
      </c>
      <c r="AN16" s="39">
        <v>20065</v>
      </c>
      <c r="AO16" s="39">
        <v>123</v>
      </c>
      <c r="AP16" s="39">
        <v>14</v>
      </c>
      <c r="AQ16" s="39">
        <v>14</v>
      </c>
      <c r="AR16" s="39">
        <v>0</v>
      </c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</row>
    <row r="17" spans="1:57" ht="21.95" customHeight="1" x14ac:dyDescent="0.25">
      <c r="A17" s="372"/>
      <c r="B17" s="14" t="s">
        <v>51</v>
      </c>
      <c r="C17" s="38">
        <v>177010</v>
      </c>
      <c r="D17" s="39">
        <v>176284</v>
      </c>
      <c r="E17" s="39">
        <f t="shared" si="0"/>
        <v>726</v>
      </c>
      <c r="F17" s="64">
        <f t="shared" si="1"/>
        <v>0.41014631941698204</v>
      </c>
      <c r="G17" s="39">
        <v>176821</v>
      </c>
      <c r="H17" s="39">
        <v>176095</v>
      </c>
      <c r="I17" s="39">
        <v>726</v>
      </c>
      <c r="J17" s="39">
        <v>189</v>
      </c>
      <c r="K17" s="39">
        <v>189</v>
      </c>
      <c r="L17" s="39">
        <v>0</v>
      </c>
      <c r="M17" s="38">
        <v>82267</v>
      </c>
      <c r="N17" s="39">
        <v>81849</v>
      </c>
      <c r="O17" s="39">
        <f t="shared" si="2"/>
        <v>418</v>
      </c>
      <c r="P17" s="64">
        <f t="shared" si="3"/>
        <v>0.50810166895596043</v>
      </c>
      <c r="Q17" s="39">
        <v>82178</v>
      </c>
      <c r="R17" s="39">
        <v>81760</v>
      </c>
      <c r="S17" s="39">
        <v>418</v>
      </c>
      <c r="T17" s="39">
        <v>89</v>
      </c>
      <c r="U17" s="39">
        <v>89</v>
      </c>
      <c r="V17" s="40">
        <v>0</v>
      </c>
      <c r="W17" s="373"/>
      <c r="X17" s="37" t="s">
        <v>51</v>
      </c>
      <c r="Y17" s="38">
        <v>57445</v>
      </c>
      <c r="Z17" s="39">
        <v>57261</v>
      </c>
      <c r="AA17" s="39">
        <f t="shared" si="4"/>
        <v>184</v>
      </c>
      <c r="AB17" s="64">
        <f t="shared" si="5"/>
        <v>0.32030638001566719</v>
      </c>
      <c r="AC17" s="39">
        <v>57386</v>
      </c>
      <c r="AD17" s="39">
        <v>57202</v>
      </c>
      <c r="AE17" s="39">
        <v>184</v>
      </c>
      <c r="AF17" s="39">
        <v>59</v>
      </c>
      <c r="AG17" s="39">
        <v>59</v>
      </c>
      <c r="AH17" s="39">
        <v>0</v>
      </c>
      <c r="AI17" s="38">
        <v>37298</v>
      </c>
      <c r="AJ17" s="39">
        <v>37174</v>
      </c>
      <c r="AK17" s="39">
        <f t="shared" si="6"/>
        <v>124</v>
      </c>
      <c r="AL17" s="64">
        <f t="shared" si="7"/>
        <v>0.33245750442382971</v>
      </c>
      <c r="AM17" s="39">
        <v>37257</v>
      </c>
      <c r="AN17" s="39">
        <v>37133</v>
      </c>
      <c r="AO17" s="39">
        <v>124</v>
      </c>
      <c r="AP17" s="39">
        <v>41</v>
      </c>
      <c r="AQ17" s="39">
        <v>41</v>
      </c>
      <c r="AR17" s="39">
        <v>0</v>
      </c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</row>
    <row r="18" spans="1:57" ht="21.95" customHeight="1" x14ac:dyDescent="0.25">
      <c r="A18" s="372" t="s">
        <v>54</v>
      </c>
      <c r="B18" s="14" t="s">
        <v>44</v>
      </c>
      <c r="C18" s="38">
        <v>150575</v>
      </c>
      <c r="D18" s="39">
        <v>149851</v>
      </c>
      <c r="E18" s="39">
        <f t="shared" si="0"/>
        <v>724</v>
      </c>
      <c r="F18" s="64">
        <f t="shared" si="1"/>
        <v>0.48082350987879796</v>
      </c>
      <c r="G18" s="39">
        <v>150392</v>
      </c>
      <c r="H18" s="39">
        <v>149668</v>
      </c>
      <c r="I18" s="39">
        <v>724</v>
      </c>
      <c r="J18" s="39">
        <v>183</v>
      </c>
      <c r="K18" s="39">
        <v>183</v>
      </c>
      <c r="L18" s="39">
        <v>0</v>
      </c>
      <c r="M18" s="38">
        <v>53461</v>
      </c>
      <c r="N18" s="39">
        <v>53132</v>
      </c>
      <c r="O18" s="39">
        <f t="shared" si="2"/>
        <v>329</v>
      </c>
      <c r="P18" s="64">
        <f t="shared" si="3"/>
        <v>0.61540188174557153</v>
      </c>
      <c r="Q18" s="39">
        <v>53350</v>
      </c>
      <c r="R18" s="39">
        <v>53021</v>
      </c>
      <c r="S18" s="39">
        <v>329</v>
      </c>
      <c r="T18" s="39">
        <v>111</v>
      </c>
      <c r="U18" s="39">
        <v>111</v>
      </c>
      <c r="V18" s="40">
        <v>0</v>
      </c>
      <c r="W18" s="373" t="s">
        <v>54</v>
      </c>
      <c r="X18" s="37" t="s">
        <v>44</v>
      </c>
      <c r="Y18" s="38">
        <v>52238</v>
      </c>
      <c r="Z18" s="39">
        <v>52005</v>
      </c>
      <c r="AA18" s="39">
        <f t="shared" si="4"/>
        <v>233</v>
      </c>
      <c r="AB18" s="64">
        <f t="shared" si="5"/>
        <v>0.44603545311841952</v>
      </c>
      <c r="AC18" s="39">
        <v>52190</v>
      </c>
      <c r="AD18" s="39">
        <v>51957</v>
      </c>
      <c r="AE18" s="39">
        <v>233</v>
      </c>
      <c r="AF18" s="39">
        <v>48</v>
      </c>
      <c r="AG18" s="39">
        <v>48</v>
      </c>
      <c r="AH18" s="39">
        <v>0</v>
      </c>
      <c r="AI18" s="38">
        <v>44876</v>
      </c>
      <c r="AJ18" s="39">
        <v>44714</v>
      </c>
      <c r="AK18" s="39">
        <f t="shared" si="6"/>
        <v>162</v>
      </c>
      <c r="AL18" s="64">
        <f t="shared" si="7"/>
        <v>0.36099474106426599</v>
      </c>
      <c r="AM18" s="39">
        <v>44852</v>
      </c>
      <c r="AN18" s="39">
        <v>44690</v>
      </c>
      <c r="AO18" s="39">
        <v>162</v>
      </c>
      <c r="AP18" s="39">
        <v>24</v>
      </c>
      <c r="AQ18" s="39">
        <v>24</v>
      </c>
      <c r="AR18" s="39">
        <v>0</v>
      </c>
      <c r="AS18" s="41"/>
      <c r="AT18" s="41"/>
      <c r="AU18" s="41"/>
      <c r="AV18" s="41"/>
      <c r="AW18" s="41"/>
      <c r="AX18" s="41"/>
      <c r="AY18" s="41"/>
      <c r="AZ18" s="41"/>
      <c r="BA18" s="41"/>
      <c r="BB18" s="41"/>
      <c r="BC18" s="41"/>
      <c r="BD18" s="41"/>
      <c r="BE18" s="41"/>
    </row>
    <row r="19" spans="1:57" ht="21.95" customHeight="1" x14ac:dyDescent="0.25">
      <c r="A19" s="372"/>
      <c r="B19" s="14" t="s">
        <v>50</v>
      </c>
      <c r="C19" s="38">
        <v>60827</v>
      </c>
      <c r="D19" s="39">
        <v>60462</v>
      </c>
      <c r="E19" s="39">
        <f t="shared" si="0"/>
        <v>365</v>
      </c>
      <c r="F19" s="64">
        <f t="shared" si="1"/>
        <v>0.60006247225738574</v>
      </c>
      <c r="G19" s="39">
        <v>60748</v>
      </c>
      <c r="H19" s="39">
        <v>60383</v>
      </c>
      <c r="I19" s="39">
        <v>365</v>
      </c>
      <c r="J19" s="39">
        <v>79</v>
      </c>
      <c r="K19" s="39">
        <v>79</v>
      </c>
      <c r="L19" s="39">
        <v>0</v>
      </c>
      <c r="M19" s="38">
        <v>20895</v>
      </c>
      <c r="N19" s="39">
        <v>20729</v>
      </c>
      <c r="O19" s="39">
        <f t="shared" si="2"/>
        <v>166</v>
      </c>
      <c r="P19" s="64">
        <f t="shared" si="3"/>
        <v>0.79444843263938736</v>
      </c>
      <c r="Q19" s="39">
        <v>20842</v>
      </c>
      <c r="R19" s="39">
        <v>20676</v>
      </c>
      <c r="S19" s="39">
        <v>166</v>
      </c>
      <c r="T19" s="39">
        <v>53</v>
      </c>
      <c r="U19" s="39">
        <v>53</v>
      </c>
      <c r="V19" s="40">
        <v>0</v>
      </c>
      <c r="W19" s="373"/>
      <c r="X19" s="37" t="s">
        <v>50</v>
      </c>
      <c r="Y19" s="38">
        <v>21851</v>
      </c>
      <c r="Z19" s="39">
        <v>21736</v>
      </c>
      <c r="AA19" s="39">
        <f t="shared" si="4"/>
        <v>115</v>
      </c>
      <c r="AB19" s="64">
        <f t="shared" si="5"/>
        <v>0.52629170289689264</v>
      </c>
      <c r="AC19" s="39">
        <v>21833</v>
      </c>
      <c r="AD19" s="39">
        <v>21718</v>
      </c>
      <c r="AE19" s="39">
        <v>115</v>
      </c>
      <c r="AF19" s="39">
        <v>18</v>
      </c>
      <c r="AG19" s="39">
        <v>18</v>
      </c>
      <c r="AH19" s="39">
        <v>0</v>
      </c>
      <c r="AI19" s="38">
        <v>18081</v>
      </c>
      <c r="AJ19" s="39">
        <v>17997</v>
      </c>
      <c r="AK19" s="39">
        <f t="shared" si="6"/>
        <v>84</v>
      </c>
      <c r="AL19" s="64">
        <f t="shared" si="7"/>
        <v>0.46457607433217191</v>
      </c>
      <c r="AM19" s="39">
        <v>18073</v>
      </c>
      <c r="AN19" s="39">
        <v>17989</v>
      </c>
      <c r="AO19" s="39">
        <v>84</v>
      </c>
      <c r="AP19" s="39">
        <v>8</v>
      </c>
      <c r="AQ19" s="39">
        <v>8</v>
      </c>
      <c r="AR19" s="39">
        <v>0</v>
      </c>
      <c r="AS19" s="41"/>
      <c r="AT19" s="41"/>
      <c r="AU19" s="41"/>
      <c r="AV19" s="41"/>
      <c r="AW19" s="41"/>
      <c r="AX19" s="41"/>
      <c r="AY19" s="41"/>
      <c r="AZ19" s="41"/>
      <c r="BA19" s="41"/>
      <c r="BB19" s="41"/>
      <c r="BC19" s="41"/>
      <c r="BD19" s="41"/>
      <c r="BE19" s="41"/>
    </row>
    <row r="20" spans="1:57" ht="21.95" customHeight="1" x14ac:dyDescent="0.25">
      <c r="A20" s="372"/>
      <c r="B20" s="14" t="s">
        <v>51</v>
      </c>
      <c r="C20" s="38">
        <v>89748</v>
      </c>
      <c r="D20" s="39">
        <v>89389</v>
      </c>
      <c r="E20" s="39">
        <f t="shared" si="0"/>
        <v>359</v>
      </c>
      <c r="F20" s="64">
        <f t="shared" si="1"/>
        <v>0.40000891384766235</v>
      </c>
      <c r="G20" s="39">
        <v>89644</v>
      </c>
      <c r="H20" s="39">
        <v>89285</v>
      </c>
      <c r="I20" s="39">
        <v>359</v>
      </c>
      <c r="J20" s="39">
        <v>104</v>
      </c>
      <c r="K20" s="39">
        <v>104</v>
      </c>
      <c r="L20" s="39">
        <v>0</v>
      </c>
      <c r="M20" s="38">
        <v>32566</v>
      </c>
      <c r="N20" s="39">
        <v>32403</v>
      </c>
      <c r="O20" s="39">
        <f t="shared" si="2"/>
        <v>163</v>
      </c>
      <c r="P20" s="64">
        <f t="shared" si="3"/>
        <v>0.50052201682736597</v>
      </c>
      <c r="Q20" s="39">
        <v>32508</v>
      </c>
      <c r="R20" s="39">
        <v>32345</v>
      </c>
      <c r="S20" s="39">
        <v>163</v>
      </c>
      <c r="T20" s="39">
        <v>58</v>
      </c>
      <c r="U20" s="39">
        <v>58</v>
      </c>
      <c r="V20" s="40">
        <v>0</v>
      </c>
      <c r="W20" s="373"/>
      <c r="X20" s="37" t="s">
        <v>51</v>
      </c>
      <c r="Y20" s="38">
        <v>30387</v>
      </c>
      <c r="Z20" s="39">
        <v>30269</v>
      </c>
      <c r="AA20" s="39">
        <f t="shared" si="4"/>
        <v>118</v>
      </c>
      <c r="AB20" s="64">
        <f t="shared" si="5"/>
        <v>0.38832395432257216</v>
      </c>
      <c r="AC20" s="39">
        <v>30357</v>
      </c>
      <c r="AD20" s="39">
        <v>30239</v>
      </c>
      <c r="AE20" s="39">
        <v>118</v>
      </c>
      <c r="AF20" s="39">
        <v>30</v>
      </c>
      <c r="AG20" s="39">
        <v>30</v>
      </c>
      <c r="AH20" s="39">
        <v>0</v>
      </c>
      <c r="AI20" s="38">
        <v>26795</v>
      </c>
      <c r="AJ20" s="39">
        <v>26717</v>
      </c>
      <c r="AK20" s="39">
        <f t="shared" si="6"/>
        <v>78</v>
      </c>
      <c r="AL20" s="64">
        <f t="shared" si="7"/>
        <v>0.2910990856503079</v>
      </c>
      <c r="AM20" s="39">
        <v>26779</v>
      </c>
      <c r="AN20" s="39">
        <v>26701</v>
      </c>
      <c r="AO20" s="39">
        <v>78</v>
      </c>
      <c r="AP20" s="39">
        <v>16</v>
      </c>
      <c r="AQ20" s="39">
        <v>16</v>
      </c>
      <c r="AR20" s="39">
        <v>0</v>
      </c>
      <c r="AS20" s="41"/>
      <c r="AT20" s="41"/>
      <c r="AU20" s="41"/>
      <c r="AV20" s="41"/>
      <c r="AW20" s="41"/>
      <c r="AX20" s="41"/>
      <c r="AY20" s="41"/>
      <c r="AZ20" s="41"/>
      <c r="BA20" s="41"/>
      <c r="BB20" s="41"/>
      <c r="BC20" s="41"/>
      <c r="BD20" s="41"/>
      <c r="BE20" s="41"/>
    </row>
    <row r="21" spans="1:57" ht="21.95" customHeight="1" x14ac:dyDescent="0.25">
      <c r="A21" s="372" t="s">
        <v>55</v>
      </c>
      <c r="B21" s="14" t="s">
        <v>44</v>
      </c>
      <c r="C21" s="38">
        <v>197984</v>
      </c>
      <c r="D21" s="39">
        <v>196800</v>
      </c>
      <c r="E21" s="39">
        <f t="shared" si="0"/>
        <v>1184</v>
      </c>
      <c r="F21" s="64">
        <f t="shared" si="1"/>
        <v>0.598028123484726</v>
      </c>
      <c r="G21" s="39">
        <v>197876</v>
      </c>
      <c r="H21" s="39">
        <v>196694</v>
      </c>
      <c r="I21" s="39">
        <v>1182</v>
      </c>
      <c r="J21" s="39">
        <v>108</v>
      </c>
      <c r="K21" s="39">
        <v>106</v>
      </c>
      <c r="L21" s="39">
        <v>2</v>
      </c>
      <c r="M21" s="38">
        <v>79659</v>
      </c>
      <c r="N21" s="39">
        <v>79143</v>
      </c>
      <c r="O21" s="39">
        <f t="shared" si="2"/>
        <v>516</v>
      </c>
      <c r="P21" s="64">
        <f t="shared" si="3"/>
        <v>0.64776108161036416</v>
      </c>
      <c r="Q21" s="39">
        <v>79621</v>
      </c>
      <c r="R21" s="39">
        <v>79106</v>
      </c>
      <c r="S21" s="39">
        <v>515</v>
      </c>
      <c r="T21" s="39">
        <v>38</v>
      </c>
      <c r="U21" s="39">
        <v>37</v>
      </c>
      <c r="V21" s="40">
        <v>1</v>
      </c>
      <c r="W21" s="373" t="s">
        <v>55</v>
      </c>
      <c r="X21" s="37" t="s">
        <v>44</v>
      </c>
      <c r="Y21" s="38">
        <v>69065</v>
      </c>
      <c r="Z21" s="39">
        <v>68652</v>
      </c>
      <c r="AA21" s="39">
        <f t="shared" si="4"/>
        <v>413</v>
      </c>
      <c r="AB21" s="64">
        <f t="shared" si="5"/>
        <v>0.59798740317092602</v>
      </c>
      <c r="AC21" s="39">
        <v>69024</v>
      </c>
      <c r="AD21" s="39">
        <v>68612</v>
      </c>
      <c r="AE21" s="39">
        <v>412</v>
      </c>
      <c r="AF21" s="39">
        <v>41</v>
      </c>
      <c r="AG21" s="39">
        <v>40</v>
      </c>
      <c r="AH21" s="39">
        <v>1</v>
      </c>
      <c r="AI21" s="38">
        <v>49260</v>
      </c>
      <c r="AJ21" s="39">
        <v>49005</v>
      </c>
      <c r="AK21" s="39">
        <f t="shared" si="6"/>
        <v>255</v>
      </c>
      <c r="AL21" s="64">
        <f t="shared" si="7"/>
        <v>0.51766138855054811</v>
      </c>
      <c r="AM21" s="39">
        <v>49231</v>
      </c>
      <c r="AN21" s="39">
        <v>48976</v>
      </c>
      <c r="AO21" s="39">
        <v>255</v>
      </c>
      <c r="AP21" s="39">
        <v>29</v>
      </c>
      <c r="AQ21" s="39">
        <v>29</v>
      </c>
      <c r="AR21" s="39">
        <v>0</v>
      </c>
      <c r="AS21" s="41"/>
      <c r="AT21" s="41"/>
      <c r="AU21" s="41"/>
      <c r="AV21" s="41"/>
      <c r="AW21" s="41"/>
      <c r="AX21" s="41"/>
      <c r="AY21" s="41"/>
      <c r="AZ21" s="41"/>
      <c r="BA21" s="41"/>
      <c r="BB21" s="41"/>
      <c r="BC21" s="41"/>
      <c r="BD21" s="41"/>
      <c r="BE21" s="41"/>
    </row>
    <row r="22" spans="1:57" ht="21.95" customHeight="1" x14ac:dyDescent="0.25">
      <c r="A22" s="372"/>
      <c r="B22" s="14" t="s">
        <v>50</v>
      </c>
      <c r="C22" s="38">
        <v>130947</v>
      </c>
      <c r="D22" s="39">
        <v>130126</v>
      </c>
      <c r="E22" s="39">
        <f t="shared" si="0"/>
        <v>821</v>
      </c>
      <c r="F22" s="64">
        <f t="shared" si="1"/>
        <v>0.62697121736274974</v>
      </c>
      <c r="G22" s="39">
        <v>130892</v>
      </c>
      <c r="H22" s="39">
        <v>130072</v>
      </c>
      <c r="I22" s="39">
        <v>820</v>
      </c>
      <c r="J22" s="39">
        <v>55</v>
      </c>
      <c r="K22" s="39">
        <v>54</v>
      </c>
      <c r="L22" s="39">
        <v>1</v>
      </c>
      <c r="M22" s="38">
        <v>50966</v>
      </c>
      <c r="N22" s="39">
        <v>50612</v>
      </c>
      <c r="O22" s="39">
        <f t="shared" si="2"/>
        <v>354</v>
      </c>
      <c r="P22" s="64">
        <f t="shared" si="3"/>
        <v>0.69458070085939649</v>
      </c>
      <c r="Q22" s="39">
        <v>50951</v>
      </c>
      <c r="R22" s="39">
        <v>50598</v>
      </c>
      <c r="S22" s="39">
        <v>353</v>
      </c>
      <c r="T22" s="39">
        <v>15</v>
      </c>
      <c r="U22" s="39">
        <v>14</v>
      </c>
      <c r="V22" s="40">
        <v>1</v>
      </c>
      <c r="W22" s="373"/>
      <c r="X22" s="37" t="s">
        <v>50</v>
      </c>
      <c r="Y22" s="38">
        <v>46447</v>
      </c>
      <c r="Z22" s="39">
        <v>46156</v>
      </c>
      <c r="AA22" s="39">
        <f t="shared" si="4"/>
        <v>291</v>
      </c>
      <c r="AB22" s="64">
        <f t="shared" si="5"/>
        <v>0.62652055030464837</v>
      </c>
      <c r="AC22" s="39">
        <v>46425</v>
      </c>
      <c r="AD22" s="39">
        <v>46134</v>
      </c>
      <c r="AE22" s="39">
        <v>291</v>
      </c>
      <c r="AF22" s="39">
        <v>22</v>
      </c>
      <c r="AG22" s="39">
        <v>22</v>
      </c>
      <c r="AH22" s="39">
        <v>0</v>
      </c>
      <c r="AI22" s="38">
        <v>33534</v>
      </c>
      <c r="AJ22" s="39">
        <v>33358</v>
      </c>
      <c r="AK22" s="39">
        <f t="shared" si="6"/>
        <v>176</v>
      </c>
      <c r="AL22" s="64">
        <f t="shared" si="7"/>
        <v>0.52484046042822219</v>
      </c>
      <c r="AM22" s="39">
        <v>33516</v>
      </c>
      <c r="AN22" s="39">
        <v>33340</v>
      </c>
      <c r="AO22" s="39">
        <v>176</v>
      </c>
      <c r="AP22" s="39">
        <v>18</v>
      </c>
      <c r="AQ22" s="39">
        <v>18</v>
      </c>
      <c r="AR22" s="39">
        <v>0</v>
      </c>
      <c r="AS22" s="41"/>
      <c r="AT22" s="41"/>
      <c r="AU22" s="41"/>
      <c r="AV22" s="41"/>
      <c r="AW22" s="41"/>
      <c r="AX22" s="41"/>
      <c r="AY22" s="41"/>
      <c r="AZ22" s="41"/>
      <c r="BA22" s="41"/>
      <c r="BB22" s="41"/>
      <c r="BC22" s="41"/>
      <c r="BD22" s="41"/>
      <c r="BE22" s="41"/>
    </row>
    <row r="23" spans="1:57" ht="21.95" customHeight="1" x14ac:dyDescent="0.25">
      <c r="A23" s="372"/>
      <c r="B23" s="14" t="s">
        <v>51</v>
      </c>
      <c r="C23" s="38">
        <v>67037</v>
      </c>
      <c r="D23" s="39">
        <v>66674</v>
      </c>
      <c r="E23" s="39">
        <f t="shared" si="0"/>
        <v>363</v>
      </c>
      <c r="F23" s="64">
        <f t="shared" si="1"/>
        <v>0.54149201187403972</v>
      </c>
      <c r="G23" s="39">
        <v>66984</v>
      </c>
      <c r="H23" s="39">
        <v>66622</v>
      </c>
      <c r="I23" s="39">
        <v>362</v>
      </c>
      <c r="J23" s="39">
        <v>53</v>
      </c>
      <c r="K23" s="39">
        <v>52</v>
      </c>
      <c r="L23" s="39">
        <v>1</v>
      </c>
      <c r="M23" s="38">
        <v>28693</v>
      </c>
      <c r="N23" s="39">
        <v>28531</v>
      </c>
      <c r="O23" s="39">
        <f t="shared" si="2"/>
        <v>162</v>
      </c>
      <c r="P23" s="64">
        <f t="shared" si="3"/>
        <v>0.56459763705433375</v>
      </c>
      <c r="Q23" s="39">
        <v>28670</v>
      </c>
      <c r="R23" s="39">
        <v>28508</v>
      </c>
      <c r="S23" s="39">
        <v>162</v>
      </c>
      <c r="T23" s="39">
        <v>23</v>
      </c>
      <c r="U23" s="39">
        <v>23</v>
      </c>
      <c r="V23" s="40">
        <v>0</v>
      </c>
      <c r="W23" s="373"/>
      <c r="X23" s="37" t="s">
        <v>51</v>
      </c>
      <c r="Y23" s="38">
        <v>22618</v>
      </c>
      <c r="Z23" s="39">
        <v>22496</v>
      </c>
      <c r="AA23" s="39">
        <f t="shared" si="4"/>
        <v>122</v>
      </c>
      <c r="AB23" s="64">
        <f t="shared" si="5"/>
        <v>0.53939340348395082</v>
      </c>
      <c r="AC23" s="39">
        <v>22599</v>
      </c>
      <c r="AD23" s="39">
        <v>22478</v>
      </c>
      <c r="AE23" s="39">
        <v>121</v>
      </c>
      <c r="AF23" s="39">
        <v>19</v>
      </c>
      <c r="AG23" s="39">
        <v>18</v>
      </c>
      <c r="AH23" s="39">
        <v>1</v>
      </c>
      <c r="AI23" s="38">
        <v>15726</v>
      </c>
      <c r="AJ23" s="39">
        <v>15647</v>
      </c>
      <c r="AK23" s="39">
        <f t="shared" si="6"/>
        <v>79</v>
      </c>
      <c r="AL23" s="64">
        <f t="shared" si="7"/>
        <v>0.50235279155538604</v>
      </c>
      <c r="AM23" s="39">
        <v>15715</v>
      </c>
      <c r="AN23" s="39">
        <v>15636</v>
      </c>
      <c r="AO23" s="39">
        <v>79</v>
      </c>
      <c r="AP23" s="39">
        <v>11</v>
      </c>
      <c r="AQ23" s="39">
        <v>11</v>
      </c>
      <c r="AR23" s="39">
        <v>0</v>
      </c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</row>
    <row r="24" spans="1:57" ht="21.95" customHeight="1" x14ac:dyDescent="0.25">
      <c r="A24" s="372" t="s">
        <v>56</v>
      </c>
      <c r="B24" s="14" t="s">
        <v>44</v>
      </c>
      <c r="C24" s="38">
        <v>2</v>
      </c>
      <c r="D24" s="39">
        <v>2</v>
      </c>
      <c r="E24" s="39">
        <f t="shared" si="0"/>
        <v>0</v>
      </c>
      <c r="F24" s="64">
        <v>0</v>
      </c>
      <c r="G24" s="39">
        <v>2</v>
      </c>
      <c r="H24" s="39">
        <v>2</v>
      </c>
      <c r="I24" s="39">
        <v>0</v>
      </c>
      <c r="J24" s="39">
        <v>0</v>
      </c>
      <c r="K24" s="39">
        <v>0</v>
      </c>
      <c r="L24" s="39">
        <v>0</v>
      </c>
      <c r="M24" s="38">
        <v>1</v>
      </c>
      <c r="N24" s="39">
        <v>1</v>
      </c>
      <c r="O24" s="39">
        <f t="shared" si="2"/>
        <v>0</v>
      </c>
      <c r="P24" s="64">
        <v>0</v>
      </c>
      <c r="Q24" s="39">
        <v>1</v>
      </c>
      <c r="R24" s="39">
        <v>1</v>
      </c>
      <c r="S24" s="39">
        <v>0</v>
      </c>
      <c r="T24" s="39">
        <v>0</v>
      </c>
      <c r="U24" s="39">
        <v>0</v>
      </c>
      <c r="V24" s="40">
        <v>0</v>
      </c>
      <c r="W24" s="373" t="s">
        <v>56</v>
      </c>
      <c r="X24" s="37" t="s">
        <v>44</v>
      </c>
      <c r="Y24" s="38">
        <v>1</v>
      </c>
      <c r="Z24" s="39">
        <v>1</v>
      </c>
      <c r="AA24" s="39">
        <f t="shared" si="4"/>
        <v>0</v>
      </c>
      <c r="AB24" s="64">
        <v>0</v>
      </c>
      <c r="AC24" s="39">
        <v>1</v>
      </c>
      <c r="AD24" s="39">
        <v>1</v>
      </c>
      <c r="AE24" s="39">
        <v>0</v>
      </c>
      <c r="AF24" s="39">
        <v>0</v>
      </c>
      <c r="AG24" s="39">
        <v>0</v>
      </c>
      <c r="AH24" s="39">
        <v>0</v>
      </c>
      <c r="AI24" s="38">
        <v>0</v>
      </c>
      <c r="AJ24" s="39">
        <v>0</v>
      </c>
      <c r="AK24" s="39">
        <f t="shared" si="6"/>
        <v>0</v>
      </c>
      <c r="AL24" s="64">
        <v>0</v>
      </c>
      <c r="AM24" s="39">
        <v>0</v>
      </c>
      <c r="AN24" s="39">
        <v>0</v>
      </c>
      <c r="AO24" s="39">
        <v>0</v>
      </c>
      <c r="AP24" s="39">
        <v>0</v>
      </c>
      <c r="AQ24" s="39">
        <v>0</v>
      </c>
      <c r="AR24" s="39">
        <v>0</v>
      </c>
      <c r="AS24" s="41"/>
      <c r="AT24" s="41"/>
      <c r="AU24" s="41"/>
      <c r="AV24" s="41"/>
      <c r="AW24" s="41"/>
      <c r="AX24" s="41"/>
      <c r="AY24" s="41"/>
      <c r="AZ24" s="41"/>
      <c r="BA24" s="41"/>
      <c r="BB24" s="41"/>
      <c r="BC24" s="41"/>
      <c r="BD24" s="41"/>
      <c r="BE24" s="41"/>
    </row>
    <row r="25" spans="1:57" ht="21.95" customHeight="1" x14ac:dyDescent="0.25">
      <c r="A25" s="372"/>
      <c r="B25" s="26" t="s">
        <v>50</v>
      </c>
      <c r="C25" s="38">
        <v>1</v>
      </c>
      <c r="D25" s="39">
        <v>1</v>
      </c>
      <c r="E25" s="39">
        <f t="shared" si="0"/>
        <v>0</v>
      </c>
      <c r="F25" s="64">
        <v>0</v>
      </c>
      <c r="G25" s="39">
        <v>1</v>
      </c>
      <c r="H25" s="39">
        <v>1</v>
      </c>
      <c r="I25" s="39">
        <v>0</v>
      </c>
      <c r="J25" s="39">
        <v>0</v>
      </c>
      <c r="K25" s="39">
        <v>0</v>
      </c>
      <c r="L25" s="39">
        <v>0</v>
      </c>
      <c r="M25" s="38">
        <v>1</v>
      </c>
      <c r="N25" s="39">
        <v>1</v>
      </c>
      <c r="O25" s="39">
        <f t="shared" si="2"/>
        <v>0</v>
      </c>
      <c r="P25" s="64">
        <v>0</v>
      </c>
      <c r="Q25" s="39">
        <v>1</v>
      </c>
      <c r="R25" s="39">
        <v>1</v>
      </c>
      <c r="S25" s="39">
        <v>0</v>
      </c>
      <c r="T25" s="39">
        <v>0</v>
      </c>
      <c r="U25" s="39">
        <v>0</v>
      </c>
      <c r="V25" s="40">
        <v>0</v>
      </c>
      <c r="W25" s="373"/>
      <c r="X25" s="37" t="s">
        <v>50</v>
      </c>
      <c r="Y25" s="38">
        <v>0</v>
      </c>
      <c r="Z25" s="39">
        <v>0</v>
      </c>
      <c r="AA25" s="39">
        <f t="shared" si="4"/>
        <v>0</v>
      </c>
      <c r="AB25" s="64">
        <v>0</v>
      </c>
      <c r="AC25" s="39">
        <v>0</v>
      </c>
      <c r="AD25" s="39">
        <v>0</v>
      </c>
      <c r="AE25" s="39">
        <v>0</v>
      </c>
      <c r="AF25" s="39">
        <v>0</v>
      </c>
      <c r="AG25" s="39">
        <v>0</v>
      </c>
      <c r="AH25" s="39">
        <v>0</v>
      </c>
      <c r="AI25" s="38">
        <v>0</v>
      </c>
      <c r="AJ25" s="39">
        <v>0</v>
      </c>
      <c r="AK25" s="39">
        <f t="shared" si="6"/>
        <v>0</v>
      </c>
      <c r="AL25" s="64">
        <v>0</v>
      </c>
      <c r="AM25" s="39">
        <v>0</v>
      </c>
      <c r="AN25" s="39">
        <v>0</v>
      </c>
      <c r="AO25" s="39">
        <v>0</v>
      </c>
      <c r="AP25" s="39">
        <v>0</v>
      </c>
      <c r="AQ25" s="39">
        <v>0</v>
      </c>
      <c r="AR25" s="39">
        <v>0</v>
      </c>
      <c r="AS25" s="41"/>
      <c r="AT25" s="41"/>
      <c r="AU25" s="41"/>
      <c r="AV25" s="41"/>
      <c r="AW25" s="41"/>
      <c r="AX25" s="41"/>
      <c r="AY25" s="41"/>
      <c r="AZ25" s="41"/>
      <c r="BA25" s="41"/>
      <c r="BB25" s="41"/>
      <c r="BC25" s="41"/>
      <c r="BD25" s="41"/>
      <c r="BE25" s="41"/>
    </row>
    <row r="26" spans="1:57" ht="21.95" customHeight="1" x14ac:dyDescent="0.25">
      <c r="A26" s="372"/>
      <c r="B26" s="14" t="s">
        <v>51</v>
      </c>
      <c r="C26" s="42">
        <v>1</v>
      </c>
      <c r="D26" s="43">
        <v>1</v>
      </c>
      <c r="E26" s="43">
        <f t="shared" si="0"/>
        <v>0</v>
      </c>
      <c r="F26" s="65">
        <v>0</v>
      </c>
      <c r="G26" s="43">
        <v>1</v>
      </c>
      <c r="H26" s="43">
        <v>1</v>
      </c>
      <c r="I26" s="43">
        <v>0</v>
      </c>
      <c r="J26" s="43">
        <v>0</v>
      </c>
      <c r="K26" s="43">
        <v>0</v>
      </c>
      <c r="L26" s="43">
        <v>0</v>
      </c>
      <c r="M26" s="42">
        <v>0</v>
      </c>
      <c r="N26" s="43">
        <v>0</v>
      </c>
      <c r="O26" s="43">
        <f t="shared" si="2"/>
        <v>0</v>
      </c>
      <c r="P26" s="65">
        <v>0</v>
      </c>
      <c r="Q26" s="43">
        <v>0</v>
      </c>
      <c r="R26" s="43">
        <v>0</v>
      </c>
      <c r="S26" s="43">
        <v>0</v>
      </c>
      <c r="T26" s="43">
        <v>0</v>
      </c>
      <c r="U26" s="43">
        <v>0</v>
      </c>
      <c r="V26" s="44">
        <v>0</v>
      </c>
      <c r="W26" s="373"/>
      <c r="X26" s="37" t="s">
        <v>51</v>
      </c>
      <c r="Y26" s="42">
        <v>1</v>
      </c>
      <c r="Z26" s="43">
        <v>1</v>
      </c>
      <c r="AA26" s="43">
        <f t="shared" si="4"/>
        <v>0</v>
      </c>
      <c r="AB26" s="65">
        <v>0</v>
      </c>
      <c r="AC26" s="43">
        <v>1</v>
      </c>
      <c r="AD26" s="43">
        <v>1</v>
      </c>
      <c r="AE26" s="43">
        <v>0</v>
      </c>
      <c r="AF26" s="43">
        <v>0</v>
      </c>
      <c r="AG26" s="43">
        <v>0</v>
      </c>
      <c r="AH26" s="43">
        <v>0</v>
      </c>
      <c r="AI26" s="42">
        <v>0</v>
      </c>
      <c r="AJ26" s="43">
        <v>0</v>
      </c>
      <c r="AK26" s="43">
        <f t="shared" si="6"/>
        <v>0</v>
      </c>
      <c r="AL26" s="65">
        <v>0</v>
      </c>
      <c r="AM26" s="43">
        <v>0</v>
      </c>
      <c r="AN26" s="43">
        <v>0</v>
      </c>
      <c r="AO26" s="43">
        <v>0</v>
      </c>
      <c r="AP26" s="43">
        <v>0</v>
      </c>
      <c r="AQ26" s="43">
        <v>0</v>
      </c>
      <c r="AR26" s="43">
        <v>0</v>
      </c>
      <c r="AS26" s="41"/>
      <c r="AT26" s="41"/>
      <c r="AU26" s="41"/>
      <c r="AV26" s="41"/>
      <c r="AW26" s="41"/>
      <c r="AX26" s="41"/>
      <c r="AY26" s="41"/>
      <c r="AZ26" s="41"/>
      <c r="BA26" s="41"/>
      <c r="BB26" s="41"/>
      <c r="BC26" s="41"/>
      <c r="BD26" s="41"/>
      <c r="BE26" s="41"/>
    </row>
    <row r="27" spans="1:57" ht="23.45" customHeight="1" x14ac:dyDescent="0.25">
      <c r="A27" s="17" t="s">
        <v>58</v>
      </c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45" t="s">
        <v>59</v>
      </c>
      <c r="X27" s="46"/>
      <c r="Y27" s="17"/>
      <c r="Z27" s="47" t="s">
        <v>60</v>
      </c>
      <c r="AA27" s="47"/>
      <c r="AC27" s="47"/>
      <c r="AD27" s="48"/>
      <c r="AE27" s="49" t="s">
        <v>61</v>
      </c>
      <c r="AG27" s="47"/>
      <c r="AH27" s="50"/>
      <c r="AI27" s="50"/>
      <c r="AJ27" s="51" t="s">
        <v>62</v>
      </c>
      <c r="AK27" s="52"/>
      <c r="AN27" s="47"/>
      <c r="AP27" s="49"/>
      <c r="AQ27" s="49"/>
      <c r="AR27" s="53" t="s">
        <v>63</v>
      </c>
      <c r="AU27" s="41"/>
      <c r="AV27" s="41"/>
      <c r="AW27" s="41"/>
      <c r="AX27" s="41"/>
      <c r="AY27" s="41"/>
      <c r="AZ27" s="41"/>
      <c r="BA27" s="41"/>
      <c r="BB27" s="41"/>
      <c r="BC27" s="41"/>
      <c r="BD27" s="41"/>
      <c r="BE27" s="41"/>
    </row>
    <row r="28" spans="1:57" ht="18" customHeight="1" x14ac:dyDescent="0.25">
      <c r="A28" s="17" t="s">
        <v>64</v>
      </c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46"/>
      <c r="X28" s="46"/>
      <c r="Y28" s="17"/>
      <c r="Z28" s="47"/>
      <c r="AA28" s="47"/>
      <c r="AC28" s="50"/>
      <c r="AD28" s="48"/>
      <c r="AE28" s="49" t="s">
        <v>65</v>
      </c>
      <c r="AG28" s="47"/>
      <c r="AH28" s="47"/>
      <c r="AI28" s="47"/>
      <c r="AJ28" s="47"/>
      <c r="AK28" s="52"/>
      <c r="AM28" s="47"/>
      <c r="AN28" s="47"/>
      <c r="AO28" s="52"/>
      <c r="AP28" s="49"/>
      <c r="AQ28" s="49"/>
      <c r="AR28" s="47"/>
      <c r="AS28" s="52"/>
      <c r="AT28" s="49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</row>
    <row r="29" spans="1:57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54" t="s">
        <v>69</v>
      </c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49"/>
      <c r="AM29" s="17"/>
      <c r="AN29" s="17"/>
      <c r="AO29" s="17"/>
      <c r="AP29" s="17"/>
      <c r="AQ29" s="17"/>
      <c r="AR29" s="17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</row>
    <row r="30" spans="1:57" x14ac:dyDescent="0.2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54" t="s">
        <v>66</v>
      </c>
      <c r="X30" s="55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47"/>
      <c r="AM30" s="17"/>
      <c r="AN30" s="17"/>
      <c r="AO30" s="17"/>
      <c r="AP30" s="17"/>
      <c r="AQ30" s="17"/>
      <c r="AR30" s="17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</row>
    <row r="31" spans="1:57" x14ac:dyDescent="0.2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</row>
    <row r="32" spans="1:57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41"/>
      <c r="AT32" s="41"/>
      <c r="AU32" s="41"/>
      <c r="AV32" s="41"/>
      <c r="AW32" s="41"/>
      <c r="AX32" s="41"/>
      <c r="AY32" s="41"/>
      <c r="AZ32" s="41"/>
      <c r="BA32" s="41"/>
      <c r="BB32" s="41"/>
      <c r="BC32" s="41"/>
      <c r="BD32" s="41"/>
      <c r="BE32" s="41"/>
    </row>
    <row r="33" spans="1:57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41"/>
      <c r="AT33" s="41"/>
      <c r="AU33" s="41"/>
      <c r="AV33" s="41"/>
      <c r="AW33" s="41"/>
      <c r="AX33" s="41"/>
      <c r="AY33" s="41"/>
      <c r="AZ33" s="41"/>
      <c r="BA33" s="41"/>
      <c r="BB33" s="41"/>
      <c r="BC33" s="41"/>
      <c r="BD33" s="41"/>
      <c r="BE33" s="41"/>
    </row>
  </sheetData>
  <mergeCells count="42">
    <mergeCell ref="Q1:R1"/>
    <mergeCell ref="S1:V1"/>
    <mergeCell ref="AM1:AN1"/>
    <mergeCell ref="AO1:AR1"/>
    <mergeCell ref="Q2:R2"/>
    <mergeCell ref="S2:V2"/>
    <mergeCell ref="AM2:AN2"/>
    <mergeCell ref="AO2:AR2"/>
    <mergeCell ref="A3:V3"/>
    <mergeCell ref="W3:AR3"/>
    <mergeCell ref="A4:V4"/>
    <mergeCell ref="W4:AR4"/>
    <mergeCell ref="A5:V5"/>
    <mergeCell ref="W5:AR5"/>
    <mergeCell ref="AP7:AR7"/>
    <mergeCell ref="C6:L6"/>
    <mergeCell ref="M6:V6"/>
    <mergeCell ref="Y6:AH6"/>
    <mergeCell ref="AI6:AR6"/>
    <mergeCell ref="C7:F7"/>
    <mergeCell ref="G7:I7"/>
    <mergeCell ref="J7:L7"/>
    <mergeCell ref="M7:P7"/>
    <mergeCell ref="Q7:S7"/>
    <mergeCell ref="T7:V7"/>
    <mergeCell ref="Y7:AB7"/>
    <mergeCell ref="AC7:AE7"/>
    <mergeCell ref="AF7:AH7"/>
    <mergeCell ref="AI7:AL7"/>
    <mergeCell ref="AM7:AO7"/>
    <mergeCell ref="A9:A11"/>
    <mergeCell ref="W9:W11"/>
    <mergeCell ref="A12:A14"/>
    <mergeCell ref="W12:W14"/>
    <mergeCell ref="A15:A17"/>
    <mergeCell ref="W15:W17"/>
    <mergeCell ref="A18:A20"/>
    <mergeCell ref="W18:W20"/>
    <mergeCell ref="A21:A23"/>
    <mergeCell ref="W21:W23"/>
    <mergeCell ref="A24:A26"/>
    <mergeCell ref="W24:W26"/>
  </mergeCells>
  <phoneticPr fontId="3" type="noConversion"/>
  <printOptions horizontalCentered="1"/>
  <pageMargins left="0.74803149606299213" right="0.74803149606299213" top="1.1417322834645671" bottom="0.78740157480314898" header="0.511811023622047" footer="0.511811023622047"/>
  <pageSetup paperSize="0" firstPageNumber="149" fitToWidth="0" fitToHeight="0" orientation="landscape" useFirstPageNumber="1" horizontalDpi="0" verticalDpi="0" copies="0"/>
  <headerFooter alignWithMargins="0">
    <oddFooter>&amp;C&amp;P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E34"/>
  <sheetViews>
    <sheetView workbookViewId="0">
      <selection activeCell="C9" sqref="C9"/>
    </sheetView>
  </sheetViews>
  <sheetFormatPr defaultRowHeight="16.5" x14ac:dyDescent="0.25"/>
  <cols>
    <col min="1" max="1" width="12.625" customWidth="1"/>
    <col min="2" max="2" width="9.625" customWidth="1"/>
    <col min="3" max="4" width="11.5" customWidth="1"/>
    <col min="5" max="5" width="9.375" customWidth="1"/>
    <col min="6" max="7" width="10.875" customWidth="1"/>
    <col min="8" max="11" width="9.375" customWidth="1"/>
    <col min="12" max="13" width="10.5" customWidth="1"/>
    <col min="14" max="14" width="9.375" customWidth="1"/>
    <col min="15" max="16" width="10.375" customWidth="1"/>
    <col min="17" max="20" width="9.375" customWidth="1"/>
    <col min="21" max="21" width="12.625" customWidth="1"/>
    <col min="22" max="22" width="9.625" customWidth="1"/>
    <col min="23" max="24" width="10.375" customWidth="1"/>
    <col min="25" max="25" width="9.375" customWidth="1"/>
    <col min="26" max="27" width="10" customWidth="1"/>
    <col min="28" max="31" width="9.375" customWidth="1"/>
    <col min="32" max="33" width="10.375" customWidth="1"/>
    <col min="34" max="34" width="9.375" customWidth="1"/>
    <col min="35" max="36" width="10" customWidth="1"/>
    <col min="37" max="40" width="9.375" customWidth="1"/>
    <col min="41" max="41" width="8.875" customWidth="1"/>
  </cols>
  <sheetData>
    <row r="1" spans="1:57" ht="21.95" customHeight="1" x14ac:dyDescent="0.25">
      <c r="A1" s="10" t="s">
        <v>23</v>
      </c>
      <c r="B1" s="11" t="s">
        <v>2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3"/>
      <c r="O1" s="375" t="s">
        <v>24</v>
      </c>
      <c r="P1" s="375"/>
      <c r="Q1" s="375" t="s">
        <v>25</v>
      </c>
      <c r="R1" s="375"/>
      <c r="S1" s="375"/>
      <c r="T1" s="375"/>
      <c r="U1" s="16" t="s">
        <v>23</v>
      </c>
      <c r="V1" s="11" t="s">
        <v>2</v>
      </c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3"/>
      <c r="AI1" s="375" t="s">
        <v>24</v>
      </c>
      <c r="AJ1" s="375"/>
      <c r="AK1" s="375" t="s">
        <v>25</v>
      </c>
      <c r="AL1" s="375"/>
      <c r="AM1" s="375"/>
      <c r="AN1" s="375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</row>
    <row r="2" spans="1:57" ht="21.95" customHeight="1" x14ac:dyDescent="0.25">
      <c r="A2" s="18" t="s">
        <v>26</v>
      </c>
      <c r="B2" s="161" t="s">
        <v>237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1"/>
      <c r="O2" s="375" t="s">
        <v>28</v>
      </c>
      <c r="P2" s="375"/>
      <c r="Q2" s="385" t="s">
        <v>29</v>
      </c>
      <c r="R2" s="385"/>
      <c r="S2" s="385"/>
      <c r="T2" s="385"/>
      <c r="U2" s="14" t="s">
        <v>26</v>
      </c>
      <c r="V2" s="19" t="s">
        <v>70</v>
      </c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1"/>
      <c r="AI2" s="375" t="s">
        <v>28</v>
      </c>
      <c r="AJ2" s="375"/>
      <c r="AK2" s="385" t="s">
        <v>29</v>
      </c>
      <c r="AL2" s="385"/>
      <c r="AM2" s="385"/>
      <c r="AN2" s="385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</row>
    <row r="3" spans="1:57" s="24" customFormat="1" ht="30" customHeight="1" x14ac:dyDescent="0.25">
      <c r="A3" s="383" t="s">
        <v>71</v>
      </c>
      <c r="B3" s="383"/>
      <c r="C3" s="383"/>
      <c r="D3" s="383"/>
      <c r="E3" s="383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6" t="s">
        <v>71</v>
      </c>
      <c r="V3" s="386"/>
      <c r="W3" s="386"/>
      <c r="X3" s="386"/>
      <c r="Y3" s="386"/>
      <c r="Z3" s="386"/>
      <c r="AA3" s="386"/>
      <c r="AB3" s="386"/>
      <c r="AC3" s="386"/>
      <c r="AD3" s="386"/>
      <c r="AE3" s="386"/>
      <c r="AF3" s="386"/>
      <c r="AG3" s="386"/>
      <c r="AH3" s="386"/>
      <c r="AI3" s="386"/>
      <c r="AJ3" s="386"/>
      <c r="AK3" s="386"/>
      <c r="AL3" s="386"/>
      <c r="AM3" s="386"/>
      <c r="AN3" s="386"/>
      <c r="AO3" s="63"/>
      <c r="AP3" s="63"/>
      <c r="AQ3" s="63"/>
      <c r="AR3" s="6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</row>
    <row r="4" spans="1:57" ht="26.1" customHeight="1" x14ac:dyDescent="0.25">
      <c r="A4" s="377" t="s">
        <v>196</v>
      </c>
      <c r="B4" s="377"/>
      <c r="C4" s="377"/>
      <c r="D4" s="377"/>
      <c r="E4" s="377"/>
      <c r="F4" s="377"/>
      <c r="G4" s="377"/>
      <c r="H4" s="377"/>
      <c r="I4" s="377"/>
      <c r="J4" s="377"/>
      <c r="K4" s="377"/>
      <c r="L4" s="377"/>
      <c r="M4" s="377"/>
      <c r="N4" s="377"/>
      <c r="O4" s="377"/>
      <c r="P4" s="377"/>
      <c r="Q4" s="377"/>
      <c r="R4" s="377"/>
      <c r="S4" s="377"/>
      <c r="T4" s="377"/>
      <c r="U4" s="379" t="s">
        <v>196</v>
      </c>
      <c r="V4" s="379"/>
      <c r="W4" s="379"/>
      <c r="X4" s="379"/>
      <c r="Y4" s="379"/>
      <c r="Z4" s="379"/>
      <c r="AA4" s="379"/>
      <c r="AB4" s="379"/>
      <c r="AC4" s="379"/>
      <c r="AD4" s="379"/>
      <c r="AE4" s="379"/>
      <c r="AF4" s="379"/>
      <c r="AG4" s="379"/>
      <c r="AH4" s="379"/>
      <c r="AI4" s="379"/>
      <c r="AJ4" s="379"/>
      <c r="AK4" s="379"/>
      <c r="AL4" s="379"/>
      <c r="AM4" s="379"/>
      <c r="AN4" s="379"/>
      <c r="AO4" s="27"/>
      <c r="AP4" s="27"/>
      <c r="AQ4" s="27"/>
      <c r="AR4" s="2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</row>
    <row r="5" spans="1:57" ht="20.100000000000001" customHeight="1" x14ac:dyDescent="0.25">
      <c r="A5" s="380" t="s">
        <v>1</v>
      </c>
      <c r="B5" s="380"/>
      <c r="C5" s="380"/>
      <c r="D5" s="380"/>
      <c r="E5" s="380"/>
      <c r="F5" s="380"/>
      <c r="G5" s="380"/>
      <c r="H5" s="380"/>
      <c r="I5" s="380"/>
      <c r="J5" s="380"/>
      <c r="K5" s="380"/>
      <c r="L5" s="380"/>
      <c r="M5" s="380"/>
      <c r="N5" s="380"/>
      <c r="O5" s="380"/>
      <c r="P5" s="380"/>
      <c r="Q5" s="380"/>
      <c r="R5" s="380"/>
      <c r="S5" s="380"/>
      <c r="T5" s="380"/>
      <c r="U5" s="381" t="s">
        <v>1</v>
      </c>
      <c r="V5" s="381"/>
      <c r="W5" s="381"/>
      <c r="X5" s="381"/>
      <c r="Y5" s="381"/>
      <c r="Z5" s="381"/>
      <c r="AA5" s="381"/>
      <c r="AB5" s="381"/>
      <c r="AC5" s="381"/>
      <c r="AD5" s="381"/>
      <c r="AE5" s="381"/>
      <c r="AF5" s="381"/>
      <c r="AG5" s="381"/>
      <c r="AH5" s="381"/>
      <c r="AI5" s="381"/>
      <c r="AJ5" s="381"/>
      <c r="AK5" s="381"/>
      <c r="AL5" s="381"/>
      <c r="AM5" s="381"/>
      <c r="AN5" s="381"/>
      <c r="AO5" s="27"/>
      <c r="AP5" s="27"/>
      <c r="AQ5" s="27"/>
      <c r="AR5" s="2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</row>
    <row r="6" spans="1:57" ht="24.95" customHeight="1" x14ac:dyDescent="0.25">
      <c r="A6" s="25" t="s">
        <v>35</v>
      </c>
      <c r="B6" s="62"/>
      <c r="C6" s="375" t="s">
        <v>33</v>
      </c>
      <c r="D6" s="375"/>
      <c r="E6" s="375"/>
      <c r="F6" s="375"/>
      <c r="G6" s="375"/>
      <c r="H6" s="375"/>
      <c r="I6" s="375"/>
      <c r="J6" s="375"/>
      <c r="K6" s="375"/>
      <c r="L6" s="375" t="s">
        <v>34</v>
      </c>
      <c r="M6" s="375"/>
      <c r="N6" s="375"/>
      <c r="O6" s="375"/>
      <c r="P6" s="375"/>
      <c r="Q6" s="375"/>
      <c r="R6" s="375"/>
      <c r="S6" s="375"/>
      <c r="T6" s="375"/>
      <c r="U6" s="25" t="s">
        <v>35</v>
      </c>
      <c r="V6" s="62"/>
      <c r="W6" s="375" t="s">
        <v>37</v>
      </c>
      <c r="X6" s="375"/>
      <c r="Y6" s="375"/>
      <c r="Z6" s="375"/>
      <c r="AA6" s="375"/>
      <c r="AB6" s="375"/>
      <c r="AC6" s="375"/>
      <c r="AD6" s="375"/>
      <c r="AE6" s="375"/>
      <c r="AF6" s="382" t="s">
        <v>38</v>
      </c>
      <c r="AG6" s="382"/>
      <c r="AH6" s="382"/>
      <c r="AI6" s="382"/>
      <c r="AJ6" s="382"/>
      <c r="AK6" s="382"/>
      <c r="AL6" s="382"/>
      <c r="AM6" s="382"/>
      <c r="AN6" s="382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7" ht="24.95" customHeight="1" x14ac:dyDescent="0.25">
      <c r="A7" s="28" t="s">
        <v>42</v>
      </c>
      <c r="B7" s="28" t="s">
        <v>67</v>
      </c>
      <c r="C7" s="375" t="s">
        <v>39</v>
      </c>
      <c r="D7" s="375"/>
      <c r="E7" s="375"/>
      <c r="F7" s="374" t="s">
        <v>40</v>
      </c>
      <c r="G7" s="374"/>
      <c r="H7" s="374"/>
      <c r="I7" s="375" t="s">
        <v>41</v>
      </c>
      <c r="J7" s="375"/>
      <c r="K7" s="375"/>
      <c r="L7" s="375" t="s">
        <v>39</v>
      </c>
      <c r="M7" s="375"/>
      <c r="N7" s="375"/>
      <c r="O7" s="374" t="s">
        <v>40</v>
      </c>
      <c r="P7" s="374"/>
      <c r="Q7" s="374"/>
      <c r="R7" s="375" t="s">
        <v>41</v>
      </c>
      <c r="S7" s="375"/>
      <c r="T7" s="375"/>
      <c r="U7" s="60" t="s">
        <v>42</v>
      </c>
      <c r="V7" s="28" t="s">
        <v>67</v>
      </c>
      <c r="W7" s="375" t="s">
        <v>39</v>
      </c>
      <c r="X7" s="375"/>
      <c r="Y7" s="375"/>
      <c r="Z7" s="374" t="s">
        <v>40</v>
      </c>
      <c r="AA7" s="374"/>
      <c r="AB7" s="374"/>
      <c r="AC7" s="375" t="s">
        <v>41</v>
      </c>
      <c r="AD7" s="375"/>
      <c r="AE7" s="375"/>
      <c r="AF7" s="375" t="s">
        <v>39</v>
      </c>
      <c r="AG7" s="375"/>
      <c r="AH7" s="375"/>
      <c r="AI7" s="374" t="s">
        <v>40</v>
      </c>
      <c r="AJ7" s="374"/>
      <c r="AK7" s="374"/>
      <c r="AL7" s="382" t="s">
        <v>41</v>
      </c>
      <c r="AM7" s="382"/>
      <c r="AN7" s="382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</row>
    <row r="8" spans="1:57" ht="80.099999999999994" customHeight="1" x14ac:dyDescent="0.25">
      <c r="A8" s="29" t="s">
        <v>43</v>
      </c>
      <c r="B8" s="30"/>
      <c r="C8" s="31" t="s">
        <v>44</v>
      </c>
      <c r="D8" s="31" t="s">
        <v>45</v>
      </c>
      <c r="E8" s="31" t="s">
        <v>47</v>
      </c>
      <c r="F8" s="31" t="s">
        <v>48</v>
      </c>
      <c r="G8" s="31" t="s">
        <v>45</v>
      </c>
      <c r="H8" s="31" t="s">
        <v>46</v>
      </c>
      <c r="I8" s="31" t="s">
        <v>48</v>
      </c>
      <c r="J8" s="31" t="s">
        <v>45</v>
      </c>
      <c r="K8" s="32" t="s">
        <v>46</v>
      </c>
      <c r="L8" s="31" t="s">
        <v>44</v>
      </c>
      <c r="M8" s="31" t="s">
        <v>45</v>
      </c>
      <c r="N8" s="31" t="s">
        <v>47</v>
      </c>
      <c r="O8" s="31" t="s">
        <v>48</v>
      </c>
      <c r="P8" s="31" t="s">
        <v>45</v>
      </c>
      <c r="Q8" s="31" t="s">
        <v>46</v>
      </c>
      <c r="R8" s="31" t="s">
        <v>48</v>
      </c>
      <c r="S8" s="31" t="s">
        <v>45</v>
      </c>
      <c r="T8" s="32" t="s">
        <v>46</v>
      </c>
      <c r="U8" s="61" t="s">
        <v>43</v>
      </c>
      <c r="V8" s="30"/>
      <c r="W8" s="31" t="s">
        <v>44</v>
      </c>
      <c r="X8" s="31" t="s">
        <v>45</v>
      </c>
      <c r="Y8" s="31" t="s">
        <v>47</v>
      </c>
      <c r="Z8" s="31" t="s">
        <v>48</v>
      </c>
      <c r="AA8" s="31" t="s">
        <v>45</v>
      </c>
      <c r="AB8" s="31" t="s">
        <v>46</v>
      </c>
      <c r="AC8" s="31" t="s">
        <v>48</v>
      </c>
      <c r="AD8" s="31" t="s">
        <v>45</v>
      </c>
      <c r="AE8" s="32" t="s">
        <v>46</v>
      </c>
      <c r="AF8" s="31" t="s">
        <v>44</v>
      </c>
      <c r="AG8" s="31" t="s">
        <v>45</v>
      </c>
      <c r="AH8" s="31" t="s">
        <v>47</v>
      </c>
      <c r="AI8" s="31" t="s">
        <v>48</v>
      </c>
      <c r="AJ8" s="31" t="s">
        <v>45</v>
      </c>
      <c r="AK8" s="31" t="s">
        <v>46</v>
      </c>
      <c r="AL8" s="31" t="s">
        <v>48</v>
      </c>
      <c r="AM8" s="31" t="s">
        <v>45</v>
      </c>
      <c r="AN8" s="32" t="s">
        <v>46</v>
      </c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</row>
    <row r="9" spans="1:57" ht="21.95" customHeight="1" x14ac:dyDescent="0.25">
      <c r="A9" s="375" t="s">
        <v>49</v>
      </c>
      <c r="B9" s="14" t="s">
        <v>44</v>
      </c>
      <c r="C9" s="34">
        <v>618972</v>
      </c>
      <c r="D9" s="35">
        <v>615508</v>
      </c>
      <c r="E9" s="295">
        <v>0.55963759265362567</v>
      </c>
      <c r="F9" s="35">
        <v>618237</v>
      </c>
      <c r="G9" s="35">
        <v>614775</v>
      </c>
      <c r="H9" s="35">
        <v>3462</v>
      </c>
      <c r="I9" s="35">
        <v>735</v>
      </c>
      <c r="J9" s="35">
        <v>733</v>
      </c>
      <c r="K9" s="36">
        <v>2</v>
      </c>
      <c r="L9" s="34">
        <v>278674</v>
      </c>
      <c r="M9" s="35">
        <v>276878</v>
      </c>
      <c r="N9" s="295">
        <v>0.64448064763845925</v>
      </c>
      <c r="O9" s="35">
        <v>278280</v>
      </c>
      <c r="P9" s="35">
        <v>276485</v>
      </c>
      <c r="Q9" s="35">
        <v>1795</v>
      </c>
      <c r="R9" s="35">
        <v>394</v>
      </c>
      <c r="S9" s="35">
        <v>393</v>
      </c>
      <c r="T9" s="35">
        <v>1</v>
      </c>
      <c r="U9" s="375" t="s">
        <v>49</v>
      </c>
      <c r="V9" s="14" t="s">
        <v>44</v>
      </c>
      <c r="W9" s="34">
        <v>216200</v>
      </c>
      <c r="X9" s="35">
        <v>215088</v>
      </c>
      <c r="Y9" s="295">
        <v>0.51433857539315453</v>
      </c>
      <c r="Z9" s="35">
        <v>216005</v>
      </c>
      <c r="AA9" s="35">
        <v>214894</v>
      </c>
      <c r="AB9" s="35">
        <v>1111</v>
      </c>
      <c r="AC9" s="35">
        <v>195</v>
      </c>
      <c r="AD9" s="35">
        <v>194</v>
      </c>
      <c r="AE9" s="35">
        <v>1</v>
      </c>
      <c r="AF9" s="34">
        <v>124098</v>
      </c>
      <c r="AG9" s="35">
        <v>123542</v>
      </c>
      <c r="AH9" s="295">
        <v>0.44803300617254105</v>
      </c>
      <c r="AI9" s="35">
        <v>123952</v>
      </c>
      <c r="AJ9" s="35">
        <v>123396</v>
      </c>
      <c r="AK9" s="35">
        <v>556</v>
      </c>
      <c r="AL9" s="35">
        <v>146</v>
      </c>
      <c r="AM9" s="35">
        <v>146</v>
      </c>
      <c r="AN9" s="35">
        <v>0</v>
      </c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</row>
    <row r="10" spans="1:57" ht="21.95" customHeight="1" x14ac:dyDescent="0.25">
      <c r="A10" s="375"/>
      <c r="B10" s="14" t="s">
        <v>50</v>
      </c>
      <c r="C10" s="38">
        <v>287203</v>
      </c>
      <c r="D10" s="39">
        <v>285220</v>
      </c>
      <c r="E10" s="64">
        <v>0.69045239778136014</v>
      </c>
      <c r="F10" s="39">
        <v>286929</v>
      </c>
      <c r="G10" s="39">
        <v>284946</v>
      </c>
      <c r="H10" s="39">
        <v>1983</v>
      </c>
      <c r="I10" s="39">
        <v>274</v>
      </c>
      <c r="J10" s="39">
        <v>274</v>
      </c>
      <c r="K10" s="40">
        <v>0</v>
      </c>
      <c r="L10" s="38">
        <v>124082</v>
      </c>
      <c r="M10" s="39">
        <v>123068</v>
      </c>
      <c r="N10" s="64">
        <v>0.81720152802179213</v>
      </c>
      <c r="O10" s="39">
        <v>123947</v>
      </c>
      <c r="P10" s="39">
        <v>122933</v>
      </c>
      <c r="Q10" s="39">
        <v>1014</v>
      </c>
      <c r="R10" s="39">
        <v>135</v>
      </c>
      <c r="S10" s="39">
        <v>135</v>
      </c>
      <c r="T10" s="39">
        <v>0</v>
      </c>
      <c r="U10" s="375"/>
      <c r="V10" s="14" t="s">
        <v>50</v>
      </c>
      <c r="W10" s="38">
        <v>103479</v>
      </c>
      <c r="X10" s="39">
        <v>102820</v>
      </c>
      <c r="Y10" s="64">
        <v>0.63684419060872255</v>
      </c>
      <c r="Z10" s="39">
        <v>103400</v>
      </c>
      <c r="AA10" s="39">
        <v>102741</v>
      </c>
      <c r="AB10" s="39">
        <v>659</v>
      </c>
      <c r="AC10" s="39">
        <v>79</v>
      </c>
      <c r="AD10" s="39">
        <v>79</v>
      </c>
      <c r="AE10" s="39">
        <v>0</v>
      </c>
      <c r="AF10" s="38">
        <v>59642</v>
      </c>
      <c r="AG10" s="39">
        <v>59332</v>
      </c>
      <c r="AH10" s="64">
        <v>0.51976794876094023</v>
      </c>
      <c r="AI10" s="39">
        <v>59582</v>
      </c>
      <c r="AJ10" s="39">
        <v>59272</v>
      </c>
      <c r="AK10" s="39">
        <v>310</v>
      </c>
      <c r="AL10" s="39">
        <v>60</v>
      </c>
      <c r="AM10" s="39">
        <v>60</v>
      </c>
      <c r="AN10" s="39">
        <v>0</v>
      </c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</row>
    <row r="11" spans="1:57" ht="21.95" customHeight="1" x14ac:dyDescent="0.25">
      <c r="A11" s="375"/>
      <c r="B11" s="14" t="s">
        <v>51</v>
      </c>
      <c r="C11" s="38">
        <v>331769</v>
      </c>
      <c r="D11" s="39">
        <v>330288</v>
      </c>
      <c r="E11" s="64">
        <v>0.44639493141312175</v>
      </c>
      <c r="F11" s="39">
        <v>331308</v>
      </c>
      <c r="G11" s="39">
        <v>329829</v>
      </c>
      <c r="H11" s="39">
        <v>1479</v>
      </c>
      <c r="I11" s="39">
        <v>461</v>
      </c>
      <c r="J11" s="39">
        <v>459</v>
      </c>
      <c r="K11" s="40">
        <v>2</v>
      </c>
      <c r="L11" s="38">
        <v>154592</v>
      </c>
      <c r="M11" s="39">
        <v>153810</v>
      </c>
      <c r="N11" s="64">
        <v>0.50584765058993997</v>
      </c>
      <c r="O11" s="39">
        <v>154333</v>
      </c>
      <c r="P11" s="39">
        <v>153552</v>
      </c>
      <c r="Q11" s="39">
        <v>781</v>
      </c>
      <c r="R11" s="39">
        <v>259</v>
      </c>
      <c r="S11" s="39">
        <v>258</v>
      </c>
      <c r="T11" s="39">
        <v>1</v>
      </c>
      <c r="U11" s="375"/>
      <c r="V11" s="14" t="s">
        <v>51</v>
      </c>
      <c r="W11" s="38">
        <v>112721</v>
      </c>
      <c r="X11" s="39">
        <v>112268</v>
      </c>
      <c r="Y11" s="64">
        <v>0.40187720123135889</v>
      </c>
      <c r="Z11" s="39">
        <v>112605</v>
      </c>
      <c r="AA11" s="39">
        <v>112153</v>
      </c>
      <c r="AB11" s="39">
        <v>452</v>
      </c>
      <c r="AC11" s="39">
        <v>116</v>
      </c>
      <c r="AD11" s="39">
        <v>115</v>
      </c>
      <c r="AE11" s="39">
        <v>1</v>
      </c>
      <c r="AF11" s="38">
        <v>64456</v>
      </c>
      <c r="AG11" s="39">
        <v>64210</v>
      </c>
      <c r="AH11" s="64">
        <v>0.38165570311530345</v>
      </c>
      <c r="AI11" s="39">
        <v>64370</v>
      </c>
      <c r="AJ11" s="39">
        <v>64124</v>
      </c>
      <c r="AK11" s="39">
        <v>246</v>
      </c>
      <c r="AL11" s="39">
        <v>86</v>
      </c>
      <c r="AM11" s="39">
        <v>86</v>
      </c>
      <c r="AN11" s="39">
        <v>0</v>
      </c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</row>
    <row r="12" spans="1:57" ht="21.95" customHeight="1" x14ac:dyDescent="0.25">
      <c r="A12" s="375" t="s">
        <v>52</v>
      </c>
      <c r="B12" s="14" t="s">
        <v>44</v>
      </c>
      <c r="C12" s="38">
        <v>59530</v>
      </c>
      <c r="D12" s="39">
        <v>59135</v>
      </c>
      <c r="E12" s="64">
        <v>0.66353099277675121</v>
      </c>
      <c r="F12" s="39">
        <v>59492</v>
      </c>
      <c r="G12" s="39">
        <v>59097</v>
      </c>
      <c r="H12" s="39">
        <v>395</v>
      </c>
      <c r="I12" s="39">
        <v>38</v>
      </c>
      <c r="J12" s="39">
        <v>38</v>
      </c>
      <c r="K12" s="40">
        <v>0</v>
      </c>
      <c r="L12" s="38">
        <v>26725</v>
      </c>
      <c r="M12" s="39">
        <v>26542</v>
      </c>
      <c r="N12" s="64">
        <v>0.68475210477081383</v>
      </c>
      <c r="O12" s="39">
        <v>26703</v>
      </c>
      <c r="P12" s="39">
        <v>26520</v>
      </c>
      <c r="Q12" s="39">
        <v>183</v>
      </c>
      <c r="R12" s="39">
        <v>22</v>
      </c>
      <c r="S12" s="39">
        <v>22</v>
      </c>
      <c r="T12" s="39">
        <v>0</v>
      </c>
      <c r="U12" s="375" t="s">
        <v>52</v>
      </c>
      <c r="V12" s="14" t="s">
        <v>44</v>
      </c>
      <c r="W12" s="38">
        <v>20802</v>
      </c>
      <c r="X12" s="39">
        <v>20668</v>
      </c>
      <c r="Y12" s="64">
        <v>0.64416882992019997</v>
      </c>
      <c r="Z12" s="39">
        <v>20790</v>
      </c>
      <c r="AA12" s="39">
        <v>20656</v>
      </c>
      <c r="AB12" s="39">
        <v>134</v>
      </c>
      <c r="AC12" s="39">
        <v>12</v>
      </c>
      <c r="AD12" s="39">
        <v>12</v>
      </c>
      <c r="AE12" s="39">
        <v>0</v>
      </c>
      <c r="AF12" s="38">
        <v>12003</v>
      </c>
      <c r="AG12" s="39">
        <v>11925</v>
      </c>
      <c r="AH12" s="64">
        <v>0.64983754061484622</v>
      </c>
      <c r="AI12" s="39">
        <v>11999</v>
      </c>
      <c r="AJ12" s="39">
        <v>11921</v>
      </c>
      <c r="AK12" s="39">
        <v>78</v>
      </c>
      <c r="AL12" s="39">
        <v>4</v>
      </c>
      <c r="AM12" s="39">
        <v>4</v>
      </c>
      <c r="AN12" s="39">
        <v>0</v>
      </c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</row>
    <row r="13" spans="1:57" ht="21.95" customHeight="1" x14ac:dyDescent="0.25">
      <c r="A13" s="375"/>
      <c r="B13" s="14" t="s">
        <v>50</v>
      </c>
      <c r="C13" s="38">
        <v>49389</v>
      </c>
      <c r="D13" s="39">
        <v>49026</v>
      </c>
      <c r="E13" s="64">
        <v>0.73498147360748345</v>
      </c>
      <c r="F13" s="39">
        <v>49363</v>
      </c>
      <c r="G13" s="39">
        <v>49000</v>
      </c>
      <c r="H13" s="39">
        <v>363</v>
      </c>
      <c r="I13" s="39">
        <v>26</v>
      </c>
      <c r="J13" s="39">
        <v>26</v>
      </c>
      <c r="K13" s="40">
        <v>0</v>
      </c>
      <c r="L13" s="38">
        <v>22312</v>
      </c>
      <c r="M13" s="39">
        <v>22145</v>
      </c>
      <c r="N13" s="64">
        <v>0.74847615632843312</v>
      </c>
      <c r="O13" s="39">
        <v>22299</v>
      </c>
      <c r="P13" s="39">
        <v>22132</v>
      </c>
      <c r="Q13" s="39">
        <v>167</v>
      </c>
      <c r="R13" s="39">
        <v>13</v>
      </c>
      <c r="S13" s="39">
        <v>13</v>
      </c>
      <c r="T13" s="39">
        <v>0</v>
      </c>
      <c r="U13" s="375"/>
      <c r="V13" s="14" t="s">
        <v>50</v>
      </c>
      <c r="W13" s="38">
        <v>17195</v>
      </c>
      <c r="X13" s="39">
        <v>17071</v>
      </c>
      <c r="Y13" s="64">
        <v>0.72113986624018611</v>
      </c>
      <c r="Z13" s="39">
        <v>17185</v>
      </c>
      <c r="AA13" s="39">
        <v>17061</v>
      </c>
      <c r="AB13" s="39">
        <v>124</v>
      </c>
      <c r="AC13" s="39">
        <v>10</v>
      </c>
      <c r="AD13" s="39">
        <v>10</v>
      </c>
      <c r="AE13" s="39">
        <v>0</v>
      </c>
      <c r="AF13" s="38">
        <v>9882</v>
      </c>
      <c r="AG13" s="39">
        <v>9810</v>
      </c>
      <c r="AH13" s="64">
        <v>0.72859744990892528</v>
      </c>
      <c r="AI13" s="39">
        <v>9879</v>
      </c>
      <c r="AJ13" s="39">
        <v>9807</v>
      </c>
      <c r="AK13" s="39">
        <v>72</v>
      </c>
      <c r="AL13" s="39">
        <v>3</v>
      </c>
      <c r="AM13" s="39">
        <v>3</v>
      </c>
      <c r="AN13" s="39">
        <v>0</v>
      </c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</row>
    <row r="14" spans="1:57" ht="21.95" customHeight="1" x14ac:dyDescent="0.25">
      <c r="A14" s="375"/>
      <c r="B14" s="14" t="s">
        <v>51</v>
      </c>
      <c r="C14" s="38">
        <v>10141</v>
      </c>
      <c r="D14" s="39">
        <v>10109</v>
      </c>
      <c r="E14" s="64">
        <v>0.31555073464155409</v>
      </c>
      <c r="F14" s="39">
        <v>10129</v>
      </c>
      <c r="G14" s="39">
        <v>10097</v>
      </c>
      <c r="H14" s="39">
        <v>32</v>
      </c>
      <c r="I14" s="39">
        <v>12</v>
      </c>
      <c r="J14" s="39">
        <v>12</v>
      </c>
      <c r="K14" s="40">
        <v>0</v>
      </c>
      <c r="L14" s="38">
        <v>4413</v>
      </c>
      <c r="M14" s="39">
        <v>4397</v>
      </c>
      <c r="N14" s="64">
        <v>0.36256514842510762</v>
      </c>
      <c r="O14" s="39">
        <v>4404</v>
      </c>
      <c r="P14" s="39">
        <v>4388</v>
      </c>
      <c r="Q14" s="39">
        <v>16</v>
      </c>
      <c r="R14" s="39">
        <v>9</v>
      </c>
      <c r="S14" s="39">
        <v>9</v>
      </c>
      <c r="T14" s="39">
        <v>0</v>
      </c>
      <c r="U14" s="375"/>
      <c r="V14" s="14" t="s">
        <v>51</v>
      </c>
      <c r="W14" s="38">
        <v>3607</v>
      </c>
      <c r="X14" s="39">
        <v>3597</v>
      </c>
      <c r="Y14" s="64">
        <v>0.27723870252287219</v>
      </c>
      <c r="Z14" s="39">
        <v>3605</v>
      </c>
      <c r="AA14" s="39">
        <v>3595</v>
      </c>
      <c r="AB14" s="39">
        <v>10</v>
      </c>
      <c r="AC14" s="39">
        <v>2</v>
      </c>
      <c r="AD14" s="39">
        <v>2</v>
      </c>
      <c r="AE14" s="39">
        <v>0</v>
      </c>
      <c r="AF14" s="38">
        <v>2121</v>
      </c>
      <c r="AG14" s="39">
        <v>2115</v>
      </c>
      <c r="AH14" s="64">
        <v>0.28288543140028288</v>
      </c>
      <c r="AI14" s="39">
        <v>2120</v>
      </c>
      <c r="AJ14" s="39">
        <v>2114</v>
      </c>
      <c r="AK14" s="39">
        <v>6</v>
      </c>
      <c r="AL14" s="39">
        <v>1</v>
      </c>
      <c r="AM14" s="39">
        <v>1</v>
      </c>
      <c r="AN14" s="39">
        <v>0</v>
      </c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</row>
    <row r="15" spans="1:57" ht="21.95" customHeight="1" x14ac:dyDescent="0.25">
      <c r="A15" s="375" t="s">
        <v>53</v>
      </c>
      <c r="B15" s="14" t="s">
        <v>44</v>
      </c>
      <c r="C15" s="38">
        <v>226044</v>
      </c>
      <c r="D15" s="39">
        <v>224848</v>
      </c>
      <c r="E15" s="64">
        <v>0.52910052910052907</v>
      </c>
      <c r="F15" s="39">
        <v>225661</v>
      </c>
      <c r="G15" s="39">
        <v>224466</v>
      </c>
      <c r="H15" s="39">
        <v>1195</v>
      </c>
      <c r="I15" s="39">
        <v>383</v>
      </c>
      <c r="J15" s="39">
        <v>382</v>
      </c>
      <c r="K15" s="40">
        <v>1</v>
      </c>
      <c r="L15" s="38">
        <v>103746</v>
      </c>
      <c r="M15" s="39">
        <v>103134</v>
      </c>
      <c r="N15" s="64">
        <v>0.58990226129200163</v>
      </c>
      <c r="O15" s="39">
        <v>103531</v>
      </c>
      <c r="P15" s="39">
        <v>102920</v>
      </c>
      <c r="Q15" s="39">
        <v>611</v>
      </c>
      <c r="R15" s="39">
        <v>215</v>
      </c>
      <c r="S15" s="39">
        <v>214</v>
      </c>
      <c r="T15" s="39">
        <v>1</v>
      </c>
      <c r="U15" s="375" t="s">
        <v>53</v>
      </c>
      <c r="V15" s="14" t="s">
        <v>44</v>
      </c>
      <c r="W15" s="38">
        <v>76111</v>
      </c>
      <c r="X15" s="39">
        <v>75723</v>
      </c>
      <c r="Y15" s="64">
        <v>0.509781766104768</v>
      </c>
      <c r="Z15" s="39">
        <v>76021</v>
      </c>
      <c r="AA15" s="39">
        <v>75633</v>
      </c>
      <c r="AB15" s="39">
        <v>388</v>
      </c>
      <c r="AC15" s="39">
        <v>90</v>
      </c>
      <c r="AD15" s="39">
        <v>90</v>
      </c>
      <c r="AE15" s="39">
        <v>0</v>
      </c>
      <c r="AF15" s="38">
        <v>46187</v>
      </c>
      <c r="AG15" s="39">
        <v>45991</v>
      </c>
      <c r="AH15" s="64">
        <v>0.42436183341632927</v>
      </c>
      <c r="AI15" s="39">
        <v>46109</v>
      </c>
      <c r="AJ15" s="39">
        <v>45913</v>
      </c>
      <c r="AK15" s="39">
        <v>196</v>
      </c>
      <c r="AL15" s="39">
        <v>78</v>
      </c>
      <c r="AM15" s="39">
        <v>78</v>
      </c>
      <c r="AN15" s="39">
        <v>0</v>
      </c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</row>
    <row r="16" spans="1:57" ht="21.95" customHeight="1" x14ac:dyDescent="0.25">
      <c r="A16" s="375"/>
      <c r="B16" s="14" t="s">
        <v>50</v>
      </c>
      <c r="C16" s="38">
        <v>57118</v>
      </c>
      <c r="D16" s="39">
        <v>56633</v>
      </c>
      <c r="E16" s="64">
        <v>0.8491193669246121</v>
      </c>
      <c r="F16" s="39">
        <v>57028</v>
      </c>
      <c r="G16" s="39">
        <v>56543</v>
      </c>
      <c r="H16" s="39">
        <v>485</v>
      </c>
      <c r="I16" s="39">
        <v>90</v>
      </c>
      <c r="J16" s="39">
        <v>90</v>
      </c>
      <c r="K16" s="40">
        <v>0</v>
      </c>
      <c r="L16" s="38">
        <v>21163</v>
      </c>
      <c r="M16" s="39">
        <v>20948</v>
      </c>
      <c r="N16" s="64">
        <v>1.0159240183338847</v>
      </c>
      <c r="O16" s="39">
        <v>21110</v>
      </c>
      <c r="P16" s="39">
        <v>20895</v>
      </c>
      <c r="Q16" s="39">
        <v>215</v>
      </c>
      <c r="R16" s="39">
        <v>53</v>
      </c>
      <c r="S16" s="39">
        <v>53</v>
      </c>
      <c r="T16" s="39">
        <v>0</v>
      </c>
      <c r="U16" s="375"/>
      <c r="V16" s="14" t="s">
        <v>50</v>
      </c>
      <c r="W16" s="38">
        <v>22913</v>
      </c>
      <c r="X16" s="39">
        <v>22730</v>
      </c>
      <c r="Y16" s="64">
        <v>0.79867324226421677</v>
      </c>
      <c r="Z16" s="39">
        <v>22892</v>
      </c>
      <c r="AA16" s="39">
        <v>22709</v>
      </c>
      <c r="AB16" s="39">
        <v>183</v>
      </c>
      <c r="AC16" s="39">
        <v>21</v>
      </c>
      <c r="AD16" s="39">
        <v>21</v>
      </c>
      <c r="AE16" s="39">
        <v>0</v>
      </c>
      <c r="AF16" s="38">
        <v>13042</v>
      </c>
      <c r="AG16" s="39">
        <v>12955</v>
      </c>
      <c r="AH16" s="64">
        <v>0.66707560190154891</v>
      </c>
      <c r="AI16" s="39">
        <v>13026</v>
      </c>
      <c r="AJ16" s="39">
        <v>12939</v>
      </c>
      <c r="AK16" s="39">
        <v>87</v>
      </c>
      <c r="AL16" s="39">
        <v>16</v>
      </c>
      <c r="AM16" s="39">
        <v>16</v>
      </c>
      <c r="AN16" s="39">
        <v>0</v>
      </c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</row>
    <row r="17" spans="1:53" ht="21.95" customHeight="1" x14ac:dyDescent="0.25">
      <c r="A17" s="375"/>
      <c r="B17" s="14" t="s">
        <v>51</v>
      </c>
      <c r="C17" s="38">
        <v>168926</v>
      </c>
      <c r="D17" s="39">
        <v>168215</v>
      </c>
      <c r="E17" s="64">
        <v>0.42089435610859194</v>
      </c>
      <c r="F17" s="39">
        <v>168633</v>
      </c>
      <c r="G17" s="39">
        <v>167923</v>
      </c>
      <c r="H17" s="39">
        <v>710</v>
      </c>
      <c r="I17" s="39">
        <v>293</v>
      </c>
      <c r="J17" s="39">
        <v>292</v>
      </c>
      <c r="K17" s="40">
        <v>1</v>
      </c>
      <c r="L17" s="38">
        <v>82583</v>
      </c>
      <c r="M17" s="39">
        <v>82186</v>
      </c>
      <c r="N17" s="64">
        <v>0.48072847922695955</v>
      </c>
      <c r="O17" s="39">
        <v>82421</v>
      </c>
      <c r="P17" s="39">
        <v>82025</v>
      </c>
      <c r="Q17" s="39">
        <v>396</v>
      </c>
      <c r="R17" s="39">
        <v>162</v>
      </c>
      <c r="S17" s="39">
        <v>161</v>
      </c>
      <c r="T17" s="39">
        <v>1</v>
      </c>
      <c r="U17" s="375"/>
      <c r="V17" s="14" t="s">
        <v>51</v>
      </c>
      <c r="W17" s="38">
        <v>53198</v>
      </c>
      <c r="X17" s="39">
        <v>52993</v>
      </c>
      <c r="Y17" s="64">
        <v>0.38535283281326366</v>
      </c>
      <c r="Z17" s="39">
        <v>53129</v>
      </c>
      <c r="AA17" s="39">
        <v>52924</v>
      </c>
      <c r="AB17" s="39">
        <v>205</v>
      </c>
      <c r="AC17" s="39">
        <v>69</v>
      </c>
      <c r="AD17" s="39">
        <v>69</v>
      </c>
      <c r="AE17" s="39">
        <v>0</v>
      </c>
      <c r="AF17" s="38">
        <v>33145</v>
      </c>
      <c r="AG17" s="39">
        <v>33036</v>
      </c>
      <c r="AH17" s="64">
        <v>0.32885804797103635</v>
      </c>
      <c r="AI17" s="39">
        <v>33083</v>
      </c>
      <c r="AJ17" s="39">
        <v>32974</v>
      </c>
      <c r="AK17" s="39">
        <v>109</v>
      </c>
      <c r="AL17" s="39">
        <v>62</v>
      </c>
      <c r="AM17" s="39">
        <v>62</v>
      </c>
      <c r="AN17" s="39">
        <v>0</v>
      </c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</row>
    <row r="18" spans="1:53" ht="21.95" customHeight="1" x14ac:dyDescent="0.25">
      <c r="A18" s="375" t="s">
        <v>54</v>
      </c>
      <c r="B18" s="14" t="s">
        <v>44</v>
      </c>
      <c r="C18" s="38">
        <v>146891</v>
      </c>
      <c r="D18" s="39">
        <v>146109</v>
      </c>
      <c r="E18" s="64">
        <v>0.53236753783417634</v>
      </c>
      <c r="F18" s="39">
        <v>146713</v>
      </c>
      <c r="G18" s="39">
        <v>145932</v>
      </c>
      <c r="H18" s="39">
        <v>781</v>
      </c>
      <c r="I18" s="39">
        <v>178</v>
      </c>
      <c r="J18" s="39">
        <v>177</v>
      </c>
      <c r="K18" s="40">
        <v>1</v>
      </c>
      <c r="L18" s="38">
        <v>61916</v>
      </c>
      <c r="M18" s="39">
        <v>61496</v>
      </c>
      <c r="N18" s="64">
        <v>0.67833839395309781</v>
      </c>
      <c r="O18" s="39">
        <v>61822</v>
      </c>
      <c r="P18" s="39">
        <v>61402</v>
      </c>
      <c r="Q18" s="39">
        <v>420</v>
      </c>
      <c r="R18" s="39">
        <v>94</v>
      </c>
      <c r="S18" s="39">
        <v>94</v>
      </c>
      <c r="T18" s="39">
        <v>0</v>
      </c>
      <c r="U18" s="375" t="s">
        <v>54</v>
      </c>
      <c r="V18" s="14" t="s">
        <v>44</v>
      </c>
      <c r="W18" s="38">
        <v>54177</v>
      </c>
      <c r="X18" s="39">
        <v>53942</v>
      </c>
      <c r="Y18" s="64">
        <v>0.43376340513502037</v>
      </c>
      <c r="Z18" s="39">
        <v>54134</v>
      </c>
      <c r="AA18" s="39">
        <v>53900</v>
      </c>
      <c r="AB18" s="39">
        <v>234</v>
      </c>
      <c r="AC18" s="39">
        <v>43</v>
      </c>
      <c r="AD18" s="39">
        <v>42</v>
      </c>
      <c r="AE18" s="39">
        <v>1</v>
      </c>
      <c r="AF18" s="38">
        <v>30798</v>
      </c>
      <c r="AG18" s="39">
        <v>30671</v>
      </c>
      <c r="AH18" s="64">
        <v>0.41236443924930188</v>
      </c>
      <c r="AI18" s="39">
        <v>30757</v>
      </c>
      <c r="AJ18" s="39">
        <v>30630</v>
      </c>
      <c r="AK18" s="39">
        <v>127</v>
      </c>
      <c r="AL18" s="39">
        <v>41</v>
      </c>
      <c r="AM18" s="39">
        <v>41</v>
      </c>
      <c r="AN18" s="39">
        <v>0</v>
      </c>
      <c r="AO18" s="41"/>
      <c r="AP18" s="41"/>
      <c r="AQ18" s="41"/>
      <c r="AR18" s="41"/>
      <c r="AS18" s="41"/>
      <c r="AT18" s="41"/>
      <c r="AU18" s="41"/>
      <c r="AV18" s="41"/>
      <c r="AW18" s="41"/>
      <c r="AX18" s="41"/>
      <c r="AY18" s="41"/>
      <c r="AZ18" s="41"/>
      <c r="BA18" s="41"/>
    </row>
    <row r="19" spans="1:53" ht="21.95" customHeight="1" x14ac:dyDescent="0.25">
      <c r="A19" s="375"/>
      <c r="B19" s="14" t="s">
        <v>50</v>
      </c>
      <c r="C19" s="38">
        <v>58070</v>
      </c>
      <c r="D19" s="39">
        <v>57702</v>
      </c>
      <c r="E19" s="64">
        <v>0.63371792664026183</v>
      </c>
      <c r="F19" s="39">
        <v>57996</v>
      </c>
      <c r="G19" s="39">
        <v>57628</v>
      </c>
      <c r="H19" s="39">
        <v>368</v>
      </c>
      <c r="I19" s="39">
        <v>74</v>
      </c>
      <c r="J19" s="39">
        <v>74</v>
      </c>
      <c r="K19" s="40">
        <v>0</v>
      </c>
      <c r="L19" s="38">
        <v>24367</v>
      </c>
      <c r="M19" s="39">
        <v>24146</v>
      </c>
      <c r="N19" s="64">
        <v>0.90696433701317347</v>
      </c>
      <c r="O19" s="39">
        <v>24328</v>
      </c>
      <c r="P19" s="39">
        <v>24107</v>
      </c>
      <c r="Q19" s="39">
        <v>221</v>
      </c>
      <c r="R19" s="39">
        <v>39</v>
      </c>
      <c r="S19" s="39">
        <v>39</v>
      </c>
      <c r="T19" s="39">
        <v>0</v>
      </c>
      <c r="U19" s="375"/>
      <c r="V19" s="14" t="s">
        <v>50</v>
      </c>
      <c r="W19" s="38">
        <v>20696</v>
      </c>
      <c r="X19" s="39">
        <v>20603</v>
      </c>
      <c r="Y19" s="64">
        <v>0.44936219559335133</v>
      </c>
      <c r="Z19" s="39">
        <v>20684</v>
      </c>
      <c r="AA19" s="39">
        <v>20591</v>
      </c>
      <c r="AB19" s="39">
        <v>93</v>
      </c>
      <c r="AC19" s="39">
        <v>12</v>
      </c>
      <c r="AD19" s="39">
        <v>12</v>
      </c>
      <c r="AE19" s="39">
        <v>0</v>
      </c>
      <c r="AF19" s="38">
        <v>13007</v>
      </c>
      <c r="AG19" s="39">
        <v>12953</v>
      </c>
      <c r="AH19" s="64">
        <v>0.41516106711770584</v>
      </c>
      <c r="AI19" s="39">
        <v>12984</v>
      </c>
      <c r="AJ19" s="39">
        <v>12930</v>
      </c>
      <c r="AK19" s="39">
        <v>54</v>
      </c>
      <c r="AL19" s="39">
        <v>23</v>
      </c>
      <c r="AM19" s="39">
        <v>23</v>
      </c>
      <c r="AN19" s="39">
        <v>0</v>
      </c>
      <c r="AO19" s="41"/>
      <c r="AP19" s="41"/>
      <c r="AQ19" s="41"/>
      <c r="AR19" s="41"/>
      <c r="AS19" s="41"/>
      <c r="AT19" s="41"/>
      <c r="AU19" s="41"/>
      <c r="AV19" s="41"/>
      <c r="AW19" s="41"/>
      <c r="AX19" s="41"/>
      <c r="AY19" s="41"/>
      <c r="AZ19" s="41"/>
      <c r="BA19" s="41"/>
    </row>
    <row r="20" spans="1:53" ht="21.95" customHeight="1" x14ac:dyDescent="0.25">
      <c r="A20" s="375"/>
      <c r="B20" s="14" t="s">
        <v>51</v>
      </c>
      <c r="C20" s="38">
        <v>88821</v>
      </c>
      <c r="D20" s="39">
        <v>88407</v>
      </c>
      <c r="E20" s="64">
        <v>0.46610598844867768</v>
      </c>
      <c r="F20" s="39">
        <v>88717</v>
      </c>
      <c r="G20" s="39">
        <v>88304</v>
      </c>
      <c r="H20" s="39">
        <v>413</v>
      </c>
      <c r="I20" s="39">
        <v>104</v>
      </c>
      <c r="J20" s="39">
        <v>103</v>
      </c>
      <c r="K20" s="40">
        <v>1</v>
      </c>
      <c r="L20" s="38">
        <v>37549</v>
      </c>
      <c r="M20" s="39">
        <v>37350</v>
      </c>
      <c r="N20" s="64">
        <v>0.52997416708833789</v>
      </c>
      <c r="O20" s="39">
        <v>37494</v>
      </c>
      <c r="P20" s="39">
        <v>37295</v>
      </c>
      <c r="Q20" s="39">
        <v>199</v>
      </c>
      <c r="R20" s="39">
        <v>55</v>
      </c>
      <c r="S20" s="39">
        <v>55</v>
      </c>
      <c r="T20" s="39">
        <v>0</v>
      </c>
      <c r="U20" s="375"/>
      <c r="V20" s="14" t="s">
        <v>51</v>
      </c>
      <c r="W20" s="38">
        <v>33481</v>
      </c>
      <c r="X20" s="39">
        <v>33339</v>
      </c>
      <c r="Y20" s="64">
        <v>0.42412114333502582</v>
      </c>
      <c r="Z20" s="39">
        <v>33450</v>
      </c>
      <c r="AA20" s="39">
        <v>33309</v>
      </c>
      <c r="AB20" s="39">
        <v>141</v>
      </c>
      <c r="AC20" s="39">
        <v>31</v>
      </c>
      <c r="AD20" s="39">
        <v>30</v>
      </c>
      <c r="AE20" s="39">
        <v>1</v>
      </c>
      <c r="AF20" s="38">
        <v>17791</v>
      </c>
      <c r="AG20" s="39">
        <v>17718</v>
      </c>
      <c r="AH20" s="64">
        <v>0.4103198246304311</v>
      </c>
      <c r="AI20" s="39">
        <v>17773</v>
      </c>
      <c r="AJ20" s="39">
        <v>17700</v>
      </c>
      <c r="AK20" s="39">
        <v>73</v>
      </c>
      <c r="AL20" s="39">
        <v>18</v>
      </c>
      <c r="AM20" s="39">
        <v>18</v>
      </c>
      <c r="AN20" s="39">
        <v>0</v>
      </c>
      <c r="AO20" s="41"/>
      <c r="AP20" s="41"/>
      <c r="AQ20" s="41"/>
      <c r="AR20" s="41"/>
      <c r="AS20" s="41"/>
      <c r="AT20" s="41"/>
      <c r="AU20" s="41"/>
      <c r="AV20" s="41"/>
      <c r="AW20" s="41"/>
      <c r="AX20" s="41"/>
      <c r="AY20" s="41"/>
      <c r="AZ20" s="41"/>
      <c r="BA20" s="41"/>
    </row>
    <row r="21" spans="1:53" ht="21.95" customHeight="1" x14ac:dyDescent="0.25">
      <c r="A21" s="375" t="s">
        <v>55</v>
      </c>
      <c r="B21" s="14" t="s">
        <v>44</v>
      </c>
      <c r="C21" s="38">
        <v>186501</v>
      </c>
      <c r="D21" s="39">
        <v>185410</v>
      </c>
      <c r="E21" s="64">
        <v>0.58498345853373435</v>
      </c>
      <c r="F21" s="39">
        <v>186365</v>
      </c>
      <c r="G21" s="39">
        <v>185274</v>
      </c>
      <c r="H21" s="39">
        <v>1091</v>
      </c>
      <c r="I21" s="39">
        <v>136</v>
      </c>
      <c r="J21" s="39">
        <v>136</v>
      </c>
      <c r="K21" s="40">
        <v>0</v>
      </c>
      <c r="L21" s="38">
        <v>86284</v>
      </c>
      <c r="M21" s="39">
        <v>85703</v>
      </c>
      <c r="N21" s="64">
        <v>0.67335774882944688</v>
      </c>
      <c r="O21" s="39">
        <v>86221</v>
      </c>
      <c r="P21" s="39">
        <v>85640</v>
      </c>
      <c r="Q21" s="39">
        <v>581</v>
      </c>
      <c r="R21" s="39">
        <v>63</v>
      </c>
      <c r="S21" s="39">
        <v>63</v>
      </c>
      <c r="T21" s="39">
        <v>0</v>
      </c>
      <c r="U21" s="375" t="s">
        <v>55</v>
      </c>
      <c r="V21" s="14" t="s">
        <v>44</v>
      </c>
      <c r="W21" s="38">
        <v>65107</v>
      </c>
      <c r="X21" s="39">
        <v>64752</v>
      </c>
      <c r="Y21" s="64">
        <v>0.54525627044711011</v>
      </c>
      <c r="Z21" s="39">
        <v>65057</v>
      </c>
      <c r="AA21" s="39">
        <v>64702</v>
      </c>
      <c r="AB21" s="39">
        <v>355</v>
      </c>
      <c r="AC21" s="39">
        <v>50</v>
      </c>
      <c r="AD21" s="39">
        <v>50</v>
      </c>
      <c r="AE21" s="39">
        <v>0</v>
      </c>
      <c r="AF21" s="38">
        <v>35110</v>
      </c>
      <c r="AG21" s="39">
        <v>34955</v>
      </c>
      <c r="AH21" s="64">
        <v>0.44146966676160643</v>
      </c>
      <c r="AI21" s="39">
        <v>35087</v>
      </c>
      <c r="AJ21" s="39">
        <v>34932</v>
      </c>
      <c r="AK21" s="39">
        <v>155</v>
      </c>
      <c r="AL21" s="39">
        <v>23</v>
      </c>
      <c r="AM21" s="39">
        <v>23</v>
      </c>
      <c r="AN21" s="39">
        <v>0</v>
      </c>
      <c r="AO21" s="41"/>
      <c r="AP21" s="41"/>
      <c r="AQ21" s="41"/>
      <c r="AR21" s="41"/>
      <c r="AS21" s="41"/>
      <c r="AT21" s="41"/>
      <c r="AU21" s="41"/>
      <c r="AV21" s="41"/>
      <c r="AW21" s="41"/>
      <c r="AX21" s="41"/>
      <c r="AY21" s="41"/>
      <c r="AZ21" s="41"/>
      <c r="BA21" s="41"/>
    </row>
    <row r="22" spans="1:53" ht="21.95" customHeight="1" x14ac:dyDescent="0.25">
      <c r="A22" s="375"/>
      <c r="B22" s="14" t="s">
        <v>50</v>
      </c>
      <c r="C22" s="38">
        <v>122626</v>
      </c>
      <c r="D22" s="39">
        <v>121859</v>
      </c>
      <c r="E22" s="64">
        <v>0.62547909904914123</v>
      </c>
      <c r="F22" s="39">
        <v>122542</v>
      </c>
      <c r="G22" s="39">
        <v>121775</v>
      </c>
      <c r="H22" s="39">
        <v>767</v>
      </c>
      <c r="I22" s="39">
        <v>84</v>
      </c>
      <c r="J22" s="39">
        <v>84</v>
      </c>
      <c r="K22" s="40">
        <v>0</v>
      </c>
      <c r="L22" s="38">
        <v>56240</v>
      </c>
      <c r="M22" s="39">
        <v>55829</v>
      </c>
      <c r="N22" s="64">
        <v>0.73079658605974396</v>
      </c>
      <c r="O22" s="39">
        <v>56210</v>
      </c>
      <c r="P22" s="39">
        <v>55799</v>
      </c>
      <c r="Q22" s="39">
        <v>411</v>
      </c>
      <c r="R22" s="39">
        <v>30</v>
      </c>
      <c r="S22" s="39">
        <v>30</v>
      </c>
      <c r="T22" s="39">
        <v>0</v>
      </c>
      <c r="U22" s="375"/>
      <c r="V22" s="14" t="s">
        <v>50</v>
      </c>
      <c r="W22" s="38">
        <v>42675</v>
      </c>
      <c r="X22" s="39">
        <v>42416</v>
      </c>
      <c r="Y22" s="64">
        <v>0.60691271236086697</v>
      </c>
      <c r="Z22" s="39">
        <v>42639</v>
      </c>
      <c r="AA22" s="39">
        <v>42380</v>
      </c>
      <c r="AB22" s="39">
        <v>259</v>
      </c>
      <c r="AC22" s="39">
        <v>36</v>
      </c>
      <c r="AD22" s="39">
        <v>36</v>
      </c>
      <c r="AE22" s="39">
        <v>0</v>
      </c>
      <c r="AF22" s="38">
        <v>23711</v>
      </c>
      <c r="AG22" s="39">
        <v>23614</v>
      </c>
      <c r="AH22" s="64">
        <v>0.40909282611446163</v>
      </c>
      <c r="AI22" s="39">
        <v>23693</v>
      </c>
      <c r="AJ22" s="39">
        <v>23596</v>
      </c>
      <c r="AK22" s="39">
        <v>97</v>
      </c>
      <c r="AL22" s="39">
        <v>18</v>
      </c>
      <c r="AM22" s="39">
        <v>18</v>
      </c>
      <c r="AN22" s="39">
        <v>0</v>
      </c>
      <c r="AO22" s="41"/>
      <c r="AP22" s="41"/>
      <c r="AQ22" s="41"/>
      <c r="AR22" s="41"/>
      <c r="AS22" s="41"/>
      <c r="AT22" s="41"/>
      <c r="AU22" s="41"/>
      <c r="AV22" s="41"/>
      <c r="AW22" s="41"/>
      <c r="AX22" s="41"/>
      <c r="AY22" s="41"/>
      <c r="AZ22" s="41"/>
      <c r="BA22" s="41"/>
    </row>
    <row r="23" spans="1:53" ht="21.95" customHeight="1" x14ac:dyDescent="0.25">
      <c r="A23" s="375"/>
      <c r="B23" s="14" t="s">
        <v>51</v>
      </c>
      <c r="C23" s="38">
        <v>63875</v>
      </c>
      <c r="D23" s="39">
        <v>63551</v>
      </c>
      <c r="E23" s="64">
        <v>0.50724070450097847</v>
      </c>
      <c r="F23" s="39">
        <v>63823</v>
      </c>
      <c r="G23" s="39">
        <v>63499</v>
      </c>
      <c r="H23" s="39">
        <v>324</v>
      </c>
      <c r="I23" s="39">
        <v>52</v>
      </c>
      <c r="J23" s="39">
        <v>52</v>
      </c>
      <c r="K23" s="40">
        <v>0</v>
      </c>
      <c r="L23" s="38">
        <v>30044</v>
      </c>
      <c r="M23" s="39">
        <v>29874</v>
      </c>
      <c r="N23" s="64">
        <v>0.56583677273332444</v>
      </c>
      <c r="O23" s="39">
        <v>30011</v>
      </c>
      <c r="P23" s="39">
        <v>29841</v>
      </c>
      <c r="Q23" s="39">
        <v>170</v>
      </c>
      <c r="R23" s="39">
        <v>33</v>
      </c>
      <c r="S23" s="39">
        <v>33</v>
      </c>
      <c r="T23" s="39">
        <v>0</v>
      </c>
      <c r="U23" s="375"/>
      <c r="V23" s="14" t="s">
        <v>51</v>
      </c>
      <c r="W23" s="38">
        <v>22432</v>
      </c>
      <c r="X23" s="39">
        <v>22336</v>
      </c>
      <c r="Y23" s="64">
        <v>0.42796005706134094</v>
      </c>
      <c r="Z23" s="39">
        <v>22418</v>
      </c>
      <c r="AA23" s="39">
        <v>22322</v>
      </c>
      <c r="AB23" s="39">
        <v>96</v>
      </c>
      <c r="AC23" s="39">
        <v>14</v>
      </c>
      <c r="AD23" s="39">
        <v>14</v>
      </c>
      <c r="AE23" s="39">
        <v>0</v>
      </c>
      <c r="AF23" s="38">
        <v>11399</v>
      </c>
      <c r="AG23" s="39">
        <v>11341</v>
      </c>
      <c r="AH23" s="64">
        <v>0.50881656285639087</v>
      </c>
      <c r="AI23" s="39">
        <v>11394</v>
      </c>
      <c r="AJ23" s="39">
        <v>11336</v>
      </c>
      <c r="AK23" s="39">
        <v>58</v>
      </c>
      <c r="AL23" s="39">
        <v>5</v>
      </c>
      <c r="AM23" s="39">
        <v>5</v>
      </c>
      <c r="AN23" s="39">
        <v>0</v>
      </c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</row>
    <row r="24" spans="1:53" ht="21.95" customHeight="1" x14ac:dyDescent="0.25">
      <c r="A24" s="375" t="s">
        <v>56</v>
      </c>
      <c r="B24" s="14" t="s">
        <v>44</v>
      </c>
      <c r="C24" s="38">
        <v>6</v>
      </c>
      <c r="D24" s="39">
        <v>6</v>
      </c>
      <c r="E24" s="64">
        <v>0</v>
      </c>
      <c r="F24" s="39">
        <v>6</v>
      </c>
      <c r="G24" s="39">
        <v>6</v>
      </c>
      <c r="H24" s="39">
        <v>0</v>
      </c>
      <c r="I24" s="39">
        <v>0</v>
      </c>
      <c r="J24" s="39">
        <v>0</v>
      </c>
      <c r="K24" s="40">
        <v>0</v>
      </c>
      <c r="L24" s="38">
        <v>3</v>
      </c>
      <c r="M24" s="39">
        <v>3</v>
      </c>
      <c r="N24" s="64">
        <v>0</v>
      </c>
      <c r="O24" s="39">
        <v>3</v>
      </c>
      <c r="P24" s="39">
        <v>3</v>
      </c>
      <c r="Q24" s="39">
        <v>0</v>
      </c>
      <c r="R24" s="39">
        <v>0</v>
      </c>
      <c r="S24" s="39">
        <v>0</v>
      </c>
      <c r="T24" s="39">
        <v>0</v>
      </c>
      <c r="U24" s="375" t="s">
        <v>56</v>
      </c>
      <c r="V24" s="14" t="s">
        <v>44</v>
      </c>
      <c r="W24" s="38">
        <v>3</v>
      </c>
      <c r="X24" s="39">
        <v>3</v>
      </c>
      <c r="Y24" s="64">
        <v>0</v>
      </c>
      <c r="Z24" s="39">
        <v>3</v>
      </c>
      <c r="AA24" s="39">
        <v>3</v>
      </c>
      <c r="AB24" s="39">
        <v>0</v>
      </c>
      <c r="AC24" s="39">
        <v>0</v>
      </c>
      <c r="AD24" s="39">
        <v>0</v>
      </c>
      <c r="AE24" s="39">
        <v>0</v>
      </c>
      <c r="AF24" s="38">
        <v>0</v>
      </c>
      <c r="AG24" s="39">
        <v>0</v>
      </c>
      <c r="AH24" s="64">
        <v>0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41"/>
      <c r="AP24" s="41"/>
      <c r="AQ24" s="41"/>
      <c r="AR24" s="41"/>
      <c r="AS24" s="41"/>
      <c r="AT24" s="41"/>
      <c r="AU24" s="41"/>
      <c r="AV24" s="41"/>
      <c r="AW24" s="41"/>
      <c r="AX24" s="41"/>
      <c r="AY24" s="41"/>
      <c r="AZ24" s="41"/>
      <c r="BA24" s="41"/>
    </row>
    <row r="25" spans="1:53" ht="21.95" customHeight="1" x14ac:dyDescent="0.25">
      <c r="A25" s="375"/>
      <c r="B25" s="26" t="s">
        <v>50</v>
      </c>
      <c r="C25" s="38">
        <v>0</v>
      </c>
      <c r="D25" s="39">
        <v>0</v>
      </c>
      <c r="E25" s="64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40">
        <v>0</v>
      </c>
      <c r="L25" s="38">
        <v>0</v>
      </c>
      <c r="M25" s="39">
        <v>0</v>
      </c>
      <c r="N25" s="64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75"/>
      <c r="V25" s="14" t="s">
        <v>50</v>
      </c>
      <c r="W25" s="38">
        <v>0</v>
      </c>
      <c r="X25" s="39">
        <v>0</v>
      </c>
      <c r="Y25" s="64">
        <v>0</v>
      </c>
      <c r="Z25" s="39">
        <v>0</v>
      </c>
      <c r="AA25" s="39">
        <v>0</v>
      </c>
      <c r="AB25" s="39">
        <v>0</v>
      </c>
      <c r="AC25" s="39">
        <v>0</v>
      </c>
      <c r="AD25" s="39">
        <v>0</v>
      </c>
      <c r="AE25" s="39">
        <v>0</v>
      </c>
      <c r="AF25" s="38">
        <v>0</v>
      </c>
      <c r="AG25" s="39">
        <v>0</v>
      </c>
      <c r="AH25" s="64">
        <v>0</v>
      </c>
      <c r="AI25" s="39">
        <v>0</v>
      </c>
      <c r="AJ25" s="39">
        <v>0</v>
      </c>
      <c r="AK25" s="39">
        <v>0</v>
      </c>
      <c r="AL25" s="39">
        <v>0</v>
      </c>
      <c r="AM25" s="39">
        <v>0</v>
      </c>
      <c r="AN25" s="39">
        <v>0</v>
      </c>
      <c r="AO25" s="41"/>
      <c r="AP25" s="41"/>
      <c r="AQ25" s="41"/>
      <c r="AR25" s="41"/>
      <c r="AS25" s="41"/>
      <c r="AT25" s="41"/>
      <c r="AU25" s="41"/>
      <c r="AV25" s="41"/>
      <c r="AW25" s="41"/>
      <c r="AX25" s="41"/>
      <c r="AY25" s="41"/>
      <c r="AZ25" s="41"/>
      <c r="BA25" s="41"/>
    </row>
    <row r="26" spans="1:53" ht="21.95" customHeight="1" x14ac:dyDescent="0.25">
      <c r="A26" s="375"/>
      <c r="B26" s="14" t="s">
        <v>51</v>
      </c>
      <c r="C26" s="42">
        <v>6</v>
      </c>
      <c r="D26" s="43">
        <v>6</v>
      </c>
      <c r="E26" s="65">
        <v>0</v>
      </c>
      <c r="F26" s="43">
        <v>6</v>
      </c>
      <c r="G26" s="43">
        <v>6</v>
      </c>
      <c r="H26" s="43">
        <v>0</v>
      </c>
      <c r="I26" s="43">
        <v>0</v>
      </c>
      <c r="J26" s="43">
        <v>0</v>
      </c>
      <c r="K26" s="44">
        <v>0</v>
      </c>
      <c r="L26" s="42">
        <v>3</v>
      </c>
      <c r="M26" s="43">
        <v>3</v>
      </c>
      <c r="N26" s="65">
        <v>0</v>
      </c>
      <c r="O26" s="43">
        <v>3</v>
      </c>
      <c r="P26" s="43">
        <v>3</v>
      </c>
      <c r="Q26" s="43">
        <v>0</v>
      </c>
      <c r="R26" s="43">
        <v>0</v>
      </c>
      <c r="S26" s="43">
        <v>0</v>
      </c>
      <c r="T26" s="43">
        <v>0</v>
      </c>
      <c r="U26" s="375"/>
      <c r="V26" s="14" t="s">
        <v>51</v>
      </c>
      <c r="W26" s="42">
        <v>3</v>
      </c>
      <c r="X26" s="43">
        <v>3</v>
      </c>
      <c r="Y26" s="65">
        <v>0</v>
      </c>
      <c r="Z26" s="43">
        <v>3</v>
      </c>
      <c r="AA26" s="43">
        <v>3</v>
      </c>
      <c r="AB26" s="43">
        <v>0</v>
      </c>
      <c r="AC26" s="43">
        <v>0</v>
      </c>
      <c r="AD26" s="43">
        <v>0</v>
      </c>
      <c r="AE26" s="43">
        <v>0</v>
      </c>
      <c r="AF26" s="42">
        <v>0</v>
      </c>
      <c r="AG26" s="43">
        <v>0</v>
      </c>
      <c r="AH26" s="65">
        <v>0</v>
      </c>
      <c r="AI26" s="43">
        <v>0</v>
      </c>
      <c r="AJ26" s="43">
        <v>0</v>
      </c>
      <c r="AK26" s="43">
        <v>0</v>
      </c>
      <c r="AL26" s="43">
        <v>0</v>
      </c>
      <c r="AM26" s="43">
        <v>0</v>
      </c>
      <c r="AN26" s="43">
        <v>0</v>
      </c>
      <c r="AO26" s="41"/>
      <c r="AP26" s="41"/>
      <c r="AQ26" s="41"/>
      <c r="AR26" s="41"/>
      <c r="AS26" s="41"/>
      <c r="AT26" s="41"/>
      <c r="AU26" s="41"/>
      <c r="AV26" s="41"/>
      <c r="AW26" s="41"/>
      <c r="AX26" s="41"/>
      <c r="AY26" s="41"/>
      <c r="AZ26" s="41"/>
      <c r="BA26" s="41"/>
    </row>
    <row r="27" spans="1:53" ht="23.45" customHeight="1" x14ac:dyDescent="0.25">
      <c r="A27" s="27" t="s">
        <v>58</v>
      </c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45" t="s">
        <v>59</v>
      </c>
      <c r="V27" s="46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47"/>
      <c r="AI27" s="50"/>
      <c r="AJ27" s="50"/>
      <c r="AN27" s="47"/>
      <c r="AO27" s="56"/>
      <c r="AP27" s="56"/>
      <c r="AQ27" s="56"/>
      <c r="AR27" s="56"/>
      <c r="AS27" s="56"/>
      <c r="AT27" s="56"/>
      <c r="AU27" s="56"/>
      <c r="AV27" s="56"/>
      <c r="AW27" s="56"/>
      <c r="AX27" s="56"/>
      <c r="AY27" s="56"/>
      <c r="AZ27" s="56"/>
      <c r="BA27" s="56"/>
    </row>
    <row r="28" spans="1:53" ht="18" customHeight="1" x14ac:dyDescent="0.25">
      <c r="A28" s="27" t="s">
        <v>64</v>
      </c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57" t="s">
        <v>68</v>
      </c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56"/>
      <c r="AP28" s="56"/>
      <c r="AQ28" s="56"/>
      <c r="AR28" s="56"/>
      <c r="AS28" s="56"/>
      <c r="AT28" s="56"/>
      <c r="AU28" s="56"/>
      <c r="AV28" s="56"/>
      <c r="AW28" s="56"/>
      <c r="AX28" s="56"/>
      <c r="AY28" s="56"/>
      <c r="AZ28" s="56"/>
      <c r="BA28" s="56"/>
    </row>
    <row r="29" spans="1:53" x14ac:dyDescent="0.25">
      <c r="A29" s="27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57" t="s">
        <v>66</v>
      </c>
      <c r="V29" s="58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</row>
    <row r="30" spans="1:53" x14ac:dyDescent="0.25">
      <c r="A30" s="27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56"/>
      <c r="AP30" s="56"/>
      <c r="AQ30" s="56"/>
      <c r="AR30" s="56"/>
      <c r="AS30" s="56"/>
      <c r="AT30" s="56"/>
      <c r="AU30" s="56"/>
      <c r="AV30" s="56"/>
      <c r="AW30" s="56"/>
      <c r="AX30" s="56"/>
      <c r="AY30" s="56"/>
      <c r="AZ30" s="56"/>
      <c r="BA30" s="56"/>
    </row>
    <row r="31" spans="1:53" x14ac:dyDescent="0.2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</row>
    <row r="32" spans="1:53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41"/>
      <c r="AP32" s="41"/>
      <c r="AQ32" s="41"/>
      <c r="AR32" s="41"/>
      <c r="AS32" s="41"/>
      <c r="AT32" s="41"/>
      <c r="AU32" s="41"/>
      <c r="AV32" s="41"/>
      <c r="AW32" s="41"/>
      <c r="AX32" s="41"/>
      <c r="AY32" s="41"/>
      <c r="AZ32" s="41"/>
      <c r="BA32" s="41"/>
    </row>
    <row r="33" spans="1:53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41"/>
      <c r="AP33" s="41"/>
      <c r="AQ33" s="41"/>
      <c r="AR33" s="41"/>
      <c r="AS33" s="41"/>
      <c r="AT33" s="41"/>
      <c r="AU33" s="41"/>
      <c r="AV33" s="41"/>
      <c r="AW33" s="41"/>
      <c r="AX33" s="41"/>
      <c r="AY33" s="41"/>
      <c r="AZ33" s="41"/>
      <c r="BA33" s="41"/>
    </row>
    <row r="34" spans="1:53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AO34" s="41"/>
      <c r="AP34" s="41"/>
      <c r="AQ34" s="41"/>
      <c r="AR34" s="41"/>
      <c r="AS34" s="41"/>
      <c r="AT34" s="41"/>
      <c r="AU34" s="41"/>
      <c r="AV34" s="41"/>
      <c r="AW34" s="41"/>
      <c r="AX34" s="41"/>
      <c r="AY34" s="41"/>
      <c r="AZ34" s="41"/>
      <c r="BA34" s="41"/>
    </row>
  </sheetData>
  <mergeCells count="42">
    <mergeCell ref="O1:P1"/>
    <mergeCell ref="Q1:T1"/>
    <mergeCell ref="AI1:AJ1"/>
    <mergeCell ref="AK1:AN1"/>
    <mergeCell ref="O2:P2"/>
    <mergeCell ref="Q2:T2"/>
    <mergeCell ref="AI2:AJ2"/>
    <mergeCell ref="AK2:AN2"/>
    <mergeCell ref="A3:T3"/>
    <mergeCell ref="U3:AN3"/>
    <mergeCell ref="A4:T4"/>
    <mergeCell ref="U4:AN4"/>
    <mergeCell ref="A5:T5"/>
    <mergeCell ref="U5:AN5"/>
    <mergeCell ref="AL7:AN7"/>
    <mergeCell ref="C6:K6"/>
    <mergeCell ref="L6:T6"/>
    <mergeCell ref="W6:AE6"/>
    <mergeCell ref="AF6:AN6"/>
    <mergeCell ref="C7:E7"/>
    <mergeCell ref="F7:H7"/>
    <mergeCell ref="I7:K7"/>
    <mergeCell ref="L7:N7"/>
    <mergeCell ref="O7:Q7"/>
    <mergeCell ref="R7:T7"/>
    <mergeCell ref="W7:Y7"/>
    <mergeCell ref="Z7:AB7"/>
    <mergeCell ref="AC7:AE7"/>
    <mergeCell ref="AF7:AH7"/>
    <mergeCell ref="AI7:AK7"/>
    <mergeCell ref="A9:A11"/>
    <mergeCell ref="U9:U11"/>
    <mergeCell ref="A12:A14"/>
    <mergeCell ref="U12:U14"/>
    <mergeCell ref="A15:A17"/>
    <mergeCell ref="U15:U17"/>
    <mergeCell ref="A18:A20"/>
    <mergeCell ref="U18:U20"/>
    <mergeCell ref="A21:A23"/>
    <mergeCell ref="U21:U23"/>
    <mergeCell ref="A24:A26"/>
    <mergeCell ref="U24:U26"/>
  </mergeCells>
  <phoneticPr fontId="3" type="noConversion"/>
  <printOptions horizontalCentered="1"/>
  <pageMargins left="0.74803149606299213" right="0.74803149606299213" top="1.1417322834645671" bottom="0.78740157480314898" header="0.511811023622047" footer="0.511811023622047"/>
  <pageSetup paperSize="0" firstPageNumber="149" fitToWidth="0" fitToHeight="0" orientation="landscape" useFirstPageNumber="1" horizontalDpi="0" verticalDpi="0" copies="0"/>
  <headerFooter alignWithMargins="0">
    <oddFooter>&amp;C&amp;P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E34"/>
  <sheetViews>
    <sheetView workbookViewId="0"/>
  </sheetViews>
  <sheetFormatPr defaultRowHeight="16.5" x14ac:dyDescent="0.25"/>
  <cols>
    <col min="1" max="1" width="12.625" customWidth="1"/>
    <col min="2" max="2" width="9.625" customWidth="1"/>
    <col min="3" max="4" width="11.5" customWidth="1"/>
    <col min="5" max="5" width="9.375" customWidth="1"/>
    <col min="6" max="7" width="10.875" customWidth="1"/>
    <col min="8" max="11" width="9.375" customWidth="1"/>
    <col min="12" max="13" width="10.5" customWidth="1"/>
    <col min="14" max="14" width="9.375" customWidth="1"/>
    <col min="15" max="16" width="10.375" customWidth="1"/>
    <col min="17" max="20" width="9.375" customWidth="1"/>
    <col min="21" max="21" width="12.625" customWidth="1"/>
    <col min="22" max="22" width="9.625" customWidth="1"/>
    <col min="23" max="24" width="10.375" customWidth="1"/>
    <col min="25" max="25" width="9.375" customWidth="1"/>
    <col min="26" max="27" width="10" customWidth="1"/>
    <col min="28" max="31" width="9.375" customWidth="1"/>
    <col min="32" max="33" width="10.375" customWidth="1"/>
    <col min="34" max="34" width="9.375" customWidth="1"/>
    <col min="35" max="36" width="10" customWidth="1"/>
    <col min="37" max="40" width="9.375" customWidth="1"/>
    <col min="41" max="41" width="8.875" customWidth="1"/>
  </cols>
  <sheetData>
    <row r="1" spans="1:57" ht="21.95" customHeight="1" x14ac:dyDescent="0.25">
      <c r="A1" s="10" t="s">
        <v>23</v>
      </c>
      <c r="B1" s="11" t="s">
        <v>2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3"/>
      <c r="O1" s="375" t="s">
        <v>24</v>
      </c>
      <c r="P1" s="375"/>
      <c r="Q1" s="375" t="s">
        <v>25</v>
      </c>
      <c r="R1" s="375"/>
      <c r="S1" s="375"/>
      <c r="T1" s="375"/>
      <c r="U1" s="16" t="s">
        <v>23</v>
      </c>
      <c r="V1" s="11" t="s">
        <v>2</v>
      </c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3"/>
      <c r="AI1" s="375" t="s">
        <v>24</v>
      </c>
      <c r="AJ1" s="375"/>
      <c r="AK1" s="375" t="s">
        <v>25</v>
      </c>
      <c r="AL1" s="375"/>
      <c r="AM1" s="375"/>
      <c r="AN1" s="375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</row>
    <row r="2" spans="1:57" ht="21.95" customHeight="1" x14ac:dyDescent="0.25">
      <c r="A2" s="18" t="s">
        <v>26</v>
      </c>
      <c r="B2" s="19" t="s">
        <v>70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1"/>
      <c r="O2" s="375" t="s">
        <v>28</v>
      </c>
      <c r="P2" s="375"/>
      <c r="Q2" s="385" t="s">
        <v>29</v>
      </c>
      <c r="R2" s="385"/>
      <c r="S2" s="385"/>
      <c r="T2" s="385"/>
      <c r="U2" s="14" t="s">
        <v>26</v>
      </c>
      <c r="V2" s="19" t="s">
        <v>70</v>
      </c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1"/>
      <c r="AI2" s="375" t="s">
        <v>28</v>
      </c>
      <c r="AJ2" s="375"/>
      <c r="AK2" s="385" t="s">
        <v>29</v>
      </c>
      <c r="AL2" s="385"/>
      <c r="AM2" s="385"/>
      <c r="AN2" s="385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</row>
    <row r="3" spans="1:57" s="24" customFormat="1" ht="30" customHeight="1" x14ac:dyDescent="0.25">
      <c r="A3" s="383" t="s">
        <v>71</v>
      </c>
      <c r="B3" s="383"/>
      <c r="C3" s="383"/>
      <c r="D3" s="383"/>
      <c r="E3" s="383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6" t="s">
        <v>71</v>
      </c>
      <c r="V3" s="386"/>
      <c r="W3" s="386"/>
      <c r="X3" s="386"/>
      <c r="Y3" s="386"/>
      <c r="Z3" s="386"/>
      <c r="AA3" s="386"/>
      <c r="AB3" s="386"/>
      <c r="AC3" s="386"/>
      <c r="AD3" s="386"/>
      <c r="AE3" s="386"/>
      <c r="AF3" s="386"/>
      <c r="AG3" s="386"/>
      <c r="AH3" s="386"/>
      <c r="AI3" s="386"/>
      <c r="AJ3" s="386"/>
      <c r="AK3" s="386"/>
      <c r="AL3" s="386"/>
      <c r="AM3" s="386"/>
      <c r="AN3" s="386"/>
      <c r="AO3" s="63"/>
      <c r="AP3" s="63"/>
      <c r="AQ3" s="63"/>
      <c r="AR3" s="6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</row>
    <row r="4" spans="1:57" ht="26.1" customHeight="1" x14ac:dyDescent="0.25">
      <c r="A4" s="379" t="s">
        <v>195</v>
      </c>
      <c r="B4" s="379"/>
      <c r="C4" s="379"/>
      <c r="D4" s="379"/>
      <c r="E4" s="379"/>
      <c r="F4" s="379"/>
      <c r="G4" s="379"/>
      <c r="H4" s="379"/>
      <c r="I4" s="379"/>
      <c r="J4" s="379"/>
      <c r="K4" s="379"/>
      <c r="L4" s="379"/>
      <c r="M4" s="379"/>
      <c r="N4" s="379"/>
      <c r="O4" s="379"/>
      <c r="P4" s="379"/>
      <c r="Q4" s="379"/>
      <c r="R4" s="379"/>
      <c r="S4" s="379"/>
      <c r="T4" s="379"/>
      <c r="U4" s="379" t="s">
        <v>195</v>
      </c>
      <c r="V4" s="379"/>
      <c r="W4" s="379"/>
      <c r="X4" s="379"/>
      <c r="Y4" s="379"/>
      <c r="Z4" s="379"/>
      <c r="AA4" s="379"/>
      <c r="AB4" s="379"/>
      <c r="AC4" s="379"/>
      <c r="AD4" s="379"/>
      <c r="AE4" s="379"/>
      <c r="AF4" s="379"/>
      <c r="AG4" s="379"/>
      <c r="AH4" s="379"/>
      <c r="AI4" s="379"/>
      <c r="AJ4" s="379"/>
      <c r="AK4" s="379"/>
      <c r="AL4" s="379"/>
      <c r="AM4" s="379"/>
      <c r="AN4" s="379"/>
      <c r="AO4" s="27"/>
      <c r="AP4" s="27"/>
      <c r="AQ4" s="27"/>
      <c r="AR4" s="2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</row>
    <row r="5" spans="1:57" ht="20.100000000000001" customHeight="1" x14ac:dyDescent="0.25">
      <c r="A5" s="380" t="s">
        <v>1</v>
      </c>
      <c r="B5" s="380"/>
      <c r="C5" s="380"/>
      <c r="D5" s="380"/>
      <c r="E5" s="380"/>
      <c r="F5" s="380"/>
      <c r="G5" s="380"/>
      <c r="H5" s="380"/>
      <c r="I5" s="380"/>
      <c r="J5" s="380"/>
      <c r="K5" s="380"/>
      <c r="L5" s="380"/>
      <c r="M5" s="380"/>
      <c r="N5" s="380"/>
      <c r="O5" s="380"/>
      <c r="P5" s="380"/>
      <c r="Q5" s="380"/>
      <c r="R5" s="380"/>
      <c r="S5" s="380"/>
      <c r="T5" s="380"/>
      <c r="U5" s="381" t="s">
        <v>1</v>
      </c>
      <c r="V5" s="381"/>
      <c r="W5" s="381"/>
      <c r="X5" s="381"/>
      <c r="Y5" s="381"/>
      <c r="Z5" s="381"/>
      <c r="AA5" s="381"/>
      <c r="AB5" s="381"/>
      <c r="AC5" s="381"/>
      <c r="AD5" s="381"/>
      <c r="AE5" s="381"/>
      <c r="AF5" s="381"/>
      <c r="AG5" s="381"/>
      <c r="AH5" s="381"/>
      <c r="AI5" s="381"/>
      <c r="AJ5" s="381"/>
      <c r="AK5" s="381"/>
      <c r="AL5" s="381"/>
      <c r="AM5" s="381"/>
      <c r="AN5" s="381"/>
      <c r="AO5" s="27"/>
      <c r="AP5" s="27"/>
      <c r="AQ5" s="27"/>
      <c r="AR5" s="2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</row>
    <row r="6" spans="1:57" ht="24.95" customHeight="1" x14ac:dyDescent="0.25">
      <c r="A6" s="25" t="s">
        <v>35</v>
      </c>
      <c r="B6" s="62"/>
      <c r="C6" s="375" t="s">
        <v>33</v>
      </c>
      <c r="D6" s="375"/>
      <c r="E6" s="375"/>
      <c r="F6" s="375"/>
      <c r="G6" s="375"/>
      <c r="H6" s="375"/>
      <c r="I6" s="375"/>
      <c r="J6" s="375"/>
      <c r="K6" s="375"/>
      <c r="L6" s="375" t="s">
        <v>34</v>
      </c>
      <c r="M6" s="375"/>
      <c r="N6" s="375"/>
      <c r="O6" s="375"/>
      <c r="P6" s="375"/>
      <c r="Q6" s="375"/>
      <c r="R6" s="375"/>
      <c r="S6" s="375"/>
      <c r="T6" s="375"/>
      <c r="U6" s="59" t="s">
        <v>35</v>
      </c>
      <c r="V6" s="62"/>
      <c r="W6" s="375" t="s">
        <v>37</v>
      </c>
      <c r="X6" s="375"/>
      <c r="Y6" s="375"/>
      <c r="Z6" s="375"/>
      <c r="AA6" s="375"/>
      <c r="AB6" s="375"/>
      <c r="AC6" s="375"/>
      <c r="AD6" s="375"/>
      <c r="AE6" s="375"/>
      <c r="AF6" s="382" t="s">
        <v>38</v>
      </c>
      <c r="AG6" s="382"/>
      <c r="AH6" s="382"/>
      <c r="AI6" s="382"/>
      <c r="AJ6" s="382"/>
      <c r="AK6" s="382"/>
      <c r="AL6" s="382"/>
      <c r="AM6" s="382"/>
      <c r="AN6" s="382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7" ht="24.95" customHeight="1" x14ac:dyDescent="0.25">
      <c r="A7" s="28" t="s">
        <v>42</v>
      </c>
      <c r="B7" s="28" t="s">
        <v>67</v>
      </c>
      <c r="C7" s="375" t="s">
        <v>39</v>
      </c>
      <c r="D7" s="375"/>
      <c r="E7" s="375"/>
      <c r="F7" s="374" t="s">
        <v>40</v>
      </c>
      <c r="G7" s="374"/>
      <c r="H7" s="374"/>
      <c r="I7" s="375" t="s">
        <v>41</v>
      </c>
      <c r="J7" s="375"/>
      <c r="K7" s="375"/>
      <c r="L7" s="375" t="s">
        <v>39</v>
      </c>
      <c r="M7" s="375"/>
      <c r="N7" s="375"/>
      <c r="O7" s="374" t="s">
        <v>40</v>
      </c>
      <c r="P7" s="374"/>
      <c r="Q7" s="374"/>
      <c r="R7" s="375" t="s">
        <v>41</v>
      </c>
      <c r="S7" s="375"/>
      <c r="T7" s="375"/>
      <c r="U7" s="60" t="s">
        <v>42</v>
      </c>
      <c r="V7" s="28" t="s">
        <v>67</v>
      </c>
      <c r="W7" s="375" t="s">
        <v>39</v>
      </c>
      <c r="X7" s="375"/>
      <c r="Y7" s="375"/>
      <c r="Z7" s="374" t="s">
        <v>40</v>
      </c>
      <c r="AA7" s="374"/>
      <c r="AB7" s="374"/>
      <c r="AC7" s="375" t="s">
        <v>41</v>
      </c>
      <c r="AD7" s="375"/>
      <c r="AE7" s="375"/>
      <c r="AF7" s="375" t="s">
        <v>39</v>
      </c>
      <c r="AG7" s="375"/>
      <c r="AH7" s="375"/>
      <c r="AI7" s="374" t="s">
        <v>40</v>
      </c>
      <c r="AJ7" s="374"/>
      <c r="AK7" s="374"/>
      <c r="AL7" s="382" t="s">
        <v>41</v>
      </c>
      <c r="AM7" s="382"/>
      <c r="AN7" s="382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</row>
    <row r="8" spans="1:57" ht="80.099999999999994" customHeight="1" x14ac:dyDescent="0.25">
      <c r="A8" s="29" t="s">
        <v>43</v>
      </c>
      <c r="B8" s="30"/>
      <c r="C8" s="31" t="s">
        <v>44</v>
      </c>
      <c r="D8" s="31" t="s">
        <v>45</v>
      </c>
      <c r="E8" s="31" t="s">
        <v>47</v>
      </c>
      <c r="F8" s="31" t="s">
        <v>48</v>
      </c>
      <c r="G8" s="31" t="s">
        <v>45</v>
      </c>
      <c r="H8" s="31" t="s">
        <v>46</v>
      </c>
      <c r="I8" s="31" t="s">
        <v>48</v>
      </c>
      <c r="J8" s="31" t="s">
        <v>45</v>
      </c>
      <c r="K8" s="32" t="s">
        <v>46</v>
      </c>
      <c r="L8" s="31" t="s">
        <v>44</v>
      </c>
      <c r="M8" s="31" t="s">
        <v>45</v>
      </c>
      <c r="N8" s="31" t="s">
        <v>47</v>
      </c>
      <c r="O8" s="31" t="s">
        <v>48</v>
      </c>
      <c r="P8" s="31" t="s">
        <v>45</v>
      </c>
      <c r="Q8" s="31" t="s">
        <v>46</v>
      </c>
      <c r="R8" s="31" t="s">
        <v>48</v>
      </c>
      <c r="S8" s="31" t="s">
        <v>45</v>
      </c>
      <c r="T8" s="32" t="s">
        <v>46</v>
      </c>
      <c r="U8" s="61" t="s">
        <v>43</v>
      </c>
      <c r="V8" s="30"/>
      <c r="W8" s="31" t="s">
        <v>44</v>
      </c>
      <c r="X8" s="31" t="s">
        <v>45</v>
      </c>
      <c r="Y8" s="31" t="s">
        <v>47</v>
      </c>
      <c r="Z8" s="31" t="s">
        <v>48</v>
      </c>
      <c r="AA8" s="31" t="s">
        <v>45</v>
      </c>
      <c r="AB8" s="31" t="s">
        <v>46</v>
      </c>
      <c r="AC8" s="31" t="s">
        <v>48</v>
      </c>
      <c r="AD8" s="31" t="s">
        <v>45</v>
      </c>
      <c r="AE8" s="32" t="s">
        <v>46</v>
      </c>
      <c r="AF8" s="31" t="s">
        <v>44</v>
      </c>
      <c r="AG8" s="31" t="s">
        <v>45</v>
      </c>
      <c r="AH8" s="31" t="s">
        <v>47</v>
      </c>
      <c r="AI8" s="31" t="s">
        <v>48</v>
      </c>
      <c r="AJ8" s="31" t="s">
        <v>45</v>
      </c>
      <c r="AK8" s="31" t="s">
        <v>46</v>
      </c>
      <c r="AL8" s="31" t="s">
        <v>48</v>
      </c>
      <c r="AM8" s="31" t="s">
        <v>45</v>
      </c>
      <c r="AN8" s="32" t="s">
        <v>46</v>
      </c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</row>
    <row r="9" spans="1:57" ht="21.95" customHeight="1" x14ac:dyDescent="0.25">
      <c r="A9" s="375" t="s">
        <v>49</v>
      </c>
      <c r="B9" s="14" t="s">
        <v>44</v>
      </c>
      <c r="C9" s="34">
        <v>588051</v>
      </c>
      <c r="D9" s="35">
        <v>584314</v>
      </c>
      <c r="E9" s="295">
        <v>0.63548909873463355</v>
      </c>
      <c r="F9" s="35">
        <v>587521</v>
      </c>
      <c r="G9" s="35">
        <v>583789</v>
      </c>
      <c r="H9" s="35">
        <v>3732</v>
      </c>
      <c r="I9" s="35">
        <v>530</v>
      </c>
      <c r="J9" s="35">
        <v>525</v>
      </c>
      <c r="K9" s="35">
        <v>5</v>
      </c>
      <c r="L9" s="34">
        <v>271506</v>
      </c>
      <c r="M9" s="35">
        <v>269475</v>
      </c>
      <c r="N9" s="295">
        <v>0.74804976685598112</v>
      </c>
      <c r="O9" s="35">
        <v>271314</v>
      </c>
      <c r="P9" s="35">
        <v>269284</v>
      </c>
      <c r="Q9" s="35">
        <v>2030</v>
      </c>
      <c r="R9" s="35">
        <v>192</v>
      </c>
      <c r="S9" s="35">
        <v>191</v>
      </c>
      <c r="T9" s="36">
        <v>1</v>
      </c>
      <c r="U9" s="375" t="s">
        <v>49</v>
      </c>
      <c r="V9" s="14" t="s">
        <v>44</v>
      </c>
      <c r="W9" s="34">
        <v>167135</v>
      </c>
      <c r="X9" s="35">
        <v>166180</v>
      </c>
      <c r="Y9" s="295">
        <v>0.57139438178717805</v>
      </c>
      <c r="Z9" s="35">
        <v>166974</v>
      </c>
      <c r="AA9" s="35">
        <v>166021</v>
      </c>
      <c r="AB9" s="35">
        <v>953</v>
      </c>
      <c r="AC9" s="35">
        <v>161</v>
      </c>
      <c r="AD9" s="35">
        <v>159</v>
      </c>
      <c r="AE9" s="36">
        <v>2</v>
      </c>
      <c r="AF9" s="34">
        <v>149410</v>
      </c>
      <c r="AG9" s="35">
        <v>148659</v>
      </c>
      <c r="AH9" s="295">
        <v>0.50264373201258283</v>
      </c>
      <c r="AI9" s="35">
        <v>149233</v>
      </c>
      <c r="AJ9" s="35">
        <v>148484</v>
      </c>
      <c r="AK9" s="35">
        <v>749</v>
      </c>
      <c r="AL9" s="35">
        <v>177</v>
      </c>
      <c r="AM9" s="35">
        <v>175</v>
      </c>
      <c r="AN9" s="35">
        <v>2</v>
      </c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</row>
    <row r="10" spans="1:57" ht="21.95" customHeight="1" x14ac:dyDescent="0.25">
      <c r="A10" s="375"/>
      <c r="B10" s="14" t="s">
        <v>50</v>
      </c>
      <c r="C10" s="38">
        <v>267984</v>
      </c>
      <c r="D10" s="39">
        <v>265877</v>
      </c>
      <c r="E10" s="64">
        <v>0.78624096961012591</v>
      </c>
      <c r="F10" s="39">
        <v>267801</v>
      </c>
      <c r="G10" s="39">
        <v>265696</v>
      </c>
      <c r="H10" s="39">
        <v>2105</v>
      </c>
      <c r="I10" s="39">
        <v>183</v>
      </c>
      <c r="J10" s="39">
        <v>181</v>
      </c>
      <c r="K10" s="39">
        <v>2</v>
      </c>
      <c r="L10" s="38">
        <v>123160</v>
      </c>
      <c r="M10" s="39">
        <v>122011</v>
      </c>
      <c r="N10" s="64">
        <v>0.93293277037999356</v>
      </c>
      <c r="O10" s="39">
        <v>123097</v>
      </c>
      <c r="P10" s="39">
        <v>121949</v>
      </c>
      <c r="Q10" s="39">
        <v>1148</v>
      </c>
      <c r="R10" s="39">
        <v>63</v>
      </c>
      <c r="S10" s="39">
        <v>62</v>
      </c>
      <c r="T10" s="40">
        <v>1</v>
      </c>
      <c r="U10" s="375"/>
      <c r="V10" s="14" t="s">
        <v>50</v>
      </c>
      <c r="W10" s="38">
        <v>75852</v>
      </c>
      <c r="X10" s="39">
        <v>75306</v>
      </c>
      <c r="Y10" s="64">
        <v>0.71982281284606864</v>
      </c>
      <c r="Z10" s="39">
        <v>75804</v>
      </c>
      <c r="AA10" s="39">
        <v>75259</v>
      </c>
      <c r="AB10" s="39">
        <v>545</v>
      </c>
      <c r="AC10" s="39">
        <v>48</v>
      </c>
      <c r="AD10" s="39">
        <v>47</v>
      </c>
      <c r="AE10" s="40">
        <v>1</v>
      </c>
      <c r="AF10" s="38">
        <v>68972</v>
      </c>
      <c r="AG10" s="39">
        <v>68560</v>
      </c>
      <c r="AH10" s="64">
        <v>0.59734384967813026</v>
      </c>
      <c r="AI10" s="39">
        <v>68900</v>
      </c>
      <c r="AJ10" s="39">
        <v>68488</v>
      </c>
      <c r="AK10" s="39">
        <v>412</v>
      </c>
      <c r="AL10" s="39">
        <v>72</v>
      </c>
      <c r="AM10" s="39">
        <v>72</v>
      </c>
      <c r="AN10" s="39">
        <v>0</v>
      </c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</row>
    <row r="11" spans="1:57" ht="21.95" customHeight="1" x14ac:dyDescent="0.25">
      <c r="A11" s="375"/>
      <c r="B11" s="14" t="s">
        <v>51</v>
      </c>
      <c r="C11" s="38">
        <v>320067</v>
      </c>
      <c r="D11" s="39">
        <v>318437</v>
      </c>
      <c r="E11" s="64">
        <v>0.50926837193462615</v>
      </c>
      <c r="F11" s="39">
        <v>319720</v>
      </c>
      <c r="G11" s="39">
        <v>318093</v>
      </c>
      <c r="H11" s="39">
        <v>1627</v>
      </c>
      <c r="I11" s="39">
        <v>347</v>
      </c>
      <c r="J11" s="39">
        <v>344</v>
      </c>
      <c r="K11" s="39">
        <v>3</v>
      </c>
      <c r="L11" s="38">
        <v>148346</v>
      </c>
      <c r="M11" s="39">
        <v>147464</v>
      </c>
      <c r="N11" s="64">
        <v>0.59455597050139541</v>
      </c>
      <c r="O11" s="39">
        <v>148217</v>
      </c>
      <c r="P11" s="39">
        <v>147335</v>
      </c>
      <c r="Q11" s="39">
        <v>882</v>
      </c>
      <c r="R11" s="39">
        <v>129</v>
      </c>
      <c r="S11" s="39">
        <v>129</v>
      </c>
      <c r="T11" s="40">
        <v>0</v>
      </c>
      <c r="U11" s="375"/>
      <c r="V11" s="14" t="s">
        <v>51</v>
      </c>
      <c r="W11" s="38">
        <v>91283</v>
      </c>
      <c r="X11" s="39">
        <v>90874</v>
      </c>
      <c r="Y11" s="64">
        <v>0.44805714097915272</v>
      </c>
      <c r="Z11" s="39">
        <v>91170</v>
      </c>
      <c r="AA11" s="39">
        <v>90762</v>
      </c>
      <c r="AB11" s="39">
        <v>408</v>
      </c>
      <c r="AC11" s="39">
        <v>113</v>
      </c>
      <c r="AD11" s="39">
        <v>112</v>
      </c>
      <c r="AE11" s="40">
        <v>1</v>
      </c>
      <c r="AF11" s="38">
        <v>80438</v>
      </c>
      <c r="AG11" s="39">
        <v>80099</v>
      </c>
      <c r="AH11" s="64">
        <v>0.42144260175538928</v>
      </c>
      <c r="AI11" s="39">
        <v>80333</v>
      </c>
      <c r="AJ11" s="39">
        <v>79996</v>
      </c>
      <c r="AK11" s="39">
        <v>337</v>
      </c>
      <c r="AL11" s="39">
        <v>105</v>
      </c>
      <c r="AM11" s="39">
        <v>103</v>
      </c>
      <c r="AN11" s="39">
        <v>2</v>
      </c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</row>
    <row r="12" spans="1:57" ht="21.95" customHeight="1" x14ac:dyDescent="0.25">
      <c r="A12" s="375" t="s">
        <v>52</v>
      </c>
      <c r="B12" s="14" t="s">
        <v>44</v>
      </c>
      <c r="C12" s="38">
        <v>59253</v>
      </c>
      <c r="D12" s="39">
        <v>58879</v>
      </c>
      <c r="E12" s="64">
        <v>0.63119166962010365</v>
      </c>
      <c r="F12" s="39">
        <v>59203</v>
      </c>
      <c r="G12" s="39">
        <v>58830</v>
      </c>
      <c r="H12" s="39">
        <v>373</v>
      </c>
      <c r="I12" s="39">
        <v>50</v>
      </c>
      <c r="J12" s="39">
        <v>49</v>
      </c>
      <c r="K12" s="39">
        <v>1</v>
      </c>
      <c r="L12" s="38">
        <v>27539</v>
      </c>
      <c r="M12" s="39">
        <v>27370</v>
      </c>
      <c r="N12" s="64">
        <v>0.61367515160318098</v>
      </c>
      <c r="O12" s="39">
        <v>27531</v>
      </c>
      <c r="P12" s="39">
        <v>27362</v>
      </c>
      <c r="Q12" s="39">
        <v>169</v>
      </c>
      <c r="R12" s="39">
        <v>8</v>
      </c>
      <c r="S12" s="39">
        <v>8</v>
      </c>
      <c r="T12" s="40">
        <v>0</v>
      </c>
      <c r="U12" s="375" t="s">
        <v>52</v>
      </c>
      <c r="V12" s="14" t="s">
        <v>44</v>
      </c>
      <c r="W12" s="38">
        <v>17365</v>
      </c>
      <c r="X12" s="39">
        <v>17245</v>
      </c>
      <c r="Y12" s="64">
        <v>0.69104520587388429</v>
      </c>
      <c r="Z12" s="39">
        <v>17341</v>
      </c>
      <c r="AA12" s="39">
        <v>17222</v>
      </c>
      <c r="AB12" s="39">
        <v>119</v>
      </c>
      <c r="AC12" s="39">
        <v>24</v>
      </c>
      <c r="AD12" s="39">
        <v>23</v>
      </c>
      <c r="AE12" s="40">
        <v>1</v>
      </c>
      <c r="AF12" s="38">
        <v>14349</v>
      </c>
      <c r="AG12" s="39">
        <v>14264</v>
      </c>
      <c r="AH12" s="64">
        <v>0.59237577531535301</v>
      </c>
      <c r="AI12" s="39">
        <v>14331</v>
      </c>
      <c r="AJ12" s="39">
        <v>14246</v>
      </c>
      <c r="AK12" s="39">
        <v>85</v>
      </c>
      <c r="AL12" s="39">
        <v>18</v>
      </c>
      <c r="AM12" s="39">
        <v>18</v>
      </c>
      <c r="AN12" s="39">
        <v>0</v>
      </c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</row>
    <row r="13" spans="1:57" ht="21.95" customHeight="1" x14ac:dyDescent="0.25">
      <c r="A13" s="375"/>
      <c r="B13" s="14" t="s">
        <v>50</v>
      </c>
      <c r="C13" s="38">
        <v>49228</v>
      </c>
      <c r="D13" s="39">
        <v>48886</v>
      </c>
      <c r="E13" s="64">
        <v>0.69472657837003327</v>
      </c>
      <c r="F13" s="39">
        <v>49198</v>
      </c>
      <c r="G13" s="39">
        <v>48857</v>
      </c>
      <c r="H13" s="39">
        <v>341</v>
      </c>
      <c r="I13" s="39">
        <v>30</v>
      </c>
      <c r="J13" s="39">
        <v>29</v>
      </c>
      <c r="K13" s="39">
        <v>1</v>
      </c>
      <c r="L13" s="38">
        <v>22944</v>
      </c>
      <c r="M13" s="39">
        <v>22790</v>
      </c>
      <c r="N13" s="64">
        <v>0.6711994421199442</v>
      </c>
      <c r="O13" s="39">
        <v>22940</v>
      </c>
      <c r="P13" s="39">
        <v>22786</v>
      </c>
      <c r="Q13" s="39">
        <v>154</v>
      </c>
      <c r="R13" s="39">
        <v>4</v>
      </c>
      <c r="S13" s="39">
        <v>4</v>
      </c>
      <c r="T13" s="40">
        <v>0</v>
      </c>
      <c r="U13" s="375"/>
      <c r="V13" s="14" t="s">
        <v>50</v>
      </c>
      <c r="W13" s="38">
        <v>14399</v>
      </c>
      <c r="X13" s="39">
        <v>14290</v>
      </c>
      <c r="Y13" s="64">
        <v>0.75699701368150563</v>
      </c>
      <c r="Z13" s="39">
        <v>14386</v>
      </c>
      <c r="AA13" s="39">
        <v>14278</v>
      </c>
      <c r="AB13" s="39">
        <v>108</v>
      </c>
      <c r="AC13" s="39">
        <v>13</v>
      </c>
      <c r="AD13" s="39">
        <v>12</v>
      </c>
      <c r="AE13" s="40">
        <v>1</v>
      </c>
      <c r="AF13" s="38">
        <v>11885</v>
      </c>
      <c r="AG13" s="39">
        <v>11806</v>
      </c>
      <c r="AH13" s="64">
        <v>0.6647034076567101</v>
      </c>
      <c r="AI13" s="39">
        <v>11872</v>
      </c>
      <c r="AJ13" s="39">
        <v>11793</v>
      </c>
      <c r="AK13" s="39">
        <v>79</v>
      </c>
      <c r="AL13" s="39">
        <v>13</v>
      </c>
      <c r="AM13" s="39">
        <v>13</v>
      </c>
      <c r="AN13" s="39">
        <v>0</v>
      </c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</row>
    <row r="14" spans="1:57" ht="21.95" customHeight="1" x14ac:dyDescent="0.25">
      <c r="A14" s="375"/>
      <c r="B14" s="14" t="s">
        <v>51</v>
      </c>
      <c r="C14" s="38">
        <v>10025</v>
      </c>
      <c r="D14" s="39">
        <v>9993</v>
      </c>
      <c r="E14" s="64">
        <v>0.31920199501246888</v>
      </c>
      <c r="F14" s="39">
        <v>10005</v>
      </c>
      <c r="G14" s="39">
        <v>9973</v>
      </c>
      <c r="H14" s="39">
        <v>32</v>
      </c>
      <c r="I14" s="39">
        <v>20</v>
      </c>
      <c r="J14" s="39">
        <v>20</v>
      </c>
      <c r="K14" s="39">
        <v>0</v>
      </c>
      <c r="L14" s="38">
        <v>4595</v>
      </c>
      <c r="M14" s="39">
        <v>4580</v>
      </c>
      <c r="N14" s="64">
        <v>0.32644178454842221</v>
      </c>
      <c r="O14" s="39">
        <v>4591</v>
      </c>
      <c r="P14" s="39">
        <v>4576</v>
      </c>
      <c r="Q14" s="39">
        <v>15</v>
      </c>
      <c r="R14" s="39">
        <v>4</v>
      </c>
      <c r="S14" s="39">
        <v>4</v>
      </c>
      <c r="T14" s="40">
        <v>0</v>
      </c>
      <c r="U14" s="375"/>
      <c r="V14" s="14" t="s">
        <v>51</v>
      </c>
      <c r="W14" s="38">
        <v>2966</v>
      </c>
      <c r="X14" s="39">
        <v>2955</v>
      </c>
      <c r="Y14" s="64">
        <v>0.37086985839514497</v>
      </c>
      <c r="Z14" s="39">
        <v>2955</v>
      </c>
      <c r="AA14" s="39">
        <v>2944</v>
      </c>
      <c r="AB14" s="39">
        <v>11</v>
      </c>
      <c r="AC14" s="39">
        <v>11</v>
      </c>
      <c r="AD14" s="39">
        <v>11</v>
      </c>
      <c r="AE14" s="40">
        <v>0</v>
      </c>
      <c r="AF14" s="38">
        <v>2464</v>
      </c>
      <c r="AG14" s="39">
        <v>2458</v>
      </c>
      <c r="AH14" s="64">
        <v>0.2435064935064935</v>
      </c>
      <c r="AI14" s="39">
        <v>2459</v>
      </c>
      <c r="AJ14" s="39">
        <v>2453</v>
      </c>
      <c r="AK14" s="39">
        <v>6</v>
      </c>
      <c r="AL14" s="39">
        <v>5</v>
      </c>
      <c r="AM14" s="39">
        <v>5</v>
      </c>
      <c r="AN14" s="39">
        <v>0</v>
      </c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</row>
    <row r="15" spans="1:57" ht="21.95" customHeight="1" x14ac:dyDescent="0.25">
      <c r="A15" s="375" t="s">
        <v>53</v>
      </c>
      <c r="B15" s="14" t="s">
        <v>44</v>
      </c>
      <c r="C15" s="38">
        <v>221573</v>
      </c>
      <c r="D15" s="39">
        <v>220181</v>
      </c>
      <c r="E15" s="64">
        <v>0.62823538969098214</v>
      </c>
      <c r="F15" s="39">
        <v>221333</v>
      </c>
      <c r="G15" s="39">
        <v>219942</v>
      </c>
      <c r="H15" s="39">
        <v>1391</v>
      </c>
      <c r="I15" s="39">
        <v>240</v>
      </c>
      <c r="J15" s="39">
        <v>239</v>
      </c>
      <c r="K15" s="39">
        <v>1</v>
      </c>
      <c r="L15" s="38">
        <v>99967</v>
      </c>
      <c r="M15" s="39">
        <v>99197</v>
      </c>
      <c r="N15" s="64">
        <v>0.77025418388068068</v>
      </c>
      <c r="O15" s="39">
        <v>99866</v>
      </c>
      <c r="P15" s="39">
        <v>99096</v>
      </c>
      <c r="Q15" s="39">
        <v>770</v>
      </c>
      <c r="R15" s="39">
        <v>101</v>
      </c>
      <c r="S15" s="39">
        <v>101</v>
      </c>
      <c r="T15" s="40">
        <v>0</v>
      </c>
      <c r="U15" s="375" t="s">
        <v>53</v>
      </c>
      <c r="V15" s="14" t="s">
        <v>44</v>
      </c>
      <c r="W15" s="38">
        <v>64530</v>
      </c>
      <c r="X15" s="39">
        <v>64187</v>
      </c>
      <c r="Y15" s="64">
        <v>0.53153571982023862</v>
      </c>
      <c r="Z15" s="39">
        <v>64460</v>
      </c>
      <c r="AA15" s="39">
        <v>64118</v>
      </c>
      <c r="AB15" s="39">
        <v>342</v>
      </c>
      <c r="AC15" s="39">
        <v>70</v>
      </c>
      <c r="AD15" s="39">
        <v>69</v>
      </c>
      <c r="AE15" s="40">
        <v>1</v>
      </c>
      <c r="AF15" s="38">
        <v>57076</v>
      </c>
      <c r="AG15" s="39">
        <v>56797</v>
      </c>
      <c r="AH15" s="64">
        <v>0.48882192164832855</v>
      </c>
      <c r="AI15" s="39">
        <v>57007</v>
      </c>
      <c r="AJ15" s="39">
        <v>56728</v>
      </c>
      <c r="AK15" s="39">
        <v>279</v>
      </c>
      <c r="AL15" s="39">
        <v>69</v>
      </c>
      <c r="AM15" s="39">
        <v>69</v>
      </c>
      <c r="AN15" s="39">
        <v>0</v>
      </c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</row>
    <row r="16" spans="1:57" ht="21.95" customHeight="1" x14ac:dyDescent="0.25">
      <c r="A16" s="375"/>
      <c r="B16" s="14" t="s">
        <v>50</v>
      </c>
      <c r="C16" s="38">
        <v>56019</v>
      </c>
      <c r="D16" s="39">
        <v>55423</v>
      </c>
      <c r="E16" s="64">
        <v>1.0639247398204181</v>
      </c>
      <c r="F16" s="39">
        <v>55967</v>
      </c>
      <c r="G16" s="39">
        <v>55371</v>
      </c>
      <c r="H16" s="39">
        <v>596</v>
      </c>
      <c r="I16" s="39">
        <v>52</v>
      </c>
      <c r="J16" s="39">
        <v>52</v>
      </c>
      <c r="K16" s="39">
        <v>0</v>
      </c>
      <c r="L16" s="38">
        <v>25768</v>
      </c>
      <c r="M16" s="39">
        <v>25437</v>
      </c>
      <c r="N16" s="64">
        <v>1.284538963054952</v>
      </c>
      <c r="O16" s="39">
        <v>25740</v>
      </c>
      <c r="P16" s="39">
        <v>25409</v>
      </c>
      <c r="Q16" s="39">
        <v>331</v>
      </c>
      <c r="R16" s="39">
        <v>28</v>
      </c>
      <c r="S16" s="39">
        <v>28</v>
      </c>
      <c r="T16" s="40">
        <v>0</v>
      </c>
      <c r="U16" s="375"/>
      <c r="V16" s="14" t="s">
        <v>50</v>
      </c>
      <c r="W16" s="38">
        <v>15539</v>
      </c>
      <c r="X16" s="39">
        <v>15397</v>
      </c>
      <c r="Y16" s="64">
        <v>0.91382971877212171</v>
      </c>
      <c r="Z16" s="39">
        <v>15527</v>
      </c>
      <c r="AA16" s="39">
        <v>15385</v>
      </c>
      <c r="AB16" s="39">
        <v>142</v>
      </c>
      <c r="AC16" s="39">
        <v>12</v>
      </c>
      <c r="AD16" s="39">
        <v>12</v>
      </c>
      <c r="AE16" s="40">
        <v>0</v>
      </c>
      <c r="AF16" s="38">
        <v>14712</v>
      </c>
      <c r="AG16" s="39">
        <v>14589</v>
      </c>
      <c r="AH16" s="64">
        <v>0.83605220228384991</v>
      </c>
      <c r="AI16" s="39">
        <v>14700</v>
      </c>
      <c r="AJ16" s="39">
        <v>14577</v>
      </c>
      <c r="AK16" s="39">
        <v>123</v>
      </c>
      <c r="AL16" s="39">
        <v>12</v>
      </c>
      <c r="AM16" s="39">
        <v>12</v>
      </c>
      <c r="AN16" s="39">
        <v>0</v>
      </c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</row>
    <row r="17" spans="1:53" ht="21.95" customHeight="1" x14ac:dyDescent="0.25">
      <c r="A17" s="375"/>
      <c r="B17" s="14" t="s">
        <v>51</v>
      </c>
      <c r="C17" s="38">
        <v>165554</v>
      </c>
      <c r="D17" s="39">
        <v>164758</v>
      </c>
      <c r="E17" s="64">
        <v>0.48080988680430553</v>
      </c>
      <c r="F17" s="39">
        <v>165366</v>
      </c>
      <c r="G17" s="39">
        <v>164571</v>
      </c>
      <c r="H17" s="39">
        <v>795</v>
      </c>
      <c r="I17" s="39">
        <v>188</v>
      </c>
      <c r="J17" s="39">
        <v>187</v>
      </c>
      <c r="K17" s="39">
        <v>1</v>
      </c>
      <c r="L17" s="38">
        <v>74199</v>
      </c>
      <c r="M17" s="39">
        <v>73760</v>
      </c>
      <c r="N17" s="64">
        <v>0.59165217860078978</v>
      </c>
      <c r="O17" s="39">
        <v>74126</v>
      </c>
      <c r="P17" s="39">
        <v>73687</v>
      </c>
      <c r="Q17" s="39">
        <v>439</v>
      </c>
      <c r="R17" s="39">
        <v>73</v>
      </c>
      <c r="S17" s="39">
        <v>73</v>
      </c>
      <c r="T17" s="40">
        <v>0</v>
      </c>
      <c r="U17" s="375"/>
      <c r="V17" s="14" t="s">
        <v>51</v>
      </c>
      <c r="W17" s="38">
        <v>48991</v>
      </c>
      <c r="X17" s="39">
        <v>48790</v>
      </c>
      <c r="Y17" s="64">
        <v>0.41027943908064746</v>
      </c>
      <c r="Z17" s="39">
        <v>48933</v>
      </c>
      <c r="AA17" s="39">
        <v>48733</v>
      </c>
      <c r="AB17" s="39">
        <v>200</v>
      </c>
      <c r="AC17" s="39">
        <v>58</v>
      </c>
      <c r="AD17" s="39">
        <v>57</v>
      </c>
      <c r="AE17" s="40">
        <v>1</v>
      </c>
      <c r="AF17" s="38">
        <v>42364</v>
      </c>
      <c r="AG17" s="39">
        <v>42208</v>
      </c>
      <c r="AH17" s="64">
        <v>0.36823718251345483</v>
      </c>
      <c r="AI17" s="39">
        <v>42307</v>
      </c>
      <c r="AJ17" s="39">
        <v>42151</v>
      </c>
      <c r="AK17" s="39">
        <v>156</v>
      </c>
      <c r="AL17" s="39">
        <v>57</v>
      </c>
      <c r="AM17" s="39">
        <v>57</v>
      </c>
      <c r="AN17" s="39">
        <v>0</v>
      </c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</row>
    <row r="18" spans="1:53" ht="21.95" customHeight="1" x14ac:dyDescent="0.25">
      <c r="A18" s="375" t="s">
        <v>54</v>
      </c>
      <c r="B18" s="14" t="s">
        <v>44</v>
      </c>
      <c r="C18" s="38">
        <v>140179</v>
      </c>
      <c r="D18" s="39">
        <v>139402</v>
      </c>
      <c r="E18" s="64">
        <v>0.5542912989820159</v>
      </c>
      <c r="F18" s="39">
        <v>140073</v>
      </c>
      <c r="G18" s="39">
        <v>139298</v>
      </c>
      <c r="H18" s="39">
        <v>775</v>
      </c>
      <c r="I18" s="39">
        <v>106</v>
      </c>
      <c r="J18" s="39">
        <v>104</v>
      </c>
      <c r="K18" s="39">
        <v>2</v>
      </c>
      <c r="L18" s="38">
        <v>63276</v>
      </c>
      <c r="M18" s="39">
        <v>62853</v>
      </c>
      <c r="N18" s="64">
        <v>0.66849990517731839</v>
      </c>
      <c r="O18" s="39">
        <v>63240</v>
      </c>
      <c r="P18" s="39">
        <v>62818</v>
      </c>
      <c r="Q18" s="39">
        <v>422</v>
      </c>
      <c r="R18" s="39">
        <v>36</v>
      </c>
      <c r="S18" s="39">
        <v>35</v>
      </c>
      <c r="T18" s="40">
        <v>1</v>
      </c>
      <c r="U18" s="375" t="s">
        <v>54</v>
      </c>
      <c r="V18" s="14" t="s">
        <v>44</v>
      </c>
      <c r="W18" s="38">
        <v>38607</v>
      </c>
      <c r="X18" s="39">
        <v>38410</v>
      </c>
      <c r="Y18" s="64">
        <v>0.51027015826145516</v>
      </c>
      <c r="Z18" s="39">
        <v>38578</v>
      </c>
      <c r="AA18" s="39">
        <v>38381</v>
      </c>
      <c r="AB18" s="39">
        <v>197</v>
      </c>
      <c r="AC18" s="39">
        <v>29</v>
      </c>
      <c r="AD18" s="39">
        <v>29</v>
      </c>
      <c r="AE18" s="40">
        <v>0</v>
      </c>
      <c r="AF18" s="38">
        <v>38296</v>
      </c>
      <c r="AG18" s="39">
        <v>38139</v>
      </c>
      <c r="AH18" s="64">
        <v>0.40996448715270523</v>
      </c>
      <c r="AI18" s="39">
        <v>38255</v>
      </c>
      <c r="AJ18" s="39">
        <v>38099</v>
      </c>
      <c r="AK18" s="39">
        <v>156</v>
      </c>
      <c r="AL18" s="39">
        <v>41</v>
      </c>
      <c r="AM18" s="39">
        <v>40</v>
      </c>
      <c r="AN18" s="39">
        <v>1</v>
      </c>
      <c r="AO18" s="41"/>
      <c r="AP18" s="41"/>
      <c r="AQ18" s="41"/>
      <c r="AR18" s="41"/>
      <c r="AS18" s="41"/>
      <c r="AT18" s="41"/>
      <c r="AU18" s="41"/>
      <c r="AV18" s="41"/>
      <c r="AW18" s="41"/>
      <c r="AX18" s="41"/>
      <c r="AY18" s="41"/>
      <c r="AZ18" s="41"/>
      <c r="BA18" s="41"/>
    </row>
    <row r="19" spans="1:53" ht="21.95" customHeight="1" x14ac:dyDescent="0.25">
      <c r="A19" s="375"/>
      <c r="B19" s="14" t="s">
        <v>50</v>
      </c>
      <c r="C19" s="38">
        <v>53204</v>
      </c>
      <c r="D19" s="39">
        <v>52849</v>
      </c>
      <c r="E19" s="64">
        <v>0.6672430644312457</v>
      </c>
      <c r="F19" s="39">
        <v>53174</v>
      </c>
      <c r="G19" s="39">
        <v>52820</v>
      </c>
      <c r="H19" s="39">
        <v>354</v>
      </c>
      <c r="I19" s="39">
        <v>30</v>
      </c>
      <c r="J19" s="39">
        <v>29</v>
      </c>
      <c r="K19" s="39">
        <v>1</v>
      </c>
      <c r="L19" s="38">
        <v>22822</v>
      </c>
      <c r="M19" s="39">
        <v>22623</v>
      </c>
      <c r="N19" s="64">
        <v>0.87196564718254321</v>
      </c>
      <c r="O19" s="39">
        <v>22815</v>
      </c>
      <c r="P19" s="39">
        <v>22617</v>
      </c>
      <c r="Q19" s="39">
        <v>198</v>
      </c>
      <c r="R19" s="39">
        <v>7</v>
      </c>
      <c r="S19" s="39">
        <v>6</v>
      </c>
      <c r="T19" s="40">
        <v>1</v>
      </c>
      <c r="U19" s="375"/>
      <c r="V19" s="14" t="s">
        <v>50</v>
      </c>
      <c r="W19" s="38">
        <v>15103</v>
      </c>
      <c r="X19" s="39">
        <v>15014</v>
      </c>
      <c r="Y19" s="64">
        <v>0.58928689664305101</v>
      </c>
      <c r="Z19" s="39">
        <v>15095</v>
      </c>
      <c r="AA19" s="39">
        <v>15006</v>
      </c>
      <c r="AB19" s="39">
        <v>89</v>
      </c>
      <c r="AC19" s="39">
        <v>8</v>
      </c>
      <c r="AD19" s="39">
        <v>8</v>
      </c>
      <c r="AE19" s="40">
        <v>0</v>
      </c>
      <c r="AF19" s="38">
        <v>15279</v>
      </c>
      <c r="AG19" s="39">
        <v>15212</v>
      </c>
      <c r="AH19" s="64">
        <v>0.43851037371555729</v>
      </c>
      <c r="AI19" s="39">
        <v>15264</v>
      </c>
      <c r="AJ19" s="39">
        <v>15197</v>
      </c>
      <c r="AK19" s="39">
        <v>67</v>
      </c>
      <c r="AL19" s="39">
        <v>15</v>
      </c>
      <c r="AM19" s="39">
        <v>15</v>
      </c>
      <c r="AN19" s="39">
        <v>0</v>
      </c>
      <c r="AO19" s="41"/>
      <c r="AP19" s="41"/>
      <c r="AQ19" s="41"/>
      <c r="AR19" s="41"/>
      <c r="AS19" s="41"/>
      <c r="AT19" s="41"/>
      <c r="AU19" s="41"/>
      <c r="AV19" s="41"/>
      <c r="AW19" s="41"/>
      <c r="AX19" s="41"/>
      <c r="AY19" s="41"/>
      <c r="AZ19" s="41"/>
      <c r="BA19" s="41"/>
    </row>
    <row r="20" spans="1:53" ht="21.95" customHeight="1" x14ac:dyDescent="0.25">
      <c r="A20" s="375"/>
      <c r="B20" s="14" t="s">
        <v>51</v>
      </c>
      <c r="C20" s="38">
        <v>86975</v>
      </c>
      <c r="D20" s="39">
        <v>86553</v>
      </c>
      <c r="E20" s="64">
        <v>0.48519689565967239</v>
      </c>
      <c r="F20" s="39">
        <v>86899</v>
      </c>
      <c r="G20" s="39">
        <v>86478</v>
      </c>
      <c r="H20" s="39">
        <v>421</v>
      </c>
      <c r="I20" s="39">
        <v>76</v>
      </c>
      <c r="J20" s="39">
        <v>75</v>
      </c>
      <c r="K20" s="39">
        <v>1</v>
      </c>
      <c r="L20" s="38">
        <v>40454</v>
      </c>
      <c r="M20" s="39">
        <v>40230</v>
      </c>
      <c r="N20" s="64">
        <v>0.5537153309932269</v>
      </c>
      <c r="O20" s="39">
        <v>40425</v>
      </c>
      <c r="P20" s="39">
        <v>40201</v>
      </c>
      <c r="Q20" s="39">
        <v>224</v>
      </c>
      <c r="R20" s="39">
        <v>29</v>
      </c>
      <c r="S20" s="39">
        <v>29</v>
      </c>
      <c r="T20" s="40">
        <v>0</v>
      </c>
      <c r="U20" s="375"/>
      <c r="V20" s="14" t="s">
        <v>51</v>
      </c>
      <c r="W20" s="38">
        <v>23504</v>
      </c>
      <c r="X20" s="39">
        <v>23396</v>
      </c>
      <c r="Y20" s="64">
        <v>0.4594962559564329</v>
      </c>
      <c r="Z20" s="39">
        <v>23483</v>
      </c>
      <c r="AA20" s="39">
        <v>23375</v>
      </c>
      <c r="AB20" s="39">
        <v>108</v>
      </c>
      <c r="AC20" s="39">
        <v>21</v>
      </c>
      <c r="AD20" s="39">
        <v>21</v>
      </c>
      <c r="AE20" s="40">
        <v>0</v>
      </c>
      <c r="AF20" s="38">
        <v>23017</v>
      </c>
      <c r="AG20" s="39">
        <v>22927</v>
      </c>
      <c r="AH20" s="64">
        <v>0.39101533649042008</v>
      </c>
      <c r="AI20" s="39">
        <v>22991</v>
      </c>
      <c r="AJ20" s="39">
        <v>22902</v>
      </c>
      <c r="AK20" s="39">
        <v>89</v>
      </c>
      <c r="AL20" s="39">
        <v>26</v>
      </c>
      <c r="AM20" s="39">
        <v>25</v>
      </c>
      <c r="AN20" s="39">
        <v>1</v>
      </c>
      <c r="AO20" s="41"/>
      <c r="AP20" s="41"/>
      <c r="AQ20" s="41"/>
      <c r="AR20" s="41"/>
      <c r="AS20" s="41"/>
      <c r="AT20" s="41"/>
      <c r="AU20" s="41"/>
      <c r="AV20" s="41"/>
      <c r="AW20" s="41"/>
      <c r="AX20" s="41"/>
      <c r="AY20" s="41"/>
      <c r="AZ20" s="41"/>
      <c r="BA20" s="41"/>
    </row>
    <row r="21" spans="1:53" ht="21.95" customHeight="1" x14ac:dyDescent="0.25">
      <c r="A21" s="375" t="s">
        <v>55</v>
      </c>
      <c r="B21" s="14" t="s">
        <v>44</v>
      </c>
      <c r="C21" s="38">
        <v>167041</v>
      </c>
      <c r="D21" s="39">
        <v>165848</v>
      </c>
      <c r="E21" s="64">
        <v>0.71419591597272525</v>
      </c>
      <c r="F21" s="39">
        <v>166907</v>
      </c>
      <c r="G21" s="39">
        <v>165715</v>
      </c>
      <c r="H21" s="39">
        <v>1192</v>
      </c>
      <c r="I21" s="39">
        <v>134</v>
      </c>
      <c r="J21" s="39">
        <v>133</v>
      </c>
      <c r="K21" s="39">
        <v>1</v>
      </c>
      <c r="L21" s="38">
        <v>80719</v>
      </c>
      <c r="M21" s="39">
        <v>80051</v>
      </c>
      <c r="N21" s="64">
        <v>0.82756228397279452</v>
      </c>
      <c r="O21" s="39">
        <v>80672</v>
      </c>
      <c r="P21" s="39">
        <v>80004</v>
      </c>
      <c r="Q21" s="39">
        <v>668</v>
      </c>
      <c r="R21" s="39">
        <v>47</v>
      </c>
      <c r="S21" s="39">
        <v>47</v>
      </c>
      <c r="T21" s="40">
        <v>0</v>
      </c>
      <c r="U21" s="375" t="s">
        <v>55</v>
      </c>
      <c r="V21" s="14" t="s">
        <v>44</v>
      </c>
      <c r="W21" s="38">
        <v>46633</v>
      </c>
      <c r="X21" s="39">
        <v>46338</v>
      </c>
      <c r="Y21" s="64">
        <v>0.6325992323033045</v>
      </c>
      <c r="Z21" s="39">
        <v>46595</v>
      </c>
      <c r="AA21" s="39">
        <v>46300</v>
      </c>
      <c r="AB21" s="39">
        <v>295</v>
      </c>
      <c r="AC21" s="39">
        <v>38</v>
      </c>
      <c r="AD21" s="39">
        <v>38</v>
      </c>
      <c r="AE21" s="40">
        <v>0</v>
      </c>
      <c r="AF21" s="38">
        <v>39689</v>
      </c>
      <c r="AG21" s="39">
        <v>39459</v>
      </c>
      <c r="AH21" s="64">
        <v>0.57950565647912522</v>
      </c>
      <c r="AI21" s="39">
        <v>39640</v>
      </c>
      <c r="AJ21" s="39">
        <v>39411</v>
      </c>
      <c r="AK21" s="39">
        <v>229</v>
      </c>
      <c r="AL21" s="39">
        <v>49</v>
      </c>
      <c r="AM21" s="39">
        <v>48</v>
      </c>
      <c r="AN21" s="39">
        <v>1</v>
      </c>
      <c r="AO21" s="41"/>
      <c r="AP21" s="41"/>
      <c r="AQ21" s="41"/>
      <c r="AR21" s="41"/>
      <c r="AS21" s="41"/>
      <c r="AT21" s="41"/>
      <c r="AU21" s="41"/>
      <c r="AV21" s="41"/>
      <c r="AW21" s="41"/>
      <c r="AX21" s="41"/>
      <c r="AY21" s="41"/>
      <c r="AZ21" s="41"/>
      <c r="BA21" s="41"/>
    </row>
    <row r="22" spans="1:53" ht="21.95" customHeight="1" x14ac:dyDescent="0.25">
      <c r="A22" s="375"/>
      <c r="B22" s="14" t="s">
        <v>50</v>
      </c>
      <c r="C22" s="38">
        <v>109532</v>
      </c>
      <c r="D22" s="39">
        <v>108719</v>
      </c>
      <c r="E22" s="64">
        <v>0.74224884052149143</v>
      </c>
      <c r="F22" s="39">
        <v>109461</v>
      </c>
      <c r="G22" s="39">
        <v>108648</v>
      </c>
      <c r="H22" s="39">
        <v>813</v>
      </c>
      <c r="I22" s="39">
        <v>71</v>
      </c>
      <c r="J22" s="39">
        <v>71</v>
      </c>
      <c r="K22" s="39">
        <v>0</v>
      </c>
      <c r="L22" s="38">
        <v>51625</v>
      </c>
      <c r="M22" s="39">
        <v>51161</v>
      </c>
      <c r="N22" s="64">
        <v>0.89878934624697326</v>
      </c>
      <c r="O22" s="39">
        <v>51601</v>
      </c>
      <c r="P22" s="39">
        <v>51137</v>
      </c>
      <c r="Q22" s="39">
        <v>464</v>
      </c>
      <c r="R22" s="39">
        <v>24</v>
      </c>
      <c r="S22" s="39">
        <v>24</v>
      </c>
      <c r="T22" s="40">
        <v>0</v>
      </c>
      <c r="U22" s="375"/>
      <c r="V22" s="14" t="s">
        <v>50</v>
      </c>
      <c r="W22" s="38">
        <v>30811</v>
      </c>
      <c r="X22" s="39">
        <v>30605</v>
      </c>
      <c r="Y22" s="64">
        <v>0.66859238583622738</v>
      </c>
      <c r="Z22" s="39">
        <v>30796</v>
      </c>
      <c r="AA22" s="39">
        <v>30590</v>
      </c>
      <c r="AB22" s="39">
        <v>206</v>
      </c>
      <c r="AC22" s="39">
        <v>15</v>
      </c>
      <c r="AD22" s="39">
        <v>15</v>
      </c>
      <c r="AE22" s="40">
        <v>0</v>
      </c>
      <c r="AF22" s="38">
        <v>27096</v>
      </c>
      <c r="AG22" s="39">
        <v>26953</v>
      </c>
      <c r="AH22" s="64">
        <v>0.5277531739002066</v>
      </c>
      <c r="AI22" s="39">
        <v>27064</v>
      </c>
      <c r="AJ22" s="39">
        <v>26921</v>
      </c>
      <c r="AK22" s="39">
        <v>143</v>
      </c>
      <c r="AL22" s="39">
        <v>32</v>
      </c>
      <c r="AM22" s="39">
        <v>32</v>
      </c>
      <c r="AN22" s="39">
        <v>0</v>
      </c>
      <c r="AO22" s="41"/>
      <c r="AP22" s="41"/>
      <c r="AQ22" s="41"/>
      <c r="AR22" s="41"/>
      <c r="AS22" s="41"/>
      <c r="AT22" s="41"/>
      <c r="AU22" s="41"/>
      <c r="AV22" s="41"/>
      <c r="AW22" s="41"/>
      <c r="AX22" s="41"/>
      <c r="AY22" s="41"/>
      <c r="AZ22" s="41"/>
      <c r="BA22" s="41"/>
    </row>
    <row r="23" spans="1:53" ht="21.95" customHeight="1" x14ac:dyDescent="0.25">
      <c r="A23" s="375"/>
      <c r="B23" s="14" t="s">
        <v>51</v>
      </c>
      <c r="C23" s="38">
        <v>57509</v>
      </c>
      <c r="D23" s="39">
        <v>57129</v>
      </c>
      <c r="E23" s="64">
        <v>0.66076614095185104</v>
      </c>
      <c r="F23" s="39">
        <v>57446</v>
      </c>
      <c r="G23" s="39">
        <v>57067</v>
      </c>
      <c r="H23" s="39">
        <v>379</v>
      </c>
      <c r="I23" s="39">
        <v>63</v>
      </c>
      <c r="J23" s="39">
        <v>62</v>
      </c>
      <c r="K23" s="39">
        <v>1</v>
      </c>
      <c r="L23" s="38">
        <v>29094</v>
      </c>
      <c r="M23" s="39">
        <v>28890</v>
      </c>
      <c r="N23" s="64">
        <v>0.70117550010311402</v>
      </c>
      <c r="O23" s="39">
        <v>29071</v>
      </c>
      <c r="P23" s="39">
        <v>28867</v>
      </c>
      <c r="Q23" s="39">
        <v>204</v>
      </c>
      <c r="R23" s="39">
        <v>23</v>
      </c>
      <c r="S23" s="39">
        <v>23</v>
      </c>
      <c r="T23" s="40">
        <v>0</v>
      </c>
      <c r="U23" s="375"/>
      <c r="V23" s="14" t="s">
        <v>51</v>
      </c>
      <c r="W23" s="38">
        <v>15822</v>
      </c>
      <c r="X23" s="39">
        <v>15733</v>
      </c>
      <c r="Y23" s="64">
        <v>0.56250790039185949</v>
      </c>
      <c r="Z23" s="39">
        <v>15799</v>
      </c>
      <c r="AA23" s="39">
        <v>15710</v>
      </c>
      <c r="AB23" s="39">
        <v>89</v>
      </c>
      <c r="AC23" s="39">
        <v>23</v>
      </c>
      <c r="AD23" s="39">
        <v>23</v>
      </c>
      <c r="AE23" s="40">
        <v>0</v>
      </c>
      <c r="AF23" s="38">
        <v>12593</v>
      </c>
      <c r="AG23" s="39">
        <v>12506</v>
      </c>
      <c r="AH23" s="64">
        <v>0.69086000158818395</v>
      </c>
      <c r="AI23" s="39">
        <v>12576</v>
      </c>
      <c r="AJ23" s="39">
        <v>12490</v>
      </c>
      <c r="AK23" s="39">
        <v>86</v>
      </c>
      <c r="AL23" s="39">
        <v>17</v>
      </c>
      <c r="AM23" s="39">
        <v>16</v>
      </c>
      <c r="AN23" s="39">
        <v>1</v>
      </c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</row>
    <row r="24" spans="1:53" ht="21.95" customHeight="1" x14ac:dyDescent="0.25">
      <c r="A24" s="375" t="s">
        <v>56</v>
      </c>
      <c r="B24" s="14" t="s">
        <v>44</v>
      </c>
      <c r="C24" s="38">
        <v>5</v>
      </c>
      <c r="D24" s="39">
        <v>4</v>
      </c>
      <c r="E24" s="64">
        <v>20</v>
      </c>
      <c r="F24" s="39">
        <v>5</v>
      </c>
      <c r="G24" s="39">
        <v>4</v>
      </c>
      <c r="H24" s="39">
        <v>1</v>
      </c>
      <c r="I24" s="39">
        <v>0</v>
      </c>
      <c r="J24" s="39">
        <v>0</v>
      </c>
      <c r="K24" s="39">
        <v>0</v>
      </c>
      <c r="L24" s="38">
        <v>5</v>
      </c>
      <c r="M24" s="39">
        <v>4</v>
      </c>
      <c r="N24" s="64">
        <v>20</v>
      </c>
      <c r="O24" s="39">
        <v>5</v>
      </c>
      <c r="P24" s="39">
        <v>4</v>
      </c>
      <c r="Q24" s="39">
        <v>1</v>
      </c>
      <c r="R24" s="39">
        <v>0</v>
      </c>
      <c r="S24" s="39">
        <v>0</v>
      </c>
      <c r="T24" s="40">
        <v>0</v>
      </c>
      <c r="U24" s="375" t="s">
        <v>56</v>
      </c>
      <c r="V24" s="14" t="s">
        <v>44</v>
      </c>
      <c r="W24" s="38">
        <v>0</v>
      </c>
      <c r="X24" s="39">
        <v>0</v>
      </c>
      <c r="Y24" s="64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40">
        <v>0</v>
      </c>
      <c r="AF24" s="38">
        <v>0</v>
      </c>
      <c r="AG24" s="39">
        <v>0</v>
      </c>
      <c r="AH24" s="64">
        <v>0</v>
      </c>
      <c r="AI24" s="39">
        <v>0</v>
      </c>
      <c r="AJ24" s="39">
        <v>0</v>
      </c>
      <c r="AK24" s="39">
        <v>0</v>
      </c>
      <c r="AL24" s="39">
        <v>0</v>
      </c>
      <c r="AM24" s="39">
        <v>0</v>
      </c>
      <c r="AN24" s="39">
        <v>0</v>
      </c>
      <c r="AO24" s="41"/>
      <c r="AP24" s="41"/>
      <c r="AQ24" s="41"/>
      <c r="AR24" s="41"/>
      <c r="AS24" s="41"/>
      <c r="AT24" s="41"/>
      <c r="AU24" s="41"/>
      <c r="AV24" s="41"/>
      <c r="AW24" s="41"/>
      <c r="AX24" s="41"/>
      <c r="AY24" s="41"/>
      <c r="AZ24" s="41"/>
      <c r="BA24" s="41"/>
    </row>
    <row r="25" spans="1:53" ht="21.95" customHeight="1" x14ac:dyDescent="0.25">
      <c r="A25" s="375"/>
      <c r="B25" s="26" t="s">
        <v>50</v>
      </c>
      <c r="C25" s="38">
        <v>1</v>
      </c>
      <c r="D25" s="39">
        <v>0</v>
      </c>
      <c r="E25" s="39">
        <v>100</v>
      </c>
      <c r="F25" s="39">
        <v>1</v>
      </c>
      <c r="G25" s="39">
        <v>0</v>
      </c>
      <c r="H25" s="39">
        <v>1</v>
      </c>
      <c r="I25" s="39">
        <v>0</v>
      </c>
      <c r="J25" s="39">
        <v>0</v>
      </c>
      <c r="K25" s="39">
        <v>0</v>
      </c>
      <c r="L25" s="38">
        <v>1</v>
      </c>
      <c r="M25" s="39">
        <v>0</v>
      </c>
      <c r="N25" s="39">
        <v>100</v>
      </c>
      <c r="O25" s="39">
        <v>1</v>
      </c>
      <c r="P25" s="39">
        <v>0</v>
      </c>
      <c r="Q25" s="39">
        <v>1</v>
      </c>
      <c r="R25" s="39">
        <v>0</v>
      </c>
      <c r="S25" s="39">
        <v>0</v>
      </c>
      <c r="T25" s="40">
        <v>0</v>
      </c>
      <c r="U25" s="375"/>
      <c r="V25" s="14" t="s">
        <v>50</v>
      </c>
      <c r="W25" s="38">
        <v>0</v>
      </c>
      <c r="X25" s="39">
        <v>0</v>
      </c>
      <c r="Y25" s="64">
        <v>0</v>
      </c>
      <c r="Z25" s="39">
        <v>0</v>
      </c>
      <c r="AA25" s="39">
        <v>0</v>
      </c>
      <c r="AB25" s="39">
        <v>0</v>
      </c>
      <c r="AC25" s="39">
        <v>0</v>
      </c>
      <c r="AD25" s="39">
        <v>0</v>
      </c>
      <c r="AE25" s="40">
        <v>0</v>
      </c>
      <c r="AF25" s="38">
        <v>0</v>
      </c>
      <c r="AG25" s="39">
        <v>0</v>
      </c>
      <c r="AH25" s="64">
        <v>0</v>
      </c>
      <c r="AI25" s="39">
        <v>0</v>
      </c>
      <c r="AJ25" s="39">
        <v>0</v>
      </c>
      <c r="AK25" s="39">
        <v>0</v>
      </c>
      <c r="AL25" s="39">
        <v>0</v>
      </c>
      <c r="AM25" s="39">
        <v>0</v>
      </c>
      <c r="AN25" s="39">
        <v>0</v>
      </c>
      <c r="AO25" s="41"/>
      <c r="AP25" s="41"/>
      <c r="AQ25" s="41"/>
      <c r="AR25" s="41"/>
      <c r="AS25" s="41"/>
      <c r="AT25" s="41"/>
      <c r="AU25" s="41"/>
      <c r="AV25" s="41"/>
      <c r="AW25" s="41"/>
      <c r="AX25" s="41"/>
      <c r="AY25" s="41"/>
      <c r="AZ25" s="41"/>
      <c r="BA25" s="41"/>
    </row>
    <row r="26" spans="1:53" ht="21.95" customHeight="1" x14ac:dyDescent="0.25">
      <c r="A26" s="375"/>
      <c r="B26" s="14" t="s">
        <v>51</v>
      </c>
      <c r="C26" s="42">
        <v>4</v>
      </c>
      <c r="D26" s="43">
        <v>4</v>
      </c>
      <c r="E26" s="65">
        <v>0</v>
      </c>
      <c r="F26" s="43">
        <v>4</v>
      </c>
      <c r="G26" s="43">
        <v>4</v>
      </c>
      <c r="H26" s="43">
        <v>0</v>
      </c>
      <c r="I26" s="43">
        <v>0</v>
      </c>
      <c r="J26" s="43">
        <v>0</v>
      </c>
      <c r="K26" s="43">
        <v>0</v>
      </c>
      <c r="L26" s="42">
        <v>4</v>
      </c>
      <c r="M26" s="43">
        <v>4</v>
      </c>
      <c r="N26" s="43">
        <v>0</v>
      </c>
      <c r="O26" s="43">
        <v>4</v>
      </c>
      <c r="P26" s="43">
        <v>4</v>
      </c>
      <c r="Q26" s="43">
        <v>0</v>
      </c>
      <c r="R26" s="43">
        <v>0</v>
      </c>
      <c r="S26" s="43">
        <v>0</v>
      </c>
      <c r="T26" s="44">
        <v>0</v>
      </c>
      <c r="U26" s="375"/>
      <c r="V26" s="14" t="s">
        <v>51</v>
      </c>
      <c r="W26" s="42">
        <v>0</v>
      </c>
      <c r="X26" s="43">
        <v>0</v>
      </c>
      <c r="Y26" s="65">
        <v>0</v>
      </c>
      <c r="Z26" s="43">
        <v>0</v>
      </c>
      <c r="AA26" s="43">
        <v>0</v>
      </c>
      <c r="AB26" s="43">
        <v>0</v>
      </c>
      <c r="AC26" s="43">
        <v>0</v>
      </c>
      <c r="AD26" s="43">
        <v>0</v>
      </c>
      <c r="AE26" s="44">
        <v>0</v>
      </c>
      <c r="AF26" s="42">
        <v>0</v>
      </c>
      <c r="AG26" s="43">
        <v>0</v>
      </c>
      <c r="AH26" s="65">
        <v>0</v>
      </c>
      <c r="AI26" s="43">
        <v>0</v>
      </c>
      <c r="AJ26" s="43">
        <v>0</v>
      </c>
      <c r="AK26" s="43">
        <v>0</v>
      </c>
      <c r="AL26" s="43">
        <v>0</v>
      </c>
      <c r="AM26" s="43">
        <v>0</v>
      </c>
      <c r="AN26" s="43">
        <v>0</v>
      </c>
      <c r="AO26" s="41"/>
      <c r="AP26" s="41"/>
      <c r="AQ26" s="41"/>
      <c r="AR26" s="41"/>
      <c r="AS26" s="41"/>
      <c r="AT26" s="41"/>
      <c r="AU26" s="41"/>
      <c r="AV26" s="41"/>
      <c r="AW26" s="41"/>
      <c r="AX26" s="41"/>
      <c r="AY26" s="41"/>
      <c r="AZ26" s="41"/>
      <c r="BA26" s="41"/>
    </row>
    <row r="27" spans="1:53" ht="21.95" customHeight="1" x14ac:dyDescent="0.25">
      <c r="A27" s="27" t="s">
        <v>58</v>
      </c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45" t="s">
        <v>59</v>
      </c>
      <c r="V27" s="46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47"/>
      <c r="AI27" s="50"/>
      <c r="AJ27" s="50"/>
      <c r="AN27" s="47"/>
      <c r="AO27" s="56"/>
      <c r="AP27" s="56"/>
      <c r="AQ27" s="56"/>
      <c r="AR27" s="56"/>
      <c r="AS27" s="56"/>
      <c r="AT27" s="56"/>
      <c r="AU27" s="56"/>
      <c r="AV27" s="56"/>
      <c r="AW27" s="56"/>
      <c r="AX27" s="56"/>
      <c r="AY27" s="56"/>
      <c r="AZ27" s="56"/>
      <c r="BA27" s="56"/>
    </row>
    <row r="28" spans="1:53" ht="21.95" customHeight="1" x14ac:dyDescent="0.25">
      <c r="A28" s="27" t="s">
        <v>64</v>
      </c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57" t="s">
        <v>68</v>
      </c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56"/>
      <c r="AP28" s="56"/>
      <c r="AQ28" s="56"/>
      <c r="AR28" s="56"/>
      <c r="AS28" s="56"/>
      <c r="AT28" s="56"/>
      <c r="AU28" s="56"/>
      <c r="AV28" s="56"/>
      <c r="AW28" s="56"/>
      <c r="AX28" s="56"/>
      <c r="AY28" s="56"/>
      <c r="AZ28" s="56"/>
      <c r="BA28" s="56"/>
    </row>
    <row r="29" spans="1:53" ht="21.95" customHeight="1" x14ac:dyDescent="0.25">
      <c r="A29" s="27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57" t="s">
        <v>66</v>
      </c>
      <c r="V29" s="58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</row>
    <row r="30" spans="1:53" ht="21.95" customHeight="1" x14ac:dyDescent="0.25">
      <c r="A30" s="27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56"/>
      <c r="AP30" s="56"/>
      <c r="AQ30" s="56"/>
      <c r="AR30" s="56"/>
      <c r="AS30" s="56"/>
      <c r="AT30" s="56"/>
      <c r="AU30" s="56"/>
      <c r="AV30" s="56"/>
      <c r="AW30" s="56"/>
      <c r="AX30" s="56"/>
      <c r="AY30" s="56"/>
      <c r="AZ30" s="56"/>
      <c r="BA30" s="56"/>
    </row>
    <row r="31" spans="1:53" x14ac:dyDescent="0.2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</row>
    <row r="32" spans="1:53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41"/>
      <c r="AP32" s="41"/>
      <c r="AQ32" s="41"/>
      <c r="AR32" s="41"/>
      <c r="AS32" s="41"/>
      <c r="AT32" s="41"/>
      <c r="AU32" s="41"/>
      <c r="AV32" s="41"/>
      <c r="AW32" s="41"/>
      <c r="AX32" s="41"/>
      <c r="AY32" s="41"/>
      <c r="AZ32" s="41"/>
      <c r="BA32" s="41"/>
    </row>
    <row r="33" spans="1:53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41"/>
      <c r="AP33" s="41"/>
      <c r="AQ33" s="41"/>
      <c r="AR33" s="41"/>
      <c r="AS33" s="41"/>
      <c r="AT33" s="41"/>
      <c r="AU33" s="41"/>
      <c r="AV33" s="41"/>
      <c r="AW33" s="41"/>
      <c r="AX33" s="41"/>
      <c r="AY33" s="41"/>
      <c r="AZ33" s="41"/>
      <c r="BA33" s="41"/>
    </row>
    <row r="34" spans="1:53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AO34" s="41"/>
      <c r="AP34" s="41"/>
      <c r="AQ34" s="41"/>
      <c r="AR34" s="41"/>
      <c r="AS34" s="41"/>
      <c r="AT34" s="41"/>
      <c r="AU34" s="41"/>
      <c r="AV34" s="41"/>
      <c r="AW34" s="41"/>
      <c r="AX34" s="41"/>
      <c r="AY34" s="41"/>
      <c r="AZ34" s="41"/>
      <c r="BA34" s="41"/>
    </row>
  </sheetData>
  <mergeCells count="42">
    <mergeCell ref="O1:P1"/>
    <mergeCell ref="Q1:T1"/>
    <mergeCell ref="AI1:AJ1"/>
    <mergeCell ref="AK1:AN1"/>
    <mergeCell ref="O2:P2"/>
    <mergeCell ref="Q2:T2"/>
    <mergeCell ref="AI2:AJ2"/>
    <mergeCell ref="AK2:AN2"/>
    <mergeCell ref="A3:T3"/>
    <mergeCell ref="U3:AN3"/>
    <mergeCell ref="A4:T4"/>
    <mergeCell ref="U4:AN4"/>
    <mergeCell ref="A5:T5"/>
    <mergeCell ref="U5:AN5"/>
    <mergeCell ref="AL7:AN7"/>
    <mergeCell ref="C6:K6"/>
    <mergeCell ref="L6:T6"/>
    <mergeCell ref="W6:AE6"/>
    <mergeCell ref="AF6:AN6"/>
    <mergeCell ref="C7:E7"/>
    <mergeCell ref="F7:H7"/>
    <mergeCell ref="I7:K7"/>
    <mergeCell ref="L7:N7"/>
    <mergeCell ref="O7:Q7"/>
    <mergeCell ref="R7:T7"/>
    <mergeCell ref="W7:Y7"/>
    <mergeCell ref="Z7:AB7"/>
    <mergeCell ref="AC7:AE7"/>
    <mergeCell ref="AF7:AH7"/>
    <mergeCell ref="AI7:AK7"/>
    <mergeCell ref="A9:A11"/>
    <mergeCell ref="U9:U11"/>
    <mergeCell ref="A12:A14"/>
    <mergeCell ref="U12:U14"/>
    <mergeCell ref="A15:A17"/>
    <mergeCell ref="U15:U17"/>
    <mergeCell ref="A18:A20"/>
    <mergeCell ref="U18:U20"/>
    <mergeCell ref="A21:A23"/>
    <mergeCell ref="U21:U23"/>
    <mergeCell ref="A24:A26"/>
    <mergeCell ref="U24:U26"/>
  </mergeCells>
  <phoneticPr fontId="3" type="noConversion"/>
  <printOptions horizontalCentered="1"/>
  <pageMargins left="0.74803149606299213" right="0.74803149606299213" top="1.1417322834645671" bottom="0.78740157480314898" header="0.511811023622047" footer="0.511811023622047"/>
  <pageSetup paperSize="0" firstPageNumber="149" fitToWidth="0" fitToHeight="0" orientation="landscape" useFirstPageNumber="1" horizontalDpi="0" verticalDpi="0" copies="0"/>
  <headerFooter alignWithMargins="0">
    <oddFooter>&amp;C&amp;P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E34"/>
  <sheetViews>
    <sheetView workbookViewId="0"/>
  </sheetViews>
  <sheetFormatPr defaultRowHeight="16.5" x14ac:dyDescent="0.25"/>
  <cols>
    <col min="1" max="1" width="12.625" customWidth="1"/>
    <col min="2" max="2" width="9.625" customWidth="1"/>
    <col min="3" max="4" width="11.5" customWidth="1"/>
    <col min="5" max="5" width="9.375" customWidth="1"/>
    <col min="6" max="7" width="10.875" customWidth="1"/>
    <col min="8" max="11" width="9.375" customWidth="1"/>
    <col min="12" max="13" width="10.5" customWidth="1"/>
    <col min="14" max="14" width="9.375" customWidth="1"/>
    <col min="15" max="16" width="10.375" customWidth="1"/>
    <col min="17" max="20" width="9.375" customWidth="1"/>
    <col min="21" max="21" width="12.625" customWidth="1"/>
    <col min="22" max="22" width="9.625" customWidth="1"/>
    <col min="23" max="24" width="10.375" customWidth="1"/>
    <col min="25" max="25" width="9.375" customWidth="1"/>
    <col min="26" max="27" width="10" customWidth="1"/>
    <col min="28" max="31" width="9.375" customWidth="1"/>
    <col min="32" max="33" width="10.375" customWidth="1"/>
    <col min="34" max="34" width="9.375" customWidth="1"/>
    <col min="35" max="36" width="10" customWidth="1"/>
    <col min="37" max="40" width="9.375" customWidth="1"/>
    <col min="41" max="41" width="8.875" customWidth="1"/>
  </cols>
  <sheetData>
    <row r="1" spans="1:57" ht="21.95" customHeight="1" x14ac:dyDescent="0.25">
      <c r="A1" s="10" t="s">
        <v>23</v>
      </c>
      <c r="B1" s="11" t="s">
        <v>2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3"/>
      <c r="O1" s="375" t="s">
        <v>24</v>
      </c>
      <c r="P1" s="375"/>
      <c r="Q1" s="375" t="s">
        <v>25</v>
      </c>
      <c r="R1" s="375"/>
      <c r="S1" s="375"/>
      <c r="T1" s="375"/>
      <c r="U1" s="16" t="s">
        <v>23</v>
      </c>
      <c r="V1" s="11" t="s">
        <v>2</v>
      </c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3"/>
      <c r="AI1" s="375" t="s">
        <v>24</v>
      </c>
      <c r="AJ1" s="375"/>
      <c r="AK1" s="375" t="s">
        <v>25</v>
      </c>
      <c r="AL1" s="375"/>
      <c r="AM1" s="375"/>
      <c r="AN1" s="375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</row>
    <row r="2" spans="1:57" ht="21.95" customHeight="1" x14ac:dyDescent="0.25">
      <c r="A2" s="18" t="s">
        <v>26</v>
      </c>
      <c r="B2" s="19" t="s">
        <v>70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1"/>
      <c r="O2" s="375" t="s">
        <v>28</v>
      </c>
      <c r="P2" s="375"/>
      <c r="Q2" s="385" t="s">
        <v>29</v>
      </c>
      <c r="R2" s="385"/>
      <c r="S2" s="385"/>
      <c r="T2" s="385"/>
      <c r="U2" s="14" t="s">
        <v>26</v>
      </c>
      <c r="V2" s="19" t="s">
        <v>70</v>
      </c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1"/>
      <c r="AI2" s="375" t="s">
        <v>28</v>
      </c>
      <c r="AJ2" s="375"/>
      <c r="AK2" s="385" t="s">
        <v>29</v>
      </c>
      <c r="AL2" s="385"/>
      <c r="AM2" s="385"/>
      <c r="AN2" s="385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</row>
    <row r="3" spans="1:57" s="24" customFormat="1" ht="30" customHeight="1" x14ac:dyDescent="0.25">
      <c r="A3" s="383" t="s">
        <v>71</v>
      </c>
      <c r="B3" s="383"/>
      <c r="C3" s="383"/>
      <c r="D3" s="383"/>
      <c r="E3" s="383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6" t="s">
        <v>71</v>
      </c>
      <c r="V3" s="386"/>
      <c r="W3" s="386"/>
      <c r="X3" s="386"/>
      <c r="Y3" s="386"/>
      <c r="Z3" s="386"/>
      <c r="AA3" s="386"/>
      <c r="AB3" s="386"/>
      <c r="AC3" s="386"/>
      <c r="AD3" s="386"/>
      <c r="AE3" s="386"/>
      <c r="AF3" s="386"/>
      <c r="AG3" s="386"/>
      <c r="AH3" s="386"/>
      <c r="AI3" s="386"/>
      <c r="AJ3" s="386"/>
      <c r="AK3" s="386"/>
      <c r="AL3" s="386"/>
      <c r="AM3" s="386"/>
      <c r="AN3" s="386"/>
      <c r="AO3" s="63"/>
      <c r="AP3" s="63"/>
      <c r="AQ3" s="63"/>
      <c r="AR3" s="6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</row>
    <row r="4" spans="1:57" ht="26.1" customHeight="1" x14ac:dyDescent="0.25">
      <c r="A4" s="377" t="s">
        <v>194</v>
      </c>
      <c r="B4" s="377"/>
      <c r="C4" s="377"/>
      <c r="D4" s="377"/>
      <c r="E4" s="377"/>
      <c r="F4" s="377"/>
      <c r="G4" s="377"/>
      <c r="H4" s="377"/>
      <c r="I4" s="377"/>
      <c r="J4" s="377"/>
      <c r="K4" s="377"/>
      <c r="L4" s="377"/>
      <c r="M4" s="377"/>
      <c r="N4" s="377"/>
      <c r="O4" s="377"/>
      <c r="P4" s="377"/>
      <c r="Q4" s="377"/>
      <c r="R4" s="377"/>
      <c r="S4" s="377"/>
      <c r="T4" s="377"/>
      <c r="U4" s="406" t="s">
        <v>72</v>
      </c>
      <c r="V4" s="406"/>
      <c r="W4" s="406"/>
      <c r="X4" s="406"/>
      <c r="Y4" s="406"/>
      <c r="Z4" s="406"/>
      <c r="AA4" s="406"/>
      <c r="AB4" s="406"/>
      <c r="AC4" s="406"/>
      <c r="AD4" s="406"/>
      <c r="AE4" s="406"/>
      <c r="AF4" s="406"/>
      <c r="AG4" s="406"/>
      <c r="AH4" s="406"/>
      <c r="AI4" s="406"/>
      <c r="AJ4" s="406"/>
      <c r="AK4" s="406"/>
      <c r="AL4" s="406"/>
      <c r="AM4" s="406"/>
      <c r="AN4" s="406"/>
      <c r="AO4" s="27"/>
      <c r="AP4" s="27"/>
      <c r="AQ4" s="27"/>
      <c r="AR4" s="2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</row>
    <row r="5" spans="1:57" ht="20.100000000000001" customHeight="1" x14ac:dyDescent="0.25">
      <c r="A5" s="380" t="s">
        <v>1</v>
      </c>
      <c r="B5" s="380"/>
      <c r="C5" s="380"/>
      <c r="D5" s="380"/>
      <c r="E5" s="380"/>
      <c r="F5" s="380"/>
      <c r="G5" s="380"/>
      <c r="H5" s="380"/>
      <c r="I5" s="380"/>
      <c r="J5" s="380"/>
      <c r="K5" s="380"/>
      <c r="L5" s="380"/>
      <c r="M5" s="380"/>
      <c r="N5" s="380"/>
      <c r="O5" s="380"/>
      <c r="P5" s="380"/>
      <c r="Q5" s="380"/>
      <c r="R5" s="380"/>
      <c r="S5" s="380"/>
      <c r="T5" s="380"/>
      <c r="U5" s="381" t="s">
        <v>1</v>
      </c>
      <c r="V5" s="381"/>
      <c r="W5" s="381"/>
      <c r="X5" s="381"/>
      <c r="Y5" s="381"/>
      <c r="Z5" s="381"/>
      <c r="AA5" s="381"/>
      <c r="AB5" s="381"/>
      <c r="AC5" s="381"/>
      <c r="AD5" s="381"/>
      <c r="AE5" s="381"/>
      <c r="AF5" s="381"/>
      <c r="AG5" s="381"/>
      <c r="AH5" s="381"/>
      <c r="AI5" s="381"/>
      <c r="AJ5" s="381"/>
      <c r="AK5" s="381"/>
      <c r="AL5" s="381"/>
      <c r="AM5" s="381"/>
      <c r="AN5" s="381"/>
      <c r="AO5" s="27"/>
      <c r="AP5" s="27"/>
      <c r="AQ5" s="27"/>
      <c r="AR5" s="2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</row>
    <row r="6" spans="1:57" ht="24.95" customHeight="1" x14ac:dyDescent="0.25">
      <c r="A6" s="25" t="s">
        <v>35</v>
      </c>
      <c r="B6" s="62"/>
      <c r="C6" s="375" t="s">
        <v>33</v>
      </c>
      <c r="D6" s="375"/>
      <c r="E6" s="375"/>
      <c r="F6" s="375"/>
      <c r="G6" s="375"/>
      <c r="H6" s="375"/>
      <c r="I6" s="375"/>
      <c r="J6" s="375"/>
      <c r="K6" s="375"/>
      <c r="L6" s="375" t="s">
        <v>34</v>
      </c>
      <c r="M6" s="375"/>
      <c r="N6" s="375"/>
      <c r="O6" s="375"/>
      <c r="P6" s="375"/>
      <c r="Q6" s="375"/>
      <c r="R6" s="375"/>
      <c r="S6" s="375"/>
      <c r="T6" s="375"/>
      <c r="U6" s="25" t="s">
        <v>35</v>
      </c>
      <c r="V6" s="62"/>
      <c r="W6" s="375" t="s">
        <v>37</v>
      </c>
      <c r="X6" s="375"/>
      <c r="Y6" s="375"/>
      <c r="Z6" s="375"/>
      <c r="AA6" s="375"/>
      <c r="AB6" s="375"/>
      <c r="AC6" s="375"/>
      <c r="AD6" s="375"/>
      <c r="AE6" s="375"/>
      <c r="AF6" s="382" t="s">
        <v>38</v>
      </c>
      <c r="AG6" s="382"/>
      <c r="AH6" s="382"/>
      <c r="AI6" s="382"/>
      <c r="AJ6" s="382"/>
      <c r="AK6" s="382"/>
      <c r="AL6" s="382"/>
      <c r="AM6" s="382"/>
      <c r="AN6" s="382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7" ht="24.95" customHeight="1" x14ac:dyDescent="0.25">
      <c r="A7" s="28" t="s">
        <v>42</v>
      </c>
      <c r="B7" s="28" t="s">
        <v>67</v>
      </c>
      <c r="C7" s="375" t="s">
        <v>39</v>
      </c>
      <c r="D7" s="375"/>
      <c r="E7" s="375"/>
      <c r="F7" s="374" t="s">
        <v>40</v>
      </c>
      <c r="G7" s="374"/>
      <c r="H7" s="374"/>
      <c r="I7" s="375" t="s">
        <v>41</v>
      </c>
      <c r="J7" s="375"/>
      <c r="K7" s="375"/>
      <c r="L7" s="375" t="s">
        <v>39</v>
      </c>
      <c r="M7" s="375"/>
      <c r="N7" s="375"/>
      <c r="O7" s="374" t="s">
        <v>40</v>
      </c>
      <c r="P7" s="374"/>
      <c r="Q7" s="374"/>
      <c r="R7" s="375" t="s">
        <v>41</v>
      </c>
      <c r="S7" s="375"/>
      <c r="T7" s="375"/>
      <c r="U7" s="28" t="s">
        <v>42</v>
      </c>
      <c r="V7" s="28" t="s">
        <v>67</v>
      </c>
      <c r="W7" s="375" t="s">
        <v>39</v>
      </c>
      <c r="X7" s="375"/>
      <c r="Y7" s="375"/>
      <c r="Z7" s="374" t="s">
        <v>40</v>
      </c>
      <c r="AA7" s="374"/>
      <c r="AB7" s="374"/>
      <c r="AC7" s="375" t="s">
        <v>41</v>
      </c>
      <c r="AD7" s="375"/>
      <c r="AE7" s="375"/>
      <c r="AF7" s="375" t="s">
        <v>39</v>
      </c>
      <c r="AG7" s="375"/>
      <c r="AH7" s="375"/>
      <c r="AI7" s="374" t="s">
        <v>40</v>
      </c>
      <c r="AJ7" s="374"/>
      <c r="AK7" s="374"/>
      <c r="AL7" s="382" t="s">
        <v>41</v>
      </c>
      <c r="AM7" s="382"/>
      <c r="AN7" s="382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</row>
    <row r="8" spans="1:57" ht="80.099999999999994" customHeight="1" x14ac:dyDescent="0.25">
      <c r="A8" s="29" t="s">
        <v>43</v>
      </c>
      <c r="B8" s="30"/>
      <c r="C8" s="31" t="s">
        <v>44</v>
      </c>
      <c r="D8" s="31" t="s">
        <v>45</v>
      </c>
      <c r="E8" s="31" t="s">
        <v>47</v>
      </c>
      <c r="F8" s="31" t="s">
        <v>48</v>
      </c>
      <c r="G8" s="31" t="s">
        <v>45</v>
      </c>
      <c r="H8" s="31" t="s">
        <v>46</v>
      </c>
      <c r="I8" s="31" t="s">
        <v>48</v>
      </c>
      <c r="J8" s="31" t="s">
        <v>45</v>
      </c>
      <c r="K8" s="32" t="s">
        <v>46</v>
      </c>
      <c r="L8" s="31" t="s">
        <v>44</v>
      </c>
      <c r="M8" s="31" t="s">
        <v>45</v>
      </c>
      <c r="N8" s="31" t="s">
        <v>47</v>
      </c>
      <c r="O8" s="31" t="s">
        <v>48</v>
      </c>
      <c r="P8" s="31" t="s">
        <v>45</v>
      </c>
      <c r="Q8" s="31" t="s">
        <v>46</v>
      </c>
      <c r="R8" s="31" t="s">
        <v>48</v>
      </c>
      <c r="S8" s="31" t="s">
        <v>45</v>
      </c>
      <c r="T8" s="31" t="s">
        <v>46</v>
      </c>
      <c r="U8" s="29" t="s">
        <v>43</v>
      </c>
      <c r="V8" s="30"/>
      <c r="W8" s="31" t="s">
        <v>44</v>
      </c>
      <c r="X8" s="31" t="s">
        <v>45</v>
      </c>
      <c r="Y8" s="31" t="s">
        <v>47</v>
      </c>
      <c r="Z8" s="31" t="s">
        <v>48</v>
      </c>
      <c r="AA8" s="31" t="s">
        <v>45</v>
      </c>
      <c r="AB8" s="31" t="s">
        <v>46</v>
      </c>
      <c r="AC8" s="31" t="s">
        <v>48</v>
      </c>
      <c r="AD8" s="31" t="s">
        <v>45</v>
      </c>
      <c r="AE8" s="32" t="s">
        <v>46</v>
      </c>
      <c r="AF8" s="31" t="s">
        <v>44</v>
      </c>
      <c r="AG8" s="31" t="s">
        <v>45</v>
      </c>
      <c r="AH8" s="31" t="s">
        <v>47</v>
      </c>
      <c r="AI8" s="31" t="s">
        <v>48</v>
      </c>
      <c r="AJ8" s="31" t="s">
        <v>45</v>
      </c>
      <c r="AK8" s="31" t="s">
        <v>46</v>
      </c>
      <c r="AL8" s="31" t="s">
        <v>48</v>
      </c>
      <c r="AM8" s="31" t="s">
        <v>45</v>
      </c>
      <c r="AN8" s="32" t="s">
        <v>46</v>
      </c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</row>
    <row r="9" spans="1:57" ht="21.95" customHeight="1" x14ac:dyDescent="0.25">
      <c r="A9" s="405" t="s">
        <v>49</v>
      </c>
      <c r="B9" s="14" t="s">
        <v>44</v>
      </c>
      <c r="C9" s="34">
        <v>546818</v>
      </c>
      <c r="D9" s="35">
        <v>543317</v>
      </c>
      <c r="E9" s="295">
        <v>0.64024958944292254</v>
      </c>
      <c r="F9" s="35">
        <v>546426</v>
      </c>
      <c r="G9" s="35">
        <v>542929</v>
      </c>
      <c r="H9" s="35">
        <v>3497</v>
      </c>
      <c r="I9" s="35">
        <v>392</v>
      </c>
      <c r="J9" s="35">
        <v>388</v>
      </c>
      <c r="K9" s="35">
        <v>4</v>
      </c>
      <c r="L9" s="34">
        <v>202852</v>
      </c>
      <c r="M9" s="35">
        <v>201320</v>
      </c>
      <c r="N9" s="295">
        <v>0.75523041429219329</v>
      </c>
      <c r="O9" s="35">
        <v>202723</v>
      </c>
      <c r="P9" s="35">
        <v>201192</v>
      </c>
      <c r="Q9" s="35">
        <v>1531</v>
      </c>
      <c r="R9" s="35">
        <v>129</v>
      </c>
      <c r="S9" s="35">
        <v>128</v>
      </c>
      <c r="T9" s="36">
        <v>1</v>
      </c>
      <c r="U9" s="375" t="s">
        <v>49</v>
      </c>
      <c r="V9" s="14" t="s">
        <v>44</v>
      </c>
      <c r="W9" s="34">
        <v>191172</v>
      </c>
      <c r="X9" s="35">
        <v>189998</v>
      </c>
      <c r="Y9" s="295">
        <v>0.61410666834055194</v>
      </c>
      <c r="Z9" s="35">
        <v>191007</v>
      </c>
      <c r="AA9" s="35">
        <v>189835</v>
      </c>
      <c r="AB9" s="35">
        <v>1172</v>
      </c>
      <c r="AC9" s="35">
        <v>165</v>
      </c>
      <c r="AD9" s="35">
        <v>163</v>
      </c>
      <c r="AE9" s="36">
        <v>2</v>
      </c>
      <c r="AF9" s="34">
        <v>152794</v>
      </c>
      <c r="AG9" s="35">
        <v>151999</v>
      </c>
      <c r="AH9" s="295">
        <v>0.52030838907286936</v>
      </c>
      <c r="AI9" s="35">
        <v>152696</v>
      </c>
      <c r="AJ9" s="35">
        <v>151902</v>
      </c>
      <c r="AK9" s="35">
        <v>794</v>
      </c>
      <c r="AL9" s="35">
        <v>98</v>
      </c>
      <c r="AM9" s="35">
        <v>97</v>
      </c>
      <c r="AN9" s="35">
        <v>1</v>
      </c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</row>
    <row r="10" spans="1:57" ht="21.95" customHeight="1" x14ac:dyDescent="0.25">
      <c r="A10" s="405"/>
      <c r="B10" s="14" t="s">
        <v>50</v>
      </c>
      <c r="C10" s="38">
        <v>242156</v>
      </c>
      <c r="D10" s="39">
        <v>240162</v>
      </c>
      <c r="E10" s="64">
        <v>0.82343613208014665</v>
      </c>
      <c r="F10" s="39">
        <v>242002</v>
      </c>
      <c r="G10" s="39">
        <v>240008</v>
      </c>
      <c r="H10" s="39">
        <v>1994</v>
      </c>
      <c r="I10" s="39">
        <v>154</v>
      </c>
      <c r="J10" s="39">
        <v>154</v>
      </c>
      <c r="K10" s="39">
        <v>0</v>
      </c>
      <c r="L10" s="38">
        <v>89649</v>
      </c>
      <c r="M10" s="39">
        <v>88774</v>
      </c>
      <c r="N10" s="64">
        <v>0.97602873428593739</v>
      </c>
      <c r="O10" s="39">
        <v>89595</v>
      </c>
      <c r="P10" s="39">
        <v>88720</v>
      </c>
      <c r="Q10" s="39">
        <v>875</v>
      </c>
      <c r="R10" s="39">
        <v>54</v>
      </c>
      <c r="S10" s="39">
        <v>54</v>
      </c>
      <c r="T10" s="40">
        <v>0</v>
      </c>
      <c r="U10" s="375"/>
      <c r="V10" s="14" t="s">
        <v>50</v>
      </c>
      <c r="W10" s="38">
        <v>85812</v>
      </c>
      <c r="X10" s="39">
        <v>85128</v>
      </c>
      <c r="Y10" s="64">
        <v>0.79709131589987403</v>
      </c>
      <c r="Z10" s="39">
        <v>85747</v>
      </c>
      <c r="AA10" s="39">
        <v>85063</v>
      </c>
      <c r="AB10" s="39">
        <v>684</v>
      </c>
      <c r="AC10" s="39">
        <v>65</v>
      </c>
      <c r="AD10" s="39">
        <v>65</v>
      </c>
      <c r="AE10" s="40">
        <v>0</v>
      </c>
      <c r="AF10" s="38">
        <v>66695</v>
      </c>
      <c r="AG10" s="39">
        <v>66260</v>
      </c>
      <c r="AH10" s="64">
        <v>0.65222280530774424</v>
      </c>
      <c r="AI10" s="39">
        <v>66660</v>
      </c>
      <c r="AJ10" s="39">
        <v>66225</v>
      </c>
      <c r="AK10" s="39">
        <v>435</v>
      </c>
      <c r="AL10" s="39">
        <v>35</v>
      </c>
      <c r="AM10" s="39">
        <v>35</v>
      </c>
      <c r="AN10" s="39">
        <v>0</v>
      </c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</row>
    <row r="11" spans="1:57" ht="21.95" customHeight="1" x14ac:dyDescent="0.25">
      <c r="A11" s="405"/>
      <c r="B11" s="14" t="s">
        <v>51</v>
      </c>
      <c r="C11" s="38">
        <v>304662</v>
      </c>
      <c r="D11" s="39">
        <v>303155</v>
      </c>
      <c r="E11" s="64">
        <v>0.49464652631440748</v>
      </c>
      <c r="F11" s="39">
        <v>304424</v>
      </c>
      <c r="G11" s="39">
        <v>302921</v>
      </c>
      <c r="H11" s="39">
        <v>1503</v>
      </c>
      <c r="I11" s="39">
        <v>238</v>
      </c>
      <c r="J11" s="39">
        <v>234</v>
      </c>
      <c r="K11" s="39">
        <v>4</v>
      </c>
      <c r="L11" s="38">
        <v>113203</v>
      </c>
      <c r="M11" s="39">
        <v>112546</v>
      </c>
      <c r="N11" s="64">
        <v>0.58037331166135175</v>
      </c>
      <c r="O11" s="39">
        <v>113128</v>
      </c>
      <c r="P11" s="39">
        <v>112472</v>
      </c>
      <c r="Q11" s="39">
        <v>656</v>
      </c>
      <c r="R11" s="39">
        <v>75</v>
      </c>
      <c r="S11" s="39">
        <v>74</v>
      </c>
      <c r="T11" s="40">
        <v>1</v>
      </c>
      <c r="U11" s="375"/>
      <c r="V11" s="14" t="s">
        <v>51</v>
      </c>
      <c r="W11" s="38">
        <v>105360</v>
      </c>
      <c r="X11" s="39">
        <v>104870</v>
      </c>
      <c r="Y11" s="64">
        <v>0.46507213363705391</v>
      </c>
      <c r="Z11" s="39">
        <v>105260</v>
      </c>
      <c r="AA11" s="39">
        <v>104772</v>
      </c>
      <c r="AB11" s="39">
        <v>488</v>
      </c>
      <c r="AC11" s="39">
        <v>100</v>
      </c>
      <c r="AD11" s="39">
        <v>98</v>
      </c>
      <c r="AE11" s="40">
        <v>2</v>
      </c>
      <c r="AF11" s="38">
        <v>86099</v>
      </c>
      <c r="AG11" s="39">
        <v>85739</v>
      </c>
      <c r="AH11" s="64">
        <v>0.41812332315125611</v>
      </c>
      <c r="AI11" s="39">
        <v>86036</v>
      </c>
      <c r="AJ11" s="39">
        <v>85677</v>
      </c>
      <c r="AK11" s="39">
        <v>359</v>
      </c>
      <c r="AL11" s="39">
        <v>63</v>
      </c>
      <c r="AM11" s="39">
        <v>62</v>
      </c>
      <c r="AN11" s="39">
        <v>1</v>
      </c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</row>
    <row r="12" spans="1:57" ht="21.95" customHeight="1" x14ac:dyDescent="0.25">
      <c r="A12" s="405" t="s">
        <v>52</v>
      </c>
      <c r="B12" s="14" t="s">
        <v>44</v>
      </c>
      <c r="C12" s="38">
        <v>56634</v>
      </c>
      <c r="D12" s="39">
        <v>56229</v>
      </c>
      <c r="E12" s="64">
        <v>0.71511812692022458</v>
      </c>
      <c r="F12" s="39">
        <v>56615</v>
      </c>
      <c r="G12" s="39">
        <v>56210</v>
      </c>
      <c r="H12" s="39">
        <v>405</v>
      </c>
      <c r="I12" s="39">
        <v>19</v>
      </c>
      <c r="J12" s="39">
        <v>19</v>
      </c>
      <c r="K12" s="39">
        <v>0</v>
      </c>
      <c r="L12" s="38">
        <v>22574</v>
      </c>
      <c r="M12" s="39">
        <v>22424</v>
      </c>
      <c r="N12" s="64">
        <v>0.66448126162842203</v>
      </c>
      <c r="O12" s="39">
        <v>22567</v>
      </c>
      <c r="P12" s="39">
        <v>22417</v>
      </c>
      <c r="Q12" s="39">
        <v>150</v>
      </c>
      <c r="R12" s="39">
        <v>7</v>
      </c>
      <c r="S12" s="39">
        <v>7</v>
      </c>
      <c r="T12" s="40">
        <v>0</v>
      </c>
      <c r="U12" s="375" t="s">
        <v>52</v>
      </c>
      <c r="V12" s="14" t="s">
        <v>44</v>
      </c>
      <c r="W12" s="38">
        <v>19642</v>
      </c>
      <c r="X12" s="39">
        <v>19504</v>
      </c>
      <c r="Y12" s="64">
        <v>0.70257611241217799</v>
      </c>
      <c r="Z12" s="39">
        <v>19635</v>
      </c>
      <c r="AA12" s="39">
        <v>19497</v>
      </c>
      <c r="AB12" s="39">
        <v>138</v>
      </c>
      <c r="AC12" s="39">
        <v>7</v>
      </c>
      <c r="AD12" s="39">
        <v>7</v>
      </c>
      <c r="AE12" s="40">
        <v>0</v>
      </c>
      <c r="AF12" s="38">
        <v>14418</v>
      </c>
      <c r="AG12" s="39">
        <v>14301</v>
      </c>
      <c r="AH12" s="64">
        <v>0.8114856429463172</v>
      </c>
      <c r="AI12" s="39">
        <v>14413</v>
      </c>
      <c r="AJ12" s="39">
        <v>14296</v>
      </c>
      <c r="AK12" s="39">
        <v>117</v>
      </c>
      <c r="AL12" s="39">
        <v>5</v>
      </c>
      <c r="AM12" s="39">
        <v>5</v>
      </c>
      <c r="AN12" s="39">
        <v>0</v>
      </c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</row>
    <row r="13" spans="1:57" ht="21.95" customHeight="1" x14ac:dyDescent="0.25">
      <c r="A13" s="405"/>
      <c r="B13" s="14" t="s">
        <v>50</v>
      </c>
      <c r="C13" s="38">
        <v>47197</v>
      </c>
      <c r="D13" s="39">
        <v>46819</v>
      </c>
      <c r="E13" s="64">
        <v>0.8008983621840372</v>
      </c>
      <c r="F13" s="39">
        <v>47180</v>
      </c>
      <c r="G13" s="39">
        <v>46802</v>
      </c>
      <c r="H13" s="39">
        <v>378</v>
      </c>
      <c r="I13" s="39">
        <v>17</v>
      </c>
      <c r="J13" s="39">
        <v>17</v>
      </c>
      <c r="K13" s="39">
        <v>0</v>
      </c>
      <c r="L13" s="38">
        <v>18976</v>
      </c>
      <c r="M13" s="39">
        <v>18836</v>
      </c>
      <c r="N13" s="64">
        <v>0.73777403035413147</v>
      </c>
      <c r="O13" s="39">
        <v>18969</v>
      </c>
      <c r="P13" s="39">
        <v>18829</v>
      </c>
      <c r="Q13" s="39">
        <v>140</v>
      </c>
      <c r="R13" s="39">
        <v>7</v>
      </c>
      <c r="S13" s="39">
        <v>7</v>
      </c>
      <c r="T13" s="40">
        <v>0</v>
      </c>
      <c r="U13" s="375"/>
      <c r="V13" s="14" t="s">
        <v>50</v>
      </c>
      <c r="W13" s="38">
        <v>16352</v>
      </c>
      <c r="X13" s="39">
        <v>16223</v>
      </c>
      <c r="Y13" s="64">
        <v>0.78889432485322897</v>
      </c>
      <c r="Z13" s="39">
        <v>16346</v>
      </c>
      <c r="AA13" s="39">
        <v>16217</v>
      </c>
      <c r="AB13" s="39">
        <v>129</v>
      </c>
      <c r="AC13" s="39">
        <v>6</v>
      </c>
      <c r="AD13" s="39">
        <v>6</v>
      </c>
      <c r="AE13" s="40">
        <v>0</v>
      </c>
      <c r="AF13" s="38">
        <v>11869</v>
      </c>
      <c r="AG13" s="39">
        <v>11760</v>
      </c>
      <c r="AH13" s="64">
        <v>0.91835874968405096</v>
      </c>
      <c r="AI13" s="39">
        <v>11865</v>
      </c>
      <c r="AJ13" s="39">
        <v>11756</v>
      </c>
      <c r="AK13" s="39">
        <v>109</v>
      </c>
      <c r="AL13" s="39">
        <v>4</v>
      </c>
      <c r="AM13" s="39">
        <v>4</v>
      </c>
      <c r="AN13" s="39">
        <v>0</v>
      </c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</row>
    <row r="14" spans="1:57" ht="21.95" customHeight="1" x14ac:dyDescent="0.25">
      <c r="A14" s="405"/>
      <c r="B14" s="14" t="s">
        <v>51</v>
      </c>
      <c r="C14" s="38">
        <v>9437</v>
      </c>
      <c r="D14" s="39">
        <v>9410</v>
      </c>
      <c r="E14" s="64">
        <v>0.28610787326480869</v>
      </c>
      <c r="F14" s="39">
        <v>9435</v>
      </c>
      <c r="G14" s="39">
        <v>9408</v>
      </c>
      <c r="H14" s="39">
        <v>27</v>
      </c>
      <c r="I14" s="39">
        <v>2</v>
      </c>
      <c r="J14" s="39">
        <v>2</v>
      </c>
      <c r="K14" s="39">
        <v>0</v>
      </c>
      <c r="L14" s="38">
        <v>3598</v>
      </c>
      <c r="M14" s="39">
        <v>3588</v>
      </c>
      <c r="N14" s="64">
        <v>0.27793218454697055</v>
      </c>
      <c r="O14" s="39">
        <v>3598</v>
      </c>
      <c r="P14" s="39">
        <v>3588</v>
      </c>
      <c r="Q14" s="39">
        <v>10</v>
      </c>
      <c r="R14" s="39">
        <v>0</v>
      </c>
      <c r="S14" s="39">
        <v>0</v>
      </c>
      <c r="T14" s="40">
        <v>0</v>
      </c>
      <c r="U14" s="375"/>
      <c r="V14" s="14" t="s">
        <v>51</v>
      </c>
      <c r="W14" s="38">
        <v>3290</v>
      </c>
      <c r="X14" s="39">
        <v>3281</v>
      </c>
      <c r="Y14" s="64">
        <v>0.2735562310030395</v>
      </c>
      <c r="Z14" s="39">
        <v>3289</v>
      </c>
      <c r="AA14" s="39">
        <v>3280</v>
      </c>
      <c r="AB14" s="39">
        <v>9</v>
      </c>
      <c r="AC14" s="39">
        <v>1</v>
      </c>
      <c r="AD14" s="39">
        <v>1</v>
      </c>
      <c r="AE14" s="40">
        <v>0</v>
      </c>
      <c r="AF14" s="38">
        <v>2549</v>
      </c>
      <c r="AG14" s="39">
        <v>2541</v>
      </c>
      <c r="AH14" s="64">
        <v>0.31384856806590822</v>
      </c>
      <c r="AI14" s="39">
        <v>2548</v>
      </c>
      <c r="AJ14" s="39">
        <v>2540</v>
      </c>
      <c r="AK14" s="39">
        <v>8</v>
      </c>
      <c r="AL14" s="39">
        <v>1</v>
      </c>
      <c r="AM14" s="39">
        <v>1</v>
      </c>
      <c r="AN14" s="39">
        <v>0</v>
      </c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</row>
    <row r="15" spans="1:57" ht="21.95" customHeight="1" x14ac:dyDescent="0.25">
      <c r="A15" s="405" t="s">
        <v>53</v>
      </c>
      <c r="B15" s="14" t="s">
        <v>44</v>
      </c>
      <c r="C15" s="38">
        <v>212577</v>
      </c>
      <c r="D15" s="39">
        <v>211206</v>
      </c>
      <c r="E15" s="64">
        <v>0.64494277367730279</v>
      </c>
      <c r="F15" s="39">
        <v>212374</v>
      </c>
      <c r="G15" s="39">
        <v>211004</v>
      </c>
      <c r="H15" s="39">
        <v>1370</v>
      </c>
      <c r="I15" s="39">
        <v>203</v>
      </c>
      <c r="J15" s="39">
        <v>202</v>
      </c>
      <c r="K15" s="39">
        <v>1</v>
      </c>
      <c r="L15" s="38">
        <v>79204</v>
      </c>
      <c r="M15" s="39">
        <v>78588</v>
      </c>
      <c r="N15" s="64">
        <v>0.77773849805565376</v>
      </c>
      <c r="O15" s="39">
        <v>79129</v>
      </c>
      <c r="P15" s="39">
        <v>78513</v>
      </c>
      <c r="Q15" s="39">
        <v>616</v>
      </c>
      <c r="R15" s="39">
        <v>75</v>
      </c>
      <c r="S15" s="39">
        <v>75</v>
      </c>
      <c r="T15" s="40">
        <v>0</v>
      </c>
      <c r="U15" s="375" t="s">
        <v>53</v>
      </c>
      <c r="V15" s="14" t="s">
        <v>44</v>
      </c>
      <c r="W15" s="38">
        <v>74096</v>
      </c>
      <c r="X15" s="39">
        <v>73653</v>
      </c>
      <c r="Y15" s="64">
        <v>0.5978730295832434</v>
      </c>
      <c r="Z15" s="39">
        <v>74009</v>
      </c>
      <c r="AA15" s="39">
        <v>73567</v>
      </c>
      <c r="AB15" s="39">
        <v>442</v>
      </c>
      <c r="AC15" s="39">
        <v>87</v>
      </c>
      <c r="AD15" s="39">
        <v>86</v>
      </c>
      <c r="AE15" s="40">
        <v>1</v>
      </c>
      <c r="AF15" s="38">
        <v>59277</v>
      </c>
      <c r="AG15" s="39">
        <v>58965</v>
      </c>
      <c r="AH15" s="64">
        <v>0.52634242623614558</v>
      </c>
      <c r="AI15" s="39">
        <v>59236</v>
      </c>
      <c r="AJ15" s="39">
        <v>58924</v>
      </c>
      <c r="AK15" s="39">
        <v>312</v>
      </c>
      <c r="AL15" s="39">
        <v>41</v>
      </c>
      <c r="AM15" s="39">
        <v>41</v>
      </c>
      <c r="AN15" s="39">
        <v>0</v>
      </c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</row>
    <row r="16" spans="1:57" ht="21.95" customHeight="1" x14ac:dyDescent="0.25">
      <c r="A16" s="405"/>
      <c r="B16" s="14" t="s">
        <v>50</v>
      </c>
      <c r="C16" s="38">
        <v>50027</v>
      </c>
      <c r="D16" s="39">
        <v>49476</v>
      </c>
      <c r="E16" s="64">
        <v>1.1014052411697683</v>
      </c>
      <c r="F16" s="39">
        <v>49979</v>
      </c>
      <c r="G16" s="39">
        <v>49428</v>
      </c>
      <c r="H16" s="39">
        <v>551</v>
      </c>
      <c r="I16" s="39">
        <v>48</v>
      </c>
      <c r="J16" s="39">
        <v>48</v>
      </c>
      <c r="K16" s="39">
        <v>0</v>
      </c>
      <c r="L16" s="38">
        <v>16953</v>
      </c>
      <c r="M16" s="39">
        <v>16706</v>
      </c>
      <c r="N16" s="64">
        <v>1.4569692679761694</v>
      </c>
      <c r="O16" s="39">
        <v>16940</v>
      </c>
      <c r="P16" s="39">
        <v>16693</v>
      </c>
      <c r="Q16" s="39">
        <v>247</v>
      </c>
      <c r="R16" s="39">
        <v>13</v>
      </c>
      <c r="S16" s="39">
        <v>13</v>
      </c>
      <c r="T16" s="40">
        <v>0</v>
      </c>
      <c r="U16" s="375"/>
      <c r="V16" s="14" t="s">
        <v>50</v>
      </c>
      <c r="W16" s="38">
        <v>17612</v>
      </c>
      <c r="X16" s="39">
        <v>17439</v>
      </c>
      <c r="Y16" s="64">
        <v>0.98228480581421751</v>
      </c>
      <c r="Z16" s="39">
        <v>17588</v>
      </c>
      <c r="AA16" s="39">
        <v>17415</v>
      </c>
      <c r="AB16" s="39">
        <v>173</v>
      </c>
      <c r="AC16" s="39">
        <v>24</v>
      </c>
      <c r="AD16" s="39">
        <v>24</v>
      </c>
      <c r="AE16" s="40">
        <v>0</v>
      </c>
      <c r="AF16" s="38">
        <v>15462</v>
      </c>
      <c r="AG16" s="39">
        <v>15331</v>
      </c>
      <c r="AH16" s="64">
        <v>0.84723839089380415</v>
      </c>
      <c r="AI16" s="39">
        <v>15451</v>
      </c>
      <c r="AJ16" s="39">
        <v>15320</v>
      </c>
      <c r="AK16" s="39">
        <v>131</v>
      </c>
      <c r="AL16" s="39">
        <v>11</v>
      </c>
      <c r="AM16" s="39">
        <v>11</v>
      </c>
      <c r="AN16" s="39">
        <v>0</v>
      </c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</row>
    <row r="17" spans="1:53" ht="21.95" customHeight="1" x14ac:dyDescent="0.25">
      <c r="A17" s="405"/>
      <c r="B17" s="14" t="s">
        <v>51</v>
      </c>
      <c r="C17" s="38">
        <v>162550</v>
      </c>
      <c r="D17" s="39">
        <v>161730</v>
      </c>
      <c r="E17" s="64">
        <v>0.50446016610273758</v>
      </c>
      <c r="F17" s="39">
        <v>162395</v>
      </c>
      <c r="G17" s="39">
        <v>161576</v>
      </c>
      <c r="H17" s="39">
        <v>819</v>
      </c>
      <c r="I17" s="39">
        <v>155</v>
      </c>
      <c r="J17" s="39">
        <v>154</v>
      </c>
      <c r="K17" s="39">
        <v>1</v>
      </c>
      <c r="L17" s="38">
        <v>62251</v>
      </c>
      <c r="M17" s="39">
        <v>61882</v>
      </c>
      <c r="N17" s="64">
        <v>0.59276156206326003</v>
      </c>
      <c r="O17" s="39">
        <v>62189</v>
      </c>
      <c r="P17" s="39">
        <v>61820</v>
      </c>
      <c r="Q17" s="39">
        <v>369</v>
      </c>
      <c r="R17" s="39">
        <v>62</v>
      </c>
      <c r="S17" s="39">
        <v>62</v>
      </c>
      <c r="T17" s="40">
        <v>0</v>
      </c>
      <c r="U17" s="375"/>
      <c r="V17" s="14" t="s">
        <v>51</v>
      </c>
      <c r="W17" s="38">
        <v>56484</v>
      </c>
      <c r="X17" s="39">
        <v>56214</v>
      </c>
      <c r="Y17" s="64">
        <v>0.47801147227533464</v>
      </c>
      <c r="Z17" s="39">
        <v>56421</v>
      </c>
      <c r="AA17" s="39">
        <v>56152</v>
      </c>
      <c r="AB17" s="39">
        <v>269</v>
      </c>
      <c r="AC17" s="39">
        <v>63</v>
      </c>
      <c r="AD17" s="39">
        <v>62</v>
      </c>
      <c r="AE17" s="40">
        <v>1</v>
      </c>
      <c r="AF17" s="38">
        <v>43815</v>
      </c>
      <c r="AG17" s="39">
        <v>43634</v>
      </c>
      <c r="AH17" s="64">
        <v>0.41310053634600025</v>
      </c>
      <c r="AI17" s="39">
        <v>43785</v>
      </c>
      <c r="AJ17" s="39">
        <v>43604</v>
      </c>
      <c r="AK17" s="39">
        <v>181</v>
      </c>
      <c r="AL17" s="39">
        <v>30</v>
      </c>
      <c r="AM17" s="39">
        <v>30</v>
      </c>
      <c r="AN17" s="39">
        <v>0</v>
      </c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</row>
    <row r="18" spans="1:53" ht="21.95" customHeight="1" x14ac:dyDescent="0.25">
      <c r="A18" s="405" t="s">
        <v>54</v>
      </c>
      <c r="B18" s="14" t="s">
        <v>44</v>
      </c>
      <c r="C18" s="38">
        <v>128453</v>
      </c>
      <c r="D18" s="39">
        <v>127727</v>
      </c>
      <c r="E18" s="64">
        <v>0.56518726693810195</v>
      </c>
      <c r="F18" s="39">
        <v>128374</v>
      </c>
      <c r="G18" s="39">
        <v>127651</v>
      </c>
      <c r="H18" s="39">
        <v>723</v>
      </c>
      <c r="I18" s="39">
        <v>79</v>
      </c>
      <c r="J18" s="39">
        <v>76</v>
      </c>
      <c r="K18" s="39">
        <v>3</v>
      </c>
      <c r="L18" s="38">
        <v>44605</v>
      </c>
      <c r="M18" s="39">
        <v>44284</v>
      </c>
      <c r="N18" s="64">
        <v>0.71965026342338301</v>
      </c>
      <c r="O18" s="39">
        <v>44584</v>
      </c>
      <c r="P18" s="39">
        <v>44264</v>
      </c>
      <c r="Q18" s="39">
        <v>320</v>
      </c>
      <c r="R18" s="39">
        <v>21</v>
      </c>
      <c r="S18" s="39">
        <v>20</v>
      </c>
      <c r="T18" s="40">
        <v>1</v>
      </c>
      <c r="U18" s="375" t="s">
        <v>54</v>
      </c>
      <c r="V18" s="14" t="s">
        <v>44</v>
      </c>
      <c r="W18" s="38">
        <v>47110</v>
      </c>
      <c r="X18" s="39">
        <v>46853</v>
      </c>
      <c r="Y18" s="64">
        <v>0.54553173423901502</v>
      </c>
      <c r="Z18" s="39">
        <v>47073</v>
      </c>
      <c r="AA18" s="39">
        <v>46817</v>
      </c>
      <c r="AB18" s="39">
        <v>256</v>
      </c>
      <c r="AC18" s="39">
        <v>37</v>
      </c>
      <c r="AD18" s="39">
        <v>36</v>
      </c>
      <c r="AE18" s="40">
        <v>1</v>
      </c>
      <c r="AF18" s="38">
        <v>36738</v>
      </c>
      <c r="AG18" s="39">
        <v>36590</v>
      </c>
      <c r="AH18" s="64">
        <v>0.40285263215199524</v>
      </c>
      <c r="AI18" s="39">
        <v>36717</v>
      </c>
      <c r="AJ18" s="39">
        <v>36570</v>
      </c>
      <c r="AK18" s="39">
        <v>147</v>
      </c>
      <c r="AL18" s="39">
        <v>21</v>
      </c>
      <c r="AM18" s="39">
        <v>20</v>
      </c>
      <c r="AN18" s="39">
        <v>1</v>
      </c>
      <c r="AO18" s="41"/>
      <c r="AP18" s="41"/>
      <c r="AQ18" s="41"/>
      <c r="AR18" s="41"/>
      <c r="AS18" s="41"/>
      <c r="AT18" s="41"/>
      <c r="AU18" s="41"/>
      <c r="AV18" s="41"/>
      <c r="AW18" s="41"/>
      <c r="AX18" s="41"/>
      <c r="AY18" s="41"/>
      <c r="AZ18" s="41"/>
      <c r="BA18" s="41"/>
    </row>
    <row r="19" spans="1:53" ht="21.95" customHeight="1" x14ac:dyDescent="0.25">
      <c r="A19" s="405"/>
      <c r="B19" s="14" t="s">
        <v>50</v>
      </c>
      <c r="C19" s="38">
        <v>47308</v>
      </c>
      <c r="D19" s="39">
        <v>46957</v>
      </c>
      <c r="E19" s="64">
        <v>0.74194639384459293</v>
      </c>
      <c r="F19" s="39">
        <v>47278</v>
      </c>
      <c r="G19" s="39">
        <v>46927</v>
      </c>
      <c r="H19" s="39">
        <v>351</v>
      </c>
      <c r="I19" s="39">
        <v>30</v>
      </c>
      <c r="J19" s="39">
        <v>30</v>
      </c>
      <c r="K19" s="39">
        <v>0</v>
      </c>
      <c r="L19" s="38">
        <v>16751</v>
      </c>
      <c r="M19" s="39">
        <v>16591</v>
      </c>
      <c r="N19" s="64">
        <v>0.95516685571010695</v>
      </c>
      <c r="O19" s="39">
        <v>16742</v>
      </c>
      <c r="P19" s="39">
        <v>16582</v>
      </c>
      <c r="Q19" s="39">
        <v>160</v>
      </c>
      <c r="R19" s="39">
        <v>9</v>
      </c>
      <c r="S19" s="39">
        <v>9</v>
      </c>
      <c r="T19" s="40">
        <v>0</v>
      </c>
      <c r="U19" s="375"/>
      <c r="V19" s="14" t="s">
        <v>50</v>
      </c>
      <c r="W19" s="38">
        <v>17505</v>
      </c>
      <c r="X19" s="39">
        <v>17378</v>
      </c>
      <c r="Y19" s="64">
        <v>0.72550699800057128</v>
      </c>
      <c r="Z19" s="39">
        <v>17492</v>
      </c>
      <c r="AA19" s="39">
        <v>17365</v>
      </c>
      <c r="AB19" s="39">
        <v>127</v>
      </c>
      <c r="AC19" s="39">
        <v>13</v>
      </c>
      <c r="AD19" s="39">
        <v>13</v>
      </c>
      <c r="AE19" s="40">
        <v>0</v>
      </c>
      <c r="AF19" s="38">
        <v>13052</v>
      </c>
      <c r="AG19" s="39">
        <v>12988</v>
      </c>
      <c r="AH19" s="64">
        <v>0.49034630707937477</v>
      </c>
      <c r="AI19" s="39">
        <v>13044</v>
      </c>
      <c r="AJ19" s="39">
        <v>12980</v>
      </c>
      <c r="AK19" s="39">
        <v>64</v>
      </c>
      <c r="AL19" s="39">
        <v>8</v>
      </c>
      <c r="AM19" s="39">
        <v>8</v>
      </c>
      <c r="AN19" s="39">
        <v>0</v>
      </c>
      <c r="AO19" s="41"/>
      <c r="AP19" s="41"/>
      <c r="AQ19" s="41"/>
      <c r="AR19" s="41"/>
      <c r="AS19" s="41"/>
      <c r="AT19" s="41"/>
      <c r="AU19" s="41"/>
      <c r="AV19" s="41"/>
      <c r="AW19" s="41"/>
      <c r="AX19" s="41"/>
      <c r="AY19" s="41"/>
      <c r="AZ19" s="41"/>
      <c r="BA19" s="41"/>
    </row>
    <row r="20" spans="1:53" ht="21.95" customHeight="1" x14ac:dyDescent="0.25">
      <c r="A20" s="405"/>
      <c r="B20" s="14" t="s">
        <v>51</v>
      </c>
      <c r="C20" s="38">
        <v>81145</v>
      </c>
      <c r="D20" s="39">
        <v>80770</v>
      </c>
      <c r="E20" s="64">
        <v>0.46213568303653957</v>
      </c>
      <c r="F20" s="39">
        <v>81096</v>
      </c>
      <c r="G20" s="39">
        <v>80724</v>
      </c>
      <c r="H20" s="39">
        <v>372</v>
      </c>
      <c r="I20" s="39">
        <v>49</v>
      </c>
      <c r="J20" s="39">
        <v>46</v>
      </c>
      <c r="K20" s="39">
        <v>3</v>
      </c>
      <c r="L20" s="38">
        <v>27854</v>
      </c>
      <c r="M20" s="39">
        <v>27693</v>
      </c>
      <c r="N20" s="64">
        <v>0.57801392977669275</v>
      </c>
      <c r="O20" s="39">
        <v>27842</v>
      </c>
      <c r="P20" s="39">
        <v>27682</v>
      </c>
      <c r="Q20" s="39">
        <v>160</v>
      </c>
      <c r="R20" s="39">
        <v>12</v>
      </c>
      <c r="S20" s="39">
        <v>11</v>
      </c>
      <c r="T20" s="40">
        <v>1</v>
      </c>
      <c r="U20" s="375"/>
      <c r="V20" s="14" t="s">
        <v>51</v>
      </c>
      <c r="W20" s="38">
        <v>29605</v>
      </c>
      <c r="X20" s="39">
        <v>29475</v>
      </c>
      <c r="Y20" s="64">
        <v>0.43911501435568312</v>
      </c>
      <c r="Z20" s="39">
        <v>29581</v>
      </c>
      <c r="AA20" s="39">
        <v>29452</v>
      </c>
      <c r="AB20" s="39">
        <v>129</v>
      </c>
      <c r="AC20" s="39">
        <v>24</v>
      </c>
      <c r="AD20" s="39">
        <v>23</v>
      </c>
      <c r="AE20" s="40">
        <v>1</v>
      </c>
      <c r="AF20" s="38">
        <v>23686</v>
      </c>
      <c r="AG20" s="39">
        <v>23602</v>
      </c>
      <c r="AH20" s="64">
        <v>0.35463987165414168</v>
      </c>
      <c r="AI20" s="39">
        <v>23673</v>
      </c>
      <c r="AJ20" s="39">
        <v>23590</v>
      </c>
      <c r="AK20" s="39">
        <v>83</v>
      </c>
      <c r="AL20" s="39">
        <v>13</v>
      </c>
      <c r="AM20" s="39">
        <v>12</v>
      </c>
      <c r="AN20" s="39">
        <v>1</v>
      </c>
      <c r="AO20" s="41"/>
      <c r="AP20" s="41"/>
      <c r="AQ20" s="41"/>
      <c r="AR20" s="41"/>
      <c r="AS20" s="41"/>
      <c r="AT20" s="41"/>
      <c r="AU20" s="41"/>
      <c r="AV20" s="41"/>
      <c r="AW20" s="41"/>
      <c r="AX20" s="41"/>
      <c r="AY20" s="41"/>
      <c r="AZ20" s="41"/>
      <c r="BA20" s="41"/>
    </row>
    <row r="21" spans="1:53" ht="21.95" customHeight="1" x14ac:dyDescent="0.25">
      <c r="A21" s="405" t="s">
        <v>55</v>
      </c>
      <c r="B21" s="14" t="s">
        <v>44</v>
      </c>
      <c r="C21" s="38">
        <v>149152</v>
      </c>
      <c r="D21" s="39">
        <v>148154</v>
      </c>
      <c r="E21" s="64">
        <v>0.66911606951298008</v>
      </c>
      <c r="F21" s="39">
        <v>149061</v>
      </c>
      <c r="G21" s="39">
        <v>148063</v>
      </c>
      <c r="H21" s="39">
        <v>998</v>
      </c>
      <c r="I21" s="39">
        <v>91</v>
      </c>
      <c r="J21" s="39">
        <v>91</v>
      </c>
      <c r="K21" s="39">
        <v>0</v>
      </c>
      <c r="L21" s="38">
        <v>56469</v>
      </c>
      <c r="M21" s="39">
        <v>56024</v>
      </c>
      <c r="N21" s="64">
        <v>0.78804299704262515</v>
      </c>
      <c r="O21" s="39">
        <v>56443</v>
      </c>
      <c r="P21" s="39">
        <v>55998</v>
      </c>
      <c r="Q21" s="39">
        <v>445</v>
      </c>
      <c r="R21" s="39">
        <v>26</v>
      </c>
      <c r="S21" s="39">
        <v>26</v>
      </c>
      <c r="T21" s="40">
        <v>0</v>
      </c>
      <c r="U21" s="375" t="s">
        <v>55</v>
      </c>
      <c r="V21" s="14" t="s">
        <v>44</v>
      </c>
      <c r="W21" s="38">
        <v>50324</v>
      </c>
      <c r="X21" s="39">
        <v>49988</v>
      </c>
      <c r="Y21" s="64">
        <v>0.66767347587632142</v>
      </c>
      <c r="Z21" s="39">
        <v>50290</v>
      </c>
      <c r="AA21" s="39">
        <v>49954</v>
      </c>
      <c r="AB21" s="39">
        <v>336</v>
      </c>
      <c r="AC21" s="39">
        <v>34</v>
      </c>
      <c r="AD21" s="39">
        <v>34</v>
      </c>
      <c r="AE21" s="40">
        <v>0</v>
      </c>
      <c r="AF21" s="38">
        <v>42359</v>
      </c>
      <c r="AG21" s="39">
        <v>42142</v>
      </c>
      <c r="AH21" s="64">
        <v>0.51228782549163099</v>
      </c>
      <c r="AI21" s="39">
        <v>42328</v>
      </c>
      <c r="AJ21" s="39">
        <v>42111</v>
      </c>
      <c r="AK21" s="39">
        <v>217</v>
      </c>
      <c r="AL21" s="39">
        <v>31</v>
      </c>
      <c r="AM21" s="39">
        <v>31</v>
      </c>
      <c r="AN21" s="39">
        <v>0</v>
      </c>
      <c r="AO21" s="41"/>
      <c r="AP21" s="41"/>
      <c r="AQ21" s="41"/>
      <c r="AR21" s="41"/>
      <c r="AS21" s="41"/>
      <c r="AT21" s="41"/>
      <c r="AU21" s="41"/>
      <c r="AV21" s="41"/>
      <c r="AW21" s="41"/>
      <c r="AX21" s="41"/>
      <c r="AY21" s="41"/>
      <c r="AZ21" s="41"/>
      <c r="BA21" s="41"/>
    </row>
    <row r="22" spans="1:53" ht="21.95" customHeight="1" x14ac:dyDescent="0.25">
      <c r="A22" s="405"/>
      <c r="B22" s="14" t="s">
        <v>50</v>
      </c>
      <c r="C22" s="38">
        <v>97624</v>
      </c>
      <c r="D22" s="39">
        <v>96910</v>
      </c>
      <c r="E22" s="64">
        <v>0.7313775301155454</v>
      </c>
      <c r="F22" s="39">
        <v>97565</v>
      </c>
      <c r="G22" s="39">
        <v>96851</v>
      </c>
      <c r="H22" s="39">
        <v>714</v>
      </c>
      <c r="I22" s="39">
        <v>59</v>
      </c>
      <c r="J22" s="39">
        <v>59</v>
      </c>
      <c r="K22" s="39">
        <v>0</v>
      </c>
      <c r="L22" s="38">
        <v>36969</v>
      </c>
      <c r="M22" s="39">
        <v>36641</v>
      </c>
      <c r="N22" s="64">
        <v>0.88722984121831805</v>
      </c>
      <c r="O22" s="39">
        <v>36944</v>
      </c>
      <c r="P22" s="39">
        <v>36616</v>
      </c>
      <c r="Q22" s="39">
        <v>328</v>
      </c>
      <c r="R22" s="39">
        <v>25</v>
      </c>
      <c r="S22" s="39">
        <v>25</v>
      </c>
      <c r="T22" s="40">
        <v>0</v>
      </c>
      <c r="U22" s="375"/>
      <c r="V22" s="14" t="s">
        <v>50</v>
      </c>
      <c r="W22" s="38">
        <v>34343</v>
      </c>
      <c r="X22" s="39">
        <v>34088</v>
      </c>
      <c r="Y22" s="64">
        <v>0.74250939055993948</v>
      </c>
      <c r="Z22" s="39">
        <v>34321</v>
      </c>
      <c r="AA22" s="39">
        <v>34066</v>
      </c>
      <c r="AB22" s="39">
        <v>255</v>
      </c>
      <c r="AC22" s="39">
        <v>22</v>
      </c>
      <c r="AD22" s="39">
        <v>22</v>
      </c>
      <c r="AE22" s="40">
        <v>0</v>
      </c>
      <c r="AF22" s="38">
        <v>26312</v>
      </c>
      <c r="AG22" s="39">
        <v>26181</v>
      </c>
      <c r="AH22" s="64">
        <v>0.4978716935238674</v>
      </c>
      <c r="AI22" s="39">
        <v>26300</v>
      </c>
      <c r="AJ22" s="39">
        <v>26169</v>
      </c>
      <c r="AK22" s="39">
        <v>131</v>
      </c>
      <c r="AL22" s="39">
        <v>12</v>
      </c>
      <c r="AM22" s="39">
        <v>12</v>
      </c>
      <c r="AN22" s="39">
        <v>0</v>
      </c>
      <c r="AO22" s="41"/>
      <c r="AP22" s="41"/>
      <c r="AQ22" s="41"/>
      <c r="AR22" s="41"/>
      <c r="AS22" s="41"/>
      <c r="AT22" s="41"/>
      <c r="AU22" s="41"/>
      <c r="AV22" s="41"/>
      <c r="AW22" s="41"/>
      <c r="AX22" s="41"/>
      <c r="AY22" s="41"/>
      <c r="AZ22" s="41"/>
      <c r="BA22" s="41"/>
    </row>
    <row r="23" spans="1:53" ht="21.95" customHeight="1" x14ac:dyDescent="0.25">
      <c r="A23" s="405"/>
      <c r="B23" s="14" t="s">
        <v>51</v>
      </c>
      <c r="C23" s="38">
        <v>51528</v>
      </c>
      <c r="D23" s="39">
        <v>51244</v>
      </c>
      <c r="E23" s="64">
        <v>0.55115665269368108</v>
      </c>
      <c r="F23" s="39">
        <v>51496</v>
      </c>
      <c r="G23" s="39">
        <v>51212</v>
      </c>
      <c r="H23" s="39">
        <v>284</v>
      </c>
      <c r="I23" s="39">
        <v>32</v>
      </c>
      <c r="J23" s="39">
        <v>32</v>
      </c>
      <c r="K23" s="39">
        <v>0</v>
      </c>
      <c r="L23" s="38">
        <v>19500</v>
      </c>
      <c r="M23" s="39">
        <v>19383</v>
      </c>
      <c r="N23" s="64">
        <v>0.6</v>
      </c>
      <c r="O23" s="39">
        <v>19499</v>
      </c>
      <c r="P23" s="39">
        <v>19382</v>
      </c>
      <c r="Q23" s="39">
        <v>117</v>
      </c>
      <c r="R23" s="39">
        <v>1</v>
      </c>
      <c r="S23" s="39">
        <v>1</v>
      </c>
      <c r="T23" s="40">
        <v>0</v>
      </c>
      <c r="U23" s="375"/>
      <c r="V23" s="14" t="s">
        <v>51</v>
      </c>
      <c r="W23" s="38">
        <v>15981</v>
      </c>
      <c r="X23" s="39">
        <v>15900</v>
      </c>
      <c r="Y23" s="64">
        <v>0.50685188661535574</v>
      </c>
      <c r="Z23" s="39">
        <v>15969</v>
      </c>
      <c r="AA23" s="39">
        <v>15888</v>
      </c>
      <c r="AB23" s="39">
        <v>81</v>
      </c>
      <c r="AC23" s="39">
        <v>12</v>
      </c>
      <c r="AD23" s="39">
        <v>12</v>
      </c>
      <c r="AE23" s="40">
        <v>0</v>
      </c>
      <c r="AF23" s="38">
        <v>16047</v>
      </c>
      <c r="AG23" s="39">
        <v>15961</v>
      </c>
      <c r="AH23" s="64">
        <v>0.53592571820277934</v>
      </c>
      <c r="AI23" s="39">
        <v>16028</v>
      </c>
      <c r="AJ23" s="39">
        <v>15942</v>
      </c>
      <c r="AK23" s="39">
        <v>86</v>
      </c>
      <c r="AL23" s="39">
        <v>19</v>
      </c>
      <c r="AM23" s="39">
        <v>19</v>
      </c>
      <c r="AN23" s="39">
        <v>0</v>
      </c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</row>
    <row r="24" spans="1:53" ht="21.95" customHeight="1" x14ac:dyDescent="0.25">
      <c r="A24" s="405" t="s">
        <v>56</v>
      </c>
      <c r="B24" s="14" t="s">
        <v>44</v>
      </c>
      <c r="C24" s="38">
        <v>2</v>
      </c>
      <c r="D24" s="39">
        <v>1</v>
      </c>
      <c r="E24" s="64">
        <v>50</v>
      </c>
      <c r="F24" s="39">
        <v>2</v>
      </c>
      <c r="G24" s="39">
        <v>1</v>
      </c>
      <c r="H24" s="39">
        <v>1</v>
      </c>
      <c r="I24" s="39">
        <v>0</v>
      </c>
      <c r="J24" s="39">
        <v>0</v>
      </c>
      <c r="K24" s="39">
        <v>0</v>
      </c>
      <c r="L24" s="38">
        <v>0</v>
      </c>
      <c r="M24" s="39">
        <v>0</v>
      </c>
      <c r="N24" s="64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40">
        <v>0</v>
      </c>
      <c r="U24" s="375" t="s">
        <v>56</v>
      </c>
      <c r="V24" s="14" t="s">
        <v>44</v>
      </c>
      <c r="W24" s="38">
        <v>0</v>
      </c>
      <c r="X24" s="39">
        <v>0</v>
      </c>
      <c r="Y24" s="64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40">
        <v>0</v>
      </c>
      <c r="AF24" s="38">
        <v>2</v>
      </c>
      <c r="AG24" s="39">
        <v>1</v>
      </c>
      <c r="AH24" s="64">
        <v>50</v>
      </c>
      <c r="AI24" s="39">
        <v>2</v>
      </c>
      <c r="AJ24" s="39">
        <v>1</v>
      </c>
      <c r="AK24" s="39">
        <v>1</v>
      </c>
      <c r="AL24" s="39">
        <v>0</v>
      </c>
      <c r="AM24" s="39">
        <v>0</v>
      </c>
      <c r="AN24" s="39">
        <v>0</v>
      </c>
      <c r="AO24" s="41"/>
      <c r="AP24" s="41"/>
      <c r="AQ24" s="41"/>
      <c r="AR24" s="41"/>
      <c r="AS24" s="41"/>
      <c r="AT24" s="41"/>
      <c r="AU24" s="41"/>
      <c r="AV24" s="41"/>
      <c r="AW24" s="41"/>
      <c r="AX24" s="41"/>
      <c r="AY24" s="41"/>
      <c r="AZ24" s="41"/>
      <c r="BA24" s="41"/>
    </row>
    <row r="25" spans="1:53" ht="21.95" customHeight="1" x14ac:dyDescent="0.25">
      <c r="A25" s="405"/>
      <c r="B25" s="26" t="s">
        <v>50</v>
      </c>
      <c r="C25" s="38">
        <v>0</v>
      </c>
      <c r="D25" s="39">
        <v>0</v>
      </c>
      <c r="E25" s="64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8">
        <v>0</v>
      </c>
      <c r="M25" s="39">
        <v>0</v>
      </c>
      <c r="N25" s="64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40">
        <v>0</v>
      </c>
      <c r="U25" s="375"/>
      <c r="V25" s="14" t="s">
        <v>50</v>
      </c>
      <c r="W25" s="38">
        <v>0</v>
      </c>
      <c r="X25" s="39">
        <v>0</v>
      </c>
      <c r="Y25" s="64">
        <v>0</v>
      </c>
      <c r="Z25" s="39">
        <v>0</v>
      </c>
      <c r="AA25" s="39">
        <v>0</v>
      </c>
      <c r="AB25" s="39">
        <v>0</v>
      </c>
      <c r="AC25" s="39">
        <v>0</v>
      </c>
      <c r="AD25" s="39">
        <v>0</v>
      </c>
      <c r="AE25" s="40">
        <v>0</v>
      </c>
      <c r="AF25" s="38">
        <v>0</v>
      </c>
      <c r="AG25" s="39">
        <v>0</v>
      </c>
      <c r="AH25" s="64">
        <v>0</v>
      </c>
      <c r="AI25" s="39">
        <v>0</v>
      </c>
      <c r="AJ25" s="39">
        <v>0</v>
      </c>
      <c r="AK25" s="39">
        <v>0</v>
      </c>
      <c r="AL25" s="39">
        <v>0</v>
      </c>
      <c r="AM25" s="39">
        <v>0</v>
      </c>
      <c r="AN25" s="39">
        <v>0</v>
      </c>
      <c r="AO25" s="41"/>
      <c r="AP25" s="41"/>
      <c r="AQ25" s="41"/>
      <c r="AR25" s="41"/>
      <c r="AS25" s="41"/>
      <c r="AT25" s="41"/>
      <c r="AU25" s="41"/>
      <c r="AV25" s="41"/>
      <c r="AW25" s="41"/>
      <c r="AX25" s="41"/>
      <c r="AY25" s="41"/>
      <c r="AZ25" s="41"/>
      <c r="BA25" s="41"/>
    </row>
    <row r="26" spans="1:53" ht="21.95" customHeight="1" x14ac:dyDescent="0.25">
      <c r="A26" s="405"/>
      <c r="B26" s="14" t="s">
        <v>51</v>
      </c>
      <c r="C26" s="42">
        <v>2</v>
      </c>
      <c r="D26" s="43">
        <v>1</v>
      </c>
      <c r="E26" s="65">
        <v>50</v>
      </c>
      <c r="F26" s="43">
        <v>2</v>
      </c>
      <c r="G26" s="43">
        <v>1</v>
      </c>
      <c r="H26" s="43">
        <v>1</v>
      </c>
      <c r="I26" s="43">
        <v>0</v>
      </c>
      <c r="J26" s="43">
        <v>0</v>
      </c>
      <c r="K26" s="43">
        <v>0</v>
      </c>
      <c r="L26" s="42">
        <v>0</v>
      </c>
      <c r="M26" s="43">
        <v>0</v>
      </c>
      <c r="N26" s="65">
        <v>0</v>
      </c>
      <c r="O26" s="43">
        <v>0</v>
      </c>
      <c r="P26" s="43">
        <v>0</v>
      </c>
      <c r="Q26" s="43">
        <v>0</v>
      </c>
      <c r="R26" s="43">
        <v>0</v>
      </c>
      <c r="S26" s="43">
        <v>0</v>
      </c>
      <c r="T26" s="44">
        <v>0</v>
      </c>
      <c r="U26" s="375"/>
      <c r="V26" s="14" t="s">
        <v>51</v>
      </c>
      <c r="W26" s="42">
        <v>0</v>
      </c>
      <c r="X26" s="43">
        <v>0</v>
      </c>
      <c r="Y26" s="65">
        <v>0</v>
      </c>
      <c r="Z26" s="43">
        <v>0</v>
      </c>
      <c r="AA26" s="43">
        <v>0</v>
      </c>
      <c r="AB26" s="43">
        <v>0</v>
      </c>
      <c r="AC26" s="43">
        <v>0</v>
      </c>
      <c r="AD26" s="43">
        <v>0</v>
      </c>
      <c r="AE26" s="44">
        <v>0</v>
      </c>
      <c r="AF26" s="42">
        <v>2</v>
      </c>
      <c r="AG26" s="43">
        <v>1</v>
      </c>
      <c r="AH26" s="65">
        <v>50</v>
      </c>
      <c r="AI26" s="43">
        <v>2</v>
      </c>
      <c r="AJ26" s="43">
        <v>1</v>
      </c>
      <c r="AK26" s="43">
        <v>1</v>
      </c>
      <c r="AL26" s="43">
        <v>0</v>
      </c>
      <c r="AM26" s="43">
        <v>0</v>
      </c>
      <c r="AN26" s="43">
        <v>0</v>
      </c>
      <c r="AO26" s="41"/>
      <c r="AP26" s="41"/>
      <c r="AQ26" s="41"/>
      <c r="AR26" s="41"/>
      <c r="AS26" s="41"/>
      <c r="AT26" s="41"/>
      <c r="AU26" s="41"/>
      <c r="AV26" s="41"/>
      <c r="AW26" s="41"/>
      <c r="AX26" s="41"/>
      <c r="AY26" s="41"/>
      <c r="AZ26" s="41"/>
      <c r="BA26" s="41"/>
    </row>
    <row r="27" spans="1:53" ht="21.95" customHeight="1" x14ac:dyDescent="0.25">
      <c r="A27" s="27" t="s">
        <v>58</v>
      </c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45" t="s">
        <v>59</v>
      </c>
      <c r="V27" s="46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47"/>
      <c r="AI27" s="50"/>
      <c r="AJ27" s="50"/>
      <c r="AN27" s="47"/>
      <c r="AO27" s="56"/>
      <c r="AP27" s="56"/>
      <c r="AQ27" s="56"/>
      <c r="AR27" s="56"/>
      <c r="AS27" s="56"/>
      <c r="AT27" s="56"/>
      <c r="AU27" s="56"/>
      <c r="AV27" s="56"/>
      <c r="AW27" s="56"/>
      <c r="AX27" s="56"/>
      <c r="AY27" s="56"/>
      <c r="AZ27" s="56"/>
      <c r="BA27" s="56"/>
    </row>
    <row r="28" spans="1:53" ht="21.95" customHeight="1" x14ac:dyDescent="0.25">
      <c r="A28" s="27" t="s">
        <v>64</v>
      </c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57" t="s">
        <v>68</v>
      </c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56"/>
      <c r="AP28" s="56"/>
      <c r="AQ28" s="56"/>
      <c r="AR28" s="56"/>
      <c r="AS28" s="56"/>
      <c r="AT28" s="56"/>
      <c r="AU28" s="56"/>
      <c r="AV28" s="56"/>
      <c r="AW28" s="56"/>
      <c r="AX28" s="56"/>
      <c r="AY28" s="56"/>
      <c r="AZ28" s="56"/>
      <c r="BA28" s="56"/>
    </row>
    <row r="29" spans="1:53" ht="21.95" customHeight="1" x14ac:dyDescent="0.25">
      <c r="A29" s="27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57" t="s">
        <v>66</v>
      </c>
      <c r="V29" s="58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</row>
    <row r="30" spans="1:53" ht="21.95" customHeight="1" x14ac:dyDescent="0.25">
      <c r="A30" s="27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56"/>
      <c r="AP30" s="56"/>
      <c r="AQ30" s="56"/>
      <c r="AR30" s="56"/>
      <c r="AS30" s="56"/>
      <c r="AT30" s="56"/>
      <c r="AU30" s="56"/>
      <c r="AV30" s="56"/>
      <c r="AW30" s="56"/>
      <c r="AX30" s="56"/>
      <c r="AY30" s="56"/>
      <c r="AZ30" s="56"/>
      <c r="BA30" s="56"/>
    </row>
    <row r="31" spans="1:53" x14ac:dyDescent="0.2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</row>
    <row r="32" spans="1:53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41"/>
      <c r="AP32" s="41"/>
      <c r="AQ32" s="41"/>
      <c r="AR32" s="41"/>
      <c r="AS32" s="41"/>
      <c r="AT32" s="41"/>
      <c r="AU32" s="41"/>
      <c r="AV32" s="41"/>
      <c r="AW32" s="41"/>
      <c r="AX32" s="41"/>
      <c r="AY32" s="41"/>
      <c r="AZ32" s="41"/>
      <c r="BA32" s="41"/>
    </row>
    <row r="33" spans="1:53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41"/>
      <c r="AP33" s="41"/>
      <c r="AQ33" s="41"/>
      <c r="AR33" s="41"/>
      <c r="AS33" s="41"/>
      <c r="AT33" s="41"/>
      <c r="AU33" s="41"/>
      <c r="AV33" s="41"/>
      <c r="AW33" s="41"/>
      <c r="AX33" s="41"/>
      <c r="AY33" s="41"/>
      <c r="AZ33" s="41"/>
      <c r="BA33" s="41"/>
    </row>
    <row r="34" spans="1:53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AO34" s="41"/>
      <c r="AP34" s="41"/>
      <c r="AQ34" s="41"/>
      <c r="AR34" s="41"/>
      <c r="AS34" s="41"/>
      <c r="AT34" s="41"/>
      <c r="AU34" s="41"/>
      <c r="AV34" s="41"/>
      <c r="AW34" s="41"/>
      <c r="AX34" s="41"/>
      <c r="AY34" s="41"/>
      <c r="AZ34" s="41"/>
      <c r="BA34" s="41"/>
    </row>
  </sheetData>
  <mergeCells count="42">
    <mergeCell ref="O1:P1"/>
    <mergeCell ref="Q1:T1"/>
    <mergeCell ref="AI1:AJ1"/>
    <mergeCell ref="AK1:AN1"/>
    <mergeCell ref="O2:P2"/>
    <mergeCell ref="Q2:T2"/>
    <mergeCell ref="AI2:AJ2"/>
    <mergeCell ref="AK2:AN2"/>
    <mergeCell ref="A3:T3"/>
    <mergeCell ref="U3:AN3"/>
    <mergeCell ref="A4:T4"/>
    <mergeCell ref="U4:AN4"/>
    <mergeCell ref="A5:T5"/>
    <mergeCell ref="U5:AN5"/>
    <mergeCell ref="AL7:AN7"/>
    <mergeCell ref="C6:K6"/>
    <mergeCell ref="L6:T6"/>
    <mergeCell ref="W6:AE6"/>
    <mergeCell ref="AF6:AN6"/>
    <mergeCell ref="C7:E7"/>
    <mergeCell ref="F7:H7"/>
    <mergeCell ref="I7:K7"/>
    <mergeCell ref="L7:N7"/>
    <mergeCell ref="O7:Q7"/>
    <mergeCell ref="R7:T7"/>
    <mergeCell ref="W7:Y7"/>
    <mergeCell ref="Z7:AB7"/>
    <mergeCell ref="AC7:AE7"/>
    <mergeCell ref="AF7:AH7"/>
    <mergeCell ref="AI7:AK7"/>
    <mergeCell ref="A9:A11"/>
    <mergeCell ref="U9:U11"/>
    <mergeCell ref="A12:A14"/>
    <mergeCell ref="U12:U14"/>
    <mergeCell ref="A15:A17"/>
    <mergeCell ref="U15:U17"/>
    <mergeCell ref="A18:A20"/>
    <mergeCell ref="U18:U20"/>
    <mergeCell ref="A21:A23"/>
    <mergeCell ref="U21:U23"/>
    <mergeCell ref="A24:A26"/>
    <mergeCell ref="U24:U26"/>
  </mergeCells>
  <phoneticPr fontId="3" type="noConversion"/>
  <printOptions horizontalCentered="1"/>
  <pageMargins left="0.74803149606299213" right="0.74803149606299213" top="1.1417322834645671" bottom="0.78740157480314898" header="0.511811023622047" footer="0.511811023622047"/>
  <pageSetup paperSize="0" firstPageNumber="149" fitToWidth="0" fitToHeight="0" orientation="landscape" useFirstPageNumber="1" horizontalDpi="0" verticalDpi="0" copies="0"/>
  <headerFooter alignWithMargins="0">
    <oddFooter>&amp;C&amp;P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O58"/>
  <sheetViews>
    <sheetView workbookViewId="0"/>
  </sheetViews>
  <sheetFormatPr defaultColWidth="5.75" defaultRowHeight="16.5" x14ac:dyDescent="0.25"/>
  <cols>
    <col min="1" max="1" width="12.625" style="67" customWidth="1"/>
    <col min="2" max="2" width="9.625" style="67" customWidth="1"/>
    <col min="3" max="4" width="10" style="67" customWidth="1"/>
    <col min="5" max="5" width="9.375" style="67" customWidth="1"/>
    <col min="6" max="6" width="9.375" style="93" customWidth="1"/>
    <col min="7" max="7" width="9.875" style="67" customWidth="1"/>
    <col min="8" max="8" width="9.375" style="93" customWidth="1"/>
    <col min="9" max="9" width="9.75" style="67" customWidth="1"/>
    <col min="10" max="12" width="9.375" style="67" customWidth="1"/>
    <col min="13" max="14" width="9.625" style="67" customWidth="1"/>
    <col min="15" max="16" width="9.375" style="67" customWidth="1"/>
    <col min="17" max="17" width="9.625" style="67" customWidth="1"/>
    <col min="18" max="18" width="9.375" style="67" customWidth="1"/>
    <col min="19" max="19" width="9.875" style="67" customWidth="1"/>
    <col min="20" max="22" width="9.375" style="67" customWidth="1"/>
    <col min="23" max="23" width="12.625" style="67" customWidth="1"/>
    <col min="24" max="26" width="9.625" style="67" customWidth="1"/>
    <col min="27" max="28" width="9.375" style="67" customWidth="1"/>
    <col min="29" max="29" width="9.625" style="67" customWidth="1"/>
    <col min="30" max="30" width="9.375" style="67" customWidth="1"/>
    <col min="31" max="31" width="9.625" style="67" customWidth="1"/>
    <col min="32" max="34" width="9.375" style="67" customWidth="1"/>
    <col min="35" max="36" width="9.75" style="67" customWidth="1"/>
    <col min="37" max="38" width="9.375" style="67" customWidth="1"/>
    <col min="39" max="39" width="9.75" style="67" customWidth="1"/>
    <col min="40" max="40" width="9.375" style="67" customWidth="1"/>
    <col min="41" max="41" width="9.625" style="67" customWidth="1"/>
    <col min="42" max="44" width="9.375" style="67" customWidth="1"/>
    <col min="45" max="45" width="5.75" style="67" customWidth="1"/>
    <col min="46" max="16384" width="5.75" style="67"/>
  </cols>
  <sheetData>
    <row r="1" spans="1:57" customFormat="1" ht="21.95" customHeight="1" x14ac:dyDescent="0.25">
      <c r="A1" s="10" t="s">
        <v>23</v>
      </c>
      <c r="B1" s="11" t="s">
        <v>2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3"/>
      <c r="Q1" s="375" t="s">
        <v>24</v>
      </c>
      <c r="R1" s="375"/>
      <c r="S1" s="375" t="s">
        <v>73</v>
      </c>
      <c r="T1" s="375"/>
      <c r="U1" s="375"/>
      <c r="V1" s="375"/>
      <c r="W1" s="15" t="s">
        <v>23</v>
      </c>
      <c r="X1" s="11" t="s">
        <v>2</v>
      </c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3"/>
      <c r="AM1" s="384" t="s">
        <v>24</v>
      </c>
      <c r="AN1" s="384"/>
      <c r="AO1" s="375" t="s">
        <v>73</v>
      </c>
      <c r="AP1" s="375"/>
      <c r="AQ1" s="375"/>
      <c r="AR1" s="375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</row>
    <row r="2" spans="1:57" customFormat="1" ht="21.95" customHeight="1" x14ac:dyDescent="0.25">
      <c r="A2" s="18" t="s">
        <v>26</v>
      </c>
      <c r="B2" s="19" t="s">
        <v>27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1"/>
      <c r="Q2" s="375" t="s">
        <v>28</v>
      </c>
      <c r="R2" s="375"/>
      <c r="S2" s="385" t="s">
        <v>29</v>
      </c>
      <c r="T2" s="385"/>
      <c r="U2" s="385"/>
      <c r="V2" s="385"/>
      <c r="W2" s="22" t="s">
        <v>26</v>
      </c>
      <c r="X2" s="19" t="s">
        <v>27</v>
      </c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1"/>
      <c r="AM2" s="375" t="s">
        <v>28</v>
      </c>
      <c r="AN2" s="375"/>
      <c r="AO2" s="385" t="s">
        <v>29</v>
      </c>
      <c r="AP2" s="385"/>
      <c r="AQ2" s="385"/>
      <c r="AR2" s="385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</row>
    <row r="3" spans="1:57" s="24" customFormat="1" ht="30" customHeight="1" x14ac:dyDescent="0.25">
      <c r="A3" s="383" t="s">
        <v>71</v>
      </c>
      <c r="B3" s="383"/>
      <c r="C3" s="383"/>
      <c r="D3" s="383"/>
      <c r="E3" s="383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383"/>
      <c r="W3" s="386" t="s">
        <v>74</v>
      </c>
      <c r="X3" s="386"/>
      <c r="Y3" s="386"/>
      <c r="Z3" s="386"/>
      <c r="AA3" s="386"/>
      <c r="AB3" s="386"/>
      <c r="AC3" s="386"/>
      <c r="AD3" s="386"/>
      <c r="AE3" s="386"/>
      <c r="AF3" s="386"/>
      <c r="AG3" s="386"/>
      <c r="AH3" s="386"/>
      <c r="AI3" s="386"/>
      <c r="AJ3" s="386"/>
      <c r="AK3" s="386"/>
      <c r="AL3" s="386"/>
      <c r="AM3" s="386"/>
      <c r="AN3" s="386"/>
      <c r="AO3" s="386"/>
      <c r="AP3" s="386"/>
      <c r="AQ3" s="386"/>
      <c r="AR3" s="386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</row>
    <row r="4" spans="1:57" customFormat="1" ht="26.1" customHeight="1" x14ac:dyDescent="0.25">
      <c r="A4" s="377" t="s">
        <v>200</v>
      </c>
      <c r="B4" s="377"/>
      <c r="C4" s="377"/>
      <c r="D4" s="377"/>
      <c r="E4" s="377"/>
      <c r="F4" s="377"/>
      <c r="G4" s="377"/>
      <c r="H4" s="377"/>
      <c r="I4" s="377"/>
      <c r="J4" s="377"/>
      <c r="K4" s="377"/>
      <c r="L4" s="377"/>
      <c r="M4" s="377"/>
      <c r="N4" s="377"/>
      <c r="O4" s="377"/>
      <c r="P4" s="377"/>
      <c r="Q4" s="377"/>
      <c r="R4" s="377"/>
      <c r="S4" s="377"/>
      <c r="T4" s="377"/>
      <c r="U4" s="377"/>
      <c r="V4" s="377"/>
      <c r="W4" s="406" t="s">
        <v>75</v>
      </c>
      <c r="X4" s="406"/>
      <c r="Y4" s="406"/>
      <c r="Z4" s="406"/>
      <c r="AA4" s="406"/>
      <c r="AB4" s="406"/>
      <c r="AC4" s="406"/>
      <c r="AD4" s="406"/>
      <c r="AE4" s="406"/>
      <c r="AF4" s="406"/>
      <c r="AG4" s="406"/>
      <c r="AH4" s="406"/>
      <c r="AI4" s="406"/>
      <c r="AJ4" s="406"/>
      <c r="AK4" s="406"/>
      <c r="AL4" s="406"/>
      <c r="AM4" s="406"/>
      <c r="AN4" s="406"/>
      <c r="AO4" s="406"/>
      <c r="AP4" s="406"/>
      <c r="AQ4" s="406"/>
      <c r="AR4" s="406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</row>
    <row r="5" spans="1:57" customFormat="1" ht="20.100000000000001" customHeight="1" x14ac:dyDescent="0.25">
      <c r="A5" s="380" t="s">
        <v>1</v>
      </c>
      <c r="B5" s="380"/>
      <c r="C5" s="380"/>
      <c r="D5" s="380"/>
      <c r="E5" s="380"/>
      <c r="F5" s="380"/>
      <c r="G5" s="380"/>
      <c r="H5" s="380"/>
      <c r="I5" s="380"/>
      <c r="J5" s="380"/>
      <c r="K5" s="380"/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1" t="s">
        <v>1</v>
      </c>
      <c r="X5" s="381"/>
      <c r="Y5" s="381"/>
      <c r="Z5" s="381"/>
      <c r="AA5" s="381"/>
      <c r="AB5" s="381"/>
      <c r="AC5" s="381"/>
      <c r="AD5" s="381"/>
      <c r="AE5" s="381"/>
      <c r="AF5" s="381"/>
      <c r="AG5" s="381"/>
      <c r="AH5" s="381"/>
      <c r="AI5" s="381"/>
      <c r="AJ5" s="381"/>
      <c r="AK5" s="381"/>
      <c r="AL5" s="381"/>
      <c r="AM5" s="381"/>
      <c r="AN5" s="381"/>
      <c r="AO5" s="381"/>
      <c r="AP5" s="381"/>
      <c r="AQ5" s="381"/>
      <c r="AR5" s="381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</row>
    <row r="6" spans="1:57" ht="24.95" customHeight="1" x14ac:dyDescent="0.25">
      <c r="A6" s="25" t="s">
        <v>35</v>
      </c>
      <c r="B6" s="62"/>
      <c r="C6" s="375" t="s">
        <v>33</v>
      </c>
      <c r="D6" s="375"/>
      <c r="E6" s="375"/>
      <c r="F6" s="375"/>
      <c r="G6" s="375"/>
      <c r="H6" s="375"/>
      <c r="I6" s="375"/>
      <c r="J6" s="375"/>
      <c r="K6" s="375"/>
      <c r="L6" s="375"/>
      <c r="M6" s="409" t="s">
        <v>34</v>
      </c>
      <c r="N6" s="409"/>
      <c r="O6" s="409"/>
      <c r="P6" s="409"/>
      <c r="Q6" s="409"/>
      <c r="R6" s="409"/>
      <c r="S6" s="409"/>
      <c r="T6" s="409"/>
      <c r="U6" s="409"/>
      <c r="V6" s="409"/>
      <c r="W6" s="59" t="s">
        <v>35</v>
      </c>
      <c r="X6" s="62"/>
      <c r="Y6" s="409" t="s">
        <v>37</v>
      </c>
      <c r="Z6" s="409"/>
      <c r="AA6" s="409"/>
      <c r="AB6" s="409"/>
      <c r="AC6" s="409"/>
      <c r="AD6" s="409"/>
      <c r="AE6" s="409"/>
      <c r="AF6" s="409"/>
      <c r="AG6" s="409"/>
      <c r="AH6" s="409"/>
      <c r="AI6" s="410" t="s">
        <v>38</v>
      </c>
      <c r="AJ6" s="410"/>
      <c r="AK6" s="410"/>
      <c r="AL6" s="410"/>
      <c r="AM6" s="410"/>
      <c r="AN6" s="410"/>
      <c r="AO6" s="410"/>
      <c r="AP6" s="410"/>
      <c r="AQ6" s="410"/>
      <c r="AR6" s="410"/>
    </row>
    <row r="7" spans="1:57" ht="24.95" customHeight="1" x14ac:dyDescent="0.25">
      <c r="A7" s="28" t="s">
        <v>42</v>
      </c>
      <c r="B7" s="28" t="s">
        <v>67</v>
      </c>
      <c r="C7" s="375" t="s">
        <v>39</v>
      </c>
      <c r="D7" s="375"/>
      <c r="E7" s="375"/>
      <c r="F7" s="375"/>
      <c r="G7" s="374" t="s">
        <v>40</v>
      </c>
      <c r="H7" s="374"/>
      <c r="I7" s="374"/>
      <c r="J7" s="374"/>
      <c r="K7" s="375" t="s">
        <v>41</v>
      </c>
      <c r="L7" s="375"/>
      <c r="M7" s="375" t="s">
        <v>39</v>
      </c>
      <c r="N7" s="375"/>
      <c r="O7" s="375"/>
      <c r="P7" s="375"/>
      <c r="Q7" s="374" t="s">
        <v>40</v>
      </c>
      <c r="R7" s="374"/>
      <c r="S7" s="374"/>
      <c r="T7" s="374"/>
      <c r="U7" s="375" t="s">
        <v>41</v>
      </c>
      <c r="V7" s="375"/>
      <c r="W7" s="60" t="s">
        <v>42</v>
      </c>
      <c r="X7" s="28" t="s">
        <v>67</v>
      </c>
      <c r="Y7" s="372" t="s">
        <v>39</v>
      </c>
      <c r="Z7" s="372"/>
      <c r="AA7" s="372"/>
      <c r="AB7" s="372"/>
      <c r="AC7" s="374" t="s">
        <v>40</v>
      </c>
      <c r="AD7" s="374"/>
      <c r="AE7" s="374"/>
      <c r="AF7" s="374"/>
      <c r="AG7" s="375" t="s">
        <v>41</v>
      </c>
      <c r="AH7" s="375"/>
      <c r="AI7" s="375" t="s">
        <v>39</v>
      </c>
      <c r="AJ7" s="375"/>
      <c r="AK7" s="375"/>
      <c r="AL7" s="375"/>
      <c r="AM7" s="374" t="s">
        <v>40</v>
      </c>
      <c r="AN7" s="374"/>
      <c r="AO7" s="374"/>
      <c r="AP7" s="374"/>
      <c r="AQ7" s="382" t="s">
        <v>41</v>
      </c>
      <c r="AR7" s="382"/>
    </row>
    <row r="8" spans="1:57" ht="80.099999999999994" customHeight="1" x14ac:dyDescent="0.25">
      <c r="A8" s="29" t="s">
        <v>43</v>
      </c>
      <c r="B8" s="30"/>
      <c r="C8" s="68" t="s">
        <v>44</v>
      </c>
      <c r="D8" s="68" t="s">
        <v>45</v>
      </c>
      <c r="E8" s="68" t="s">
        <v>46</v>
      </c>
      <c r="F8" s="68" t="s">
        <v>47</v>
      </c>
      <c r="G8" s="31" t="s">
        <v>48</v>
      </c>
      <c r="H8" s="68" t="s">
        <v>76</v>
      </c>
      <c r="I8" s="68" t="s">
        <v>45</v>
      </c>
      <c r="J8" s="68" t="s">
        <v>46</v>
      </c>
      <c r="K8" s="68" t="s">
        <v>45</v>
      </c>
      <c r="L8" s="68" t="s">
        <v>46</v>
      </c>
      <c r="M8" s="68" t="s">
        <v>44</v>
      </c>
      <c r="N8" s="68" t="s">
        <v>45</v>
      </c>
      <c r="O8" s="68" t="s">
        <v>46</v>
      </c>
      <c r="P8" s="68" t="s">
        <v>47</v>
      </c>
      <c r="Q8" s="31" t="s">
        <v>48</v>
      </c>
      <c r="R8" s="68" t="s">
        <v>76</v>
      </c>
      <c r="S8" s="68" t="s">
        <v>45</v>
      </c>
      <c r="T8" s="68" t="s">
        <v>46</v>
      </c>
      <c r="U8" s="68" t="s">
        <v>45</v>
      </c>
      <c r="V8" s="68" t="s">
        <v>46</v>
      </c>
      <c r="W8" s="61" t="s">
        <v>43</v>
      </c>
      <c r="X8" s="30"/>
      <c r="Y8" s="68" t="s">
        <v>44</v>
      </c>
      <c r="Z8" s="68" t="s">
        <v>45</v>
      </c>
      <c r="AA8" s="68" t="s">
        <v>46</v>
      </c>
      <c r="AB8" s="31" t="s">
        <v>47</v>
      </c>
      <c r="AC8" s="31" t="s">
        <v>48</v>
      </c>
      <c r="AD8" s="68" t="s">
        <v>76</v>
      </c>
      <c r="AE8" s="68" t="s">
        <v>45</v>
      </c>
      <c r="AF8" s="68" t="s">
        <v>46</v>
      </c>
      <c r="AG8" s="68" t="s">
        <v>45</v>
      </c>
      <c r="AH8" s="68" t="s">
        <v>46</v>
      </c>
      <c r="AI8" s="69" t="s">
        <v>44</v>
      </c>
      <c r="AJ8" s="69" t="s">
        <v>45</v>
      </c>
      <c r="AK8" s="69" t="s">
        <v>46</v>
      </c>
      <c r="AL8" s="33" t="s">
        <v>47</v>
      </c>
      <c r="AM8" s="33" t="s">
        <v>48</v>
      </c>
      <c r="AN8" s="69" t="s">
        <v>76</v>
      </c>
      <c r="AO8" s="69" t="s">
        <v>45</v>
      </c>
      <c r="AP8" s="69" t="s">
        <v>46</v>
      </c>
      <c r="AQ8" s="69" t="s">
        <v>45</v>
      </c>
      <c r="AR8" s="70" t="s">
        <v>46</v>
      </c>
    </row>
    <row r="9" spans="1:57" ht="21.95" customHeight="1" x14ac:dyDescent="0.25">
      <c r="A9" s="407" t="s">
        <v>49</v>
      </c>
      <c r="B9" s="66" t="s">
        <v>44</v>
      </c>
      <c r="C9" s="134">
        <v>521748</v>
      </c>
      <c r="D9" s="135">
        <v>517634</v>
      </c>
      <c r="E9" s="135">
        <v>4114</v>
      </c>
      <c r="F9" s="296">
        <v>0.7885032621112108</v>
      </c>
      <c r="G9" s="135">
        <v>521202</v>
      </c>
      <c r="H9" s="296">
        <v>99.895351779019762</v>
      </c>
      <c r="I9" s="135">
        <v>517098</v>
      </c>
      <c r="J9" s="135">
        <v>4104</v>
      </c>
      <c r="K9" s="135">
        <v>536</v>
      </c>
      <c r="L9" s="135">
        <v>10</v>
      </c>
      <c r="M9" s="135">
        <v>218975</v>
      </c>
      <c r="N9" s="135">
        <v>216899</v>
      </c>
      <c r="O9" s="135">
        <v>2076</v>
      </c>
      <c r="P9" s="296">
        <v>0.94805343075693571</v>
      </c>
      <c r="Q9" s="135">
        <v>218792</v>
      </c>
      <c r="R9" s="296">
        <v>99.916428816074898</v>
      </c>
      <c r="S9" s="135">
        <v>216723</v>
      </c>
      <c r="T9" s="135">
        <v>2069</v>
      </c>
      <c r="U9" s="135">
        <v>176</v>
      </c>
      <c r="V9" s="145">
        <v>7</v>
      </c>
      <c r="W9" s="408" t="s">
        <v>49</v>
      </c>
      <c r="X9" s="75" t="s">
        <v>44</v>
      </c>
      <c r="Y9" s="134">
        <v>189269</v>
      </c>
      <c r="Z9" s="135">
        <v>187913</v>
      </c>
      <c r="AA9" s="135">
        <v>1356</v>
      </c>
      <c r="AB9" s="296">
        <v>0.71644062154922361</v>
      </c>
      <c r="AC9" s="135">
        <v>189057</v>
      </c>
      <c r="AD9" s="296">
        <v>99.887990109315311</v>
      </c>
      <c r="AE9" s="135">
        <v>187703</v>
      </c>
      <c r="AF9" s="135">
        <v>1354</v>
      </c>
      <c r="AG9" s="135">
        <v>210</v>
      </c>
      <c r="AH9" s="135">
        <v>2</v>
      </c>
      <c r="AI9" s="135">
        <v>113504</v>
      </c>
      <c r="AJ9" s="135">
        <v>112822</v>
      </c>
      <c r="AK9" s="135">
        <v>682</v>
      </c>
      <c r="AL9" s="296">
        <v>0.60085988159007619</v>
      </c>
      <c r="AM9" s="135">
        <v>113353</v>
      </c>
      <c r="AN9" s="296">
        <v>99.86696504087962</v>
      </c>
      <c r="AO9" s="135">
        <v>112672</v>
      </c>
      <c r="AP9" s="135">
        <v>681</v>
      </c>
      <c r="AQ9" s="135">
        <v>150</v>
      </c>
      <c r="AR9" s="135">
        <v>1</v>
      </c>
    </row>
    <row r="10" spans="1:57" ht="21.95" customHeight="1" x14ac:dyDescent="0.25">
      <c r="A10" s="407"/>
      <c r="B10" s="66" t="s">
        <v>50</v>
      </c>
      <c r="C10" s="136">
        <v>229578</v>
      </c>
      <c r="D10" s="137">
        <v>227252</v>
      </c>
      <c r="E10" s="137">
        <v>2326</v>
      </c>
      <c r="F10" s="138">
        <v>1.0131632821960292</v>
      </c>
      <c r="G10" s="137">
        <v>229362</v>
      </c>
      <c r="H10" s="138">
        <v>99.905914329770269</v>
      </c>
      <c r="I10" s="137">
        <v>227039</v>
      </c>
      <c r="J10" s="137">
        <v>2323</v>
      </c>
      <c r="K10" s="137">
        <v>213</v>
      </c>
      <c r="L10" s="137">
        <v>3</v>
      </c>
      <c r="M10" s="137">
        <v>100707</v>
      </c>
      <c r="N10" s="137">
        <v>99525</v>
      </c>
      <c r="O10" s="137">
        <v>1182</v>
      </c>
      <c r="P10" s="138">
        <v>1.1737019273734697</v>
      </c>
      <c r="Q10" s="137">
        <v>100645</v>
      </c>
      <c r="R10" s="138">
        <v>99.938435262692764</v>
      </c>
      <c r="S10" s="137">
        <v>99464</v>
      </c>
      <c r="T10" s="137">
        <v>1181</v>
      </c>
      <c r="U10" s="137">
        <v>61</v>
      </c>
      <c r="V10" s="146">
        <v>1</v>
      </c>
      <c r="W10" s="408"/>
      <c r="X10" s="75" t="s">
        <v>50</v>
      </c>
      <c r="Y10" s="136">
        <v>84204</v>
      </c>
      <c r="Z10" s="137">
        <v>83428</v>
      </c>
      <c r="AA10" s="137">
        <v>776</v>
      </c>
      <c r="AB10" s="138">
        <v>0.92157142178518836</v>
      </c>
      <c r="AC10" s="137">
        <v>84096</v>
      </c>
      <c r="AD10" s="138">
        <v>99.871740059854645</v>
      </c>
      <c r="AE10" s="137">
        <v>83322</v>
      </c>
      <c r="AF10" s="137">
        <v>774</v>
      </c>
      <c r="AG10" s="137">
        <v>106</v>
      </c>
      <c r="AH10" s="137">
        <v>2</v>
      </c>
      <c r="AI10" s="137">
        <v>44667</v>
      </c>
      <c r="AJ10" s="137">
        <v>44299</v>
      </c>
      <c r="AK10" s="137">
        <v>368</v>
      </c>
      <c r="AL10" s="138">
        <v>0.82387444869814408</v>
      </c>
      <c r="AM10" s="137">
        <v>44621</v>
      </c>
      <c r="AN10" s="138">
        <v>99.897015693912721</v>
      </c>
      <c r="AO10" s="137">
        <v>44253</v>
      </c>
      <c r="AP10" s="137">
        <v>368</v>
      </c>
      <c r="AQ10" s="137">
        <v>46</v>
      </c>
      <c r="AR10" s="137">
        <v>0</v>
      </c>
    </row>
    <row r="11" spans="1:57" ht="21.95" customHeight="1" x14ac:dyDescent="0.25">
      <c r="A11" s="407"/>
      <c r="B11" s="66" t="s">
        <v>51</v>
      </c>
      <c r="C11" s="136">
        <v>292170</v>
      </c>
      <c r="D11" s="137">
        <v>290382</v>
      </c>
      <c r="E11" s="137">
        <v>1788</v>
      </c>
      <c r="F11" s="138">
        <v>0.61197248177430941</v>
      </c>
      <c r="G11" s="137">
        <v>291840</v>
      </c>
      <c r="H11" s="138">
        <v>99.887052058732934</v>
      </c>
      <c r="I11" s="137">
        <v>290059</v>
      </c>
      <c r="J11" s="137">
        <v>1781</v>
      </c>
      <c r="K11" s="137">
        <v>323</v>
      </c>
      <c r="L11" s="137">
        <v>7</v>
      </c>
      <c r="M11" s="137">
        <v>118268</v>
      </c>
      <c r="N11" s="137">
        <v>117374</v>
      </c>
      <c r="O11" s="137">
        <v>894</v>
      </c>
      <c r="P11" s="138">
        <v>0.75591030540805626</v>
      </c>
      <c r="Q11" s="137">
        <v>118147</v>
      </c>
      <c r="R11" s="138">
        <v>99.897689992221061</v>
      </c>
      <c r="S11" s="137">
        <v>117259</v>
      </c>
      <c r="T11" s="137">
        <v>888</v>
      </c>
      <c r="U11" s="137">
        <v>115</v>
      </c>
      <c r="V11" s="146">
        <v>6</v>
      </c>
      <c r="W11" s="408"/>
      <c r="X11" s="75" t="s">
        <v>51</v>
      </c>
      <c r="Y11" s="136">
        <v>105065</v>
      </c>
      <c r="Z11" s="137">
        <v>104485</v>
      </c>
      <c r="AA11" s="137">
        <v>580</v>
      </c>
      <c r="AB11" s="138">
        <v>0.55203921382001619</v>
      </c>
      <c r="AC11" s="137">
        <v>104961</v>
      </c>
      <c r="AD11" s="138">
        <v>99.901013658211582</v>
      </c>
      <c r="AE11" s="137">
        <v>104381</v>
      </c>
      <c r="AF11" s="137">
        <v>580</v>
      </c>
      <c r="AG11" s="137">
        <v>104</v>
      </c>
      <c r="AH11" s="137">
        <v>0</v>
      </c>
      <c r="AI11" s="137">
        <v>68837</v>
      </c>
      <c r="AJ11" s="137">
        <v>68523</v>
      </c>
      <c r="AK11" s="137">
        <v>314</v>
      </c>
      <c r="AL11" s="138">
        <v>0.45615003559132444</v>
      </c>
      <c r="AM11" s="137">
        <v>68732</v>
      </c>
      <c r="AN11" s="138">
        <v>99.847465752429656</v>
      </c>
      <c r="AO11" s="137">
        <v>68419</v>
      </c>
      <c r="AP11" s="137">
        <v>313</v>
      </c>
      <c r="AQ11" s="137">
        <v>104</v>
      </c>
      <c r="AR11" s="137">
        <v>1</v>
      </c>
    </row>
    <row r="12" spans="1:57" ht="21.95" customHeight="1" x14ac:dyDescent="0.25">
      <c r="A12" s="407" t="s">
        <v>52</v>
      </c>
      <c r="B12" s="66" t="s">
        <v>44</v>
      </c>
      <c r="C12" s="136">
        <v>58043</v>
      </c>
      <c r="D12" s="137">
        <v>57597</v>
      </c>
      <c r="E12" s="137">
        <v>446</v>
      </c>
      <c r="F12" s="138">
        <v>0.76839584446014153</v>
      </c>
      <c r="G12" s="137">
        <v>58002</v>
      </c>
      <c r="H12" s="138">
        <v>99.929362713850082</v>
      </c>
      <c r="I12" s="137">
        <v>57556</v>
      </c>
      <c r="J12" s="137">
        <v>446</v>
      </c>
      <c r="K12" s="137">
        <v>41</v>
      </c>
      <c r="L12" s="137">
        <v>0</v>
      </c>
      <c r="M12" s="137">
        <v>25567</v>
      </c>
      <c r="N12" s="137">
        <v>25369</v>
      </c>
      <c r="O12" s="137">
        <v>198</v>
      </c>
      <c r="P12" s="138">
        <v>0.77443579614346625</v>
      </c>
      <c r="Q12" s="137">
        <v>25555</v>
      </c>
      <c r="R12" s="138">
        <v>99.953064497203428</v>
      </c>
      <c r="S12" s="137">
        <v>25357</v>
      </c>
      <c r="T12" s="137">
        <v>198</v>
      </c>
      <c r="U12" s="137">
        <v>12</v>
      </c>
      <c r="V12" s="146">
        <v>0</v>
      </c>
      <c r="W12" s="408" t="s">
        <v>52</v>
      </c>
      <c r="X12" s="75" t="s">
        <v>44</v>
      </c>
      <c r="Y12" s="136">
        <v>19920</v>
      </c>
      <c r="Z12" s="137">
        <v>19764</v>
      </c>
      <c r="AA12" s="137">
        <v>156</v>
      </c>
      <c r="AB12" s="138">
        <v>0.78313253012048201</v>
      </c>
      <c r="AC12" s="137">
        <v>19900</v>
      </c>
      <c r="AD12" s="138">
        <v>99.899598393574294</v>
      </c>
      <c r="AE12" s="137">
        <v>19744</v>
      </c>
      <c r="AF12" s="137">
        <v>156</v>
      </c>
      <c r="AG12" s="137">
        <v>20</v>
      </c>
      <c r="AH12" s="137">
        <v>0</v>
      </c>
      <c r="AI12" s="137">
        <v>12556</v>
      </c>
      <c r="AJ12" s="137">
        <v>12464</v>
      </c>
      <c r="AK12" s="137">
        <v>92</v>
      </c>
      <c r="AL12" s="138">
        <v>0.73271742593182543</v>
      </c>
      <c r="AM12" s="137">
        <v>12547</v>
      </c>
      <c r="AN12" s="138">
        <v>99.928321121376229</v>
      </c>
      <c r="AO12" s="137">
        <v>12455</v>
      </c>
      <c r="AP12" s="137">
        <v>92</v>
      </c>
      <c r="AQ12" s="137">
        <v>9</v>
      </c>
      <c r="AR12" s="137">
        <v>0</v>
      </c>
    </row>
    <row r="13" spans="1:57" ht="21.95" customHeight="1" x14ac:dyDescent="0.25">
      <c r="A13" s="407"/>
      <c r="B13" s="66" t="s">
        <v>50</v>
      </c>
      <c r="C13" s="136">
        <v>48048</v>
      </c>
      <c r="D13" s="137">
        <v>47639</v>
      </c>
      <c r="E13" s="137">
        <v>409</v>
      </c>
      <c r="F13" s="138">
        <v>0.85123210123210125</v>
      </c>
      <c r="G13" s="137">
        <v>48009</v>
      </c>
      <c r="H13" s="138">
        <v>99.918831168831161</v>
      </c>
      <c r="I13" s="137">
        <v>47600</v>
      </c>
      <c r="J13" s="137">
        <v>409</v>
      </c>
      <c r="K13" s="137">
        <v>39</v>
      </c>
      <c r="L13" s="137">
        <v>0</v>
      </c>
      <c r="M13" s="137">
        <v>21339</v>
      </c>
      <c r="N13" s="137">
        <v>21153</v>
      </c>
      <c r="O13" s="137">
        <v>186</v>
      </c>
      <c r="P13" s="138">
        <v>0.87164346970336015</v>
      </c>
      <c r="Q13" s="137">
        <v>21327</v>
      </c>
      <c r="R13" s="138">
        <v>99.943764937438502</v>
      </c>
      <c r="S13" s="137">
        <v>21141</v>
      </c>
      <c r="T13" s="137">
        <v>186</v>
      </c>
      <c r="U13" s="137">
        <v>12</v>
      </c>
      <c r="V13" s="146">
        <v>0</v>
      </c>
      <c r="W13" s="408"/>
      <c r="X13" s="75" t="s">
        <v>50</v>
      </c>
      <c r="Y13" s="136">
        <v>16303</v>
      </c>
      <c r="Z13" s="137">
        <v>16160</v>
      </c>
      <c r="AA13" s="137">
        <v>143</v>
      </c>
      <c r="AB13" s="138">
        <v>0.87713917683861864</v>
      </c>
      <c r="AC13" s="137">
        <v>16285</v>
      </c>
      <c r="AD13" s="138">
        <v>99.889590872845488</v>
      </c>
      <c r="AE13" s="137">
        <v>16142</v>
      </c>
      <c r="AF13" s="137">
        <v>143</v>
      </c>
      <c r="AG13" s="137">
        <v>18</v>
      </c>
      <c r="AH13" s="137">
        <v>0</v>
      </c>
      <c r="AI13" s="137">
        <v>10406</v>
      </c>
      <c r="AJ13" s="137">
        <v>10326</v>
      </c>
      <c r="AK13" s="137">
        <v>80</v>
      </c>
      <c r="AL13" s="138">
        <v>0.76878723813184702</v>
      </c>
      <c r="AM13" s="137">
        <v>10397</v>
      </c>
      <c r="AN13" s="138">
        <v>99.913511435710163</v>
      </c>
      <c r="AO13" s="137">
        <v>10317</v>
      </c>
      <c r="AP13" s="137">
        <v>80</v>
      </c>
      <c r="AQ13" s="137">
        <v>9</v>
      </c>
      <c r="AR13" s="137">
        <v>0</v>
      </c>
    </row>
    <row r="14" spans="1:57" ht="21.95" customHeight="1" x14ac:dyDescent="0.25">
      <c r="A14" s="407"/>
      <c r="B14" s="66" t="s">
        <v>51</v>
      </c>
      <c r="C14" s="136">
        <v>9995</v>
      </c>
      <c r="D14" s="137">
        <v>9958</v>
      </c>
      <c r="E14" s="137">
        <v>37</v>
      </c>
      <c r="F14" s="138">
        <v>0.37018509254627313</v>
      </c>
      <c r="G14" s="137">
        <v>9993</v>
      </c>
      <c r="H14" s="138">
        <v>99.979989994997496</v>
      </c>
      <c r="I14" s="137">
        <v>9956</v>
      </c>
      <c r="J14" s="137">
        <v>37</v>
      </c>
      <c r="K14" s="137">
        <v>2</v>
      </c>
      <c r="L14" s="137">
        <v>0</v>
      </c>
      <c r="M14" s="137">
        <v>4228</v>
      </c>
      <c r="N14" s="137">
        <v>4216</v>
      </c>
      <c r="O14" s="137">
        <v>12</v>
      </c>
      <c r="P14" s="138">
        <v>0.28382213812677387</v>
      </c>
      <c r="Q14" s="137">
        <v>4228</v>
      </c>
      <c r="R14" s="137">
        <v>100</v>
      </c>
      <c r="S14" s="137">
        <v>4216</v>
      </c>
      <c r="T14" s="137">
        <v>12</v>
      </c>
      <c r="U14" s="137">
        <v>0</v>
      </c>
      <c r="V14" s="146">
        <v>0</v>
      </c>
      <c r="W14" s="408"/>
      <c r="X14" s="75" t="s">
        <v>51</v>
      </c>
      <c r="Y14" s="136">
        <v>3617</v>
      </c>
      <c r="Z14" s="137">
        <v>3604</v>
      </c>
      <c r="AA14" s="137">
        <v>13</v>
      </c>
      <c r="AB14" s="138">
        <v>0.35941387890517007</v>
      </c>
      <c r="AC14" s="137">
        <v>3615</v>
      </c>
      <c r="AD14" s="138">
        <v>99.944705557091524</v>
      </c>
      <c r="AE14" s="137">
        <v>3602</v>
      </c>
      <c r="AF14" s="137">
        <v>13</v>
      </c>
      <c r="AG14" s="137">
        <v>2</v>
      </c>
      <c r="AH14" s="137">
        <v>0</v>
      </c>
      <c r="AI14" s="137">
        <v>2150</v>
      </c>
      <c r="AJ14" s="137">
        <v>2138</v>
      </c>
      <c r="AK14" s="137">
        <v>12</v>
      </c>
      <c r="AL14" s="138">
        <v>0.55813953488372092</v>
      </c>
      <c r="AM14" s="137">
        <v>2150</v>
      </c>
      <c r="AN14" s="137">
        <v>100</v>
      </c>
      <c r="AO14" s="137">
        <v>2138</v>
      </c>
      <c r="AP14" s="137">
        <v>12</v>
      </c>
      <c r="AQ14" s="137">
        <v>0</v>
      </c>
      <c r="AR14" s="137">
        <v>0</v>
      </c>
    </row>
    <row r="15" spans="1:57" ht="21.95" customHeight="1" x14ac:dyDescent="0.25">
      <c r="A15" s="407" t="s">
        <v>53</v>
      </c>
      <c r="B15" s="66" t="s">
        <v>44</v>
      </c>
      <c r="C15" s="136">
        <v>209387</v>
      </c>
      <c r="D15" s="137">
        <v>207800</v>
      </c>
      <c r="E15" s="137">
        <v>1587</v>
      </c>
      <c r="F15" s="138">
        <v>0.75792670987215061</v>
      </c>
      <c r="G15" s="137">
        <v>209099</v>
      </c>
      <c r="H15" s="138">
        <v>99.862455644333224</v>
      </c>
      <c r="I15" s="137">
        <v>207515</v>
      </c>
      <c r="J15" s="137">
        <v>1584</v>
      </c>
      <c r="K15" s="137">
        <v>285</v>
      </c>
      <c r="L15" s="137">
        <v>3</v>
      </c>
      <c r="M15" s="137">
        <v>83016</v>
      </c>
      <c r="N15" s="137">
        <v>82251</v>
      </c>
      <c r="O15" s="137">
        <v>765</v>
      </c>
      <c r="P15" s="138">
        <v>0.92150910667823072</v>
      </c>
      <c r="Q15" s="137">
        <v>82922</v>
      </c>
      <c r="R15" s="138">
        <v>99.886768815650001</v>
      </c>
      <c r="S15" s="137">
        <v>82158</v>
      </c>
      <c r="T15" s="137">
        <v>764</v>
      </c>
      <c r="U15" s="137">
        <v>93</v>
      </c>
      <c r="V15" s="146">
        <v>1</v>
      </c>
      <c r="W15" s="408" t="s">
        <v>53</v>
      </c>
      <c r="X15" s="75" t="s">
        <v>44</v>
      </c>
      <c r="Y15" s="136">
        <v>73011</v>
      </c>
      <c r="Z15" s="137">
        <v>72475</v>
      </c>
      <c r="AA15" s="137">
        <v>536</v>
      </c>
      <c r="AB15" s="138">
        <v>0.73413595211680427</v>
      </c>
      <c r="AC15" s="137">
        <v>72915</v>
      </c>
      <c r="AD15" s="138">
        <v>99.868512963799972</v>
      </c>
      <c r="AE15" s="137">
        <v>72380</v>
      </c>
      <c r="AF15" s="137">
        <v>535</v>
      </c>
      <c r="AG15" s="137">
        <v>95</v>
      </c>
      <c r="AH15" s="137">
        <v>1</v>
      </c>
      <c r="AI15" s="137">
        <v>53360</v>
      </c>
      <c r="AJ15" s="137">
        <v>53074</v>
      </c>
      <c r="AK15" s="137">
        <v>286</v>
      </c>
      <c r="AL15" s="138">
        <v>0.53598200899550219</v>
      </c>
      <c r="AM15" s="137">
        <v>53262</v>
      </c>
      <c r="AN15" s="138">
        <v>99.816341829085459</v>
      </c>
      <c r="AO15" s="137">
        <v>52977</v>
      </c>
      <c r="AP15" s="137">
        <v>285</v>
      </c>
      <c r="AQ15" s="137">
        <v>97</v>
      </c>
      <c r="AR15" s="137">
        <v>1</v>
      </c>
    </row>
    <row r="16" spans="1:57" ht="21.95" customHeight="1" x14ac:dyDescent="0.25">
      <c r="A16" s="407"/>
      <c r="B16" s="66" t="s">
        <v>50</v>
      </c>
      <c r="C16" s="136">
        <v>48651</v>
      </c>
      <c r="D16" s="137">
        <v>47989</v>
      </c>
      <c r="E16" s="137">
        <v>662</v>
      </c>
      <c r="F16" s="138">
        <v>1.3607120100306265</v>
      </c>
      <c r="G16" s="137">
        <v>48567</v>
      </c>
      <c r="H16" s="138">
        <v>99.827341678485539</v>
      </c>
      <c r="I16" s="137">
        <v>47906</v>
      </c>
      <c r="J16" s="137">
        <v>661</v>
      </c>
      <c r="K16" s="137">
        <v>83</v>
      </c>
      <c r="L16" s="137">
        <v>1</v>
      </c>
      <c r="M16" s="137">
        <v>19348</v>
      </c>
      <c r="N16" s="137">
        <v>19038</v>
      </c>
      <c r="O16" s="137">
        <v>310</v>
      </c>
      <c r="P16" s="138">
        <v>1.6022327889187511</v>
      </c>
      <c r="Q16" s="137">
        <v>19318</v>
      </c>
      <c r="R16" s="138">
        <v>99.844945213975606</v>
      </c>
      <c r="S16" s="137">
        <v>19008</v>
      </c>
      <c r="T16" s="137">
        <v>310</v>
      </c>
      <c r="U16" s="137">
        <v>30</v>
      </c>
      <c r="V16" s="146">
        <v>0</v>
      </c>
      <c r="W16" s="408"/>
      <c r="X16" s="75" t="s">
        <v>50</v>
      </c>
      <c r="Y16" s="136">
        <v>18816</v>
      </c>
      <c r="Z16" s="137">
        <v>18568</v>
      </c>
      <c r="AA16" s="137">
        <v>248</v>
      </c>
      <c r="AB16" s="138">
        <v>1.3180272108843538</v>
      </c>
      <c r="AC16" s="137">
        <v>18782</v>
      </c>
      <c r="AD16" s="138">
        <v>99.819302721088434</v>
      </c>
      <c r="AE16" s="137">
        <v>18535</v>
      </c>
      <c r="AF16" s="137">
        <v>247</v>
      </c>
      <c r="AG16" s="137">
        <v>33</v>
      </c>
      <c r="AH16" s="137">
        <v>1</v>
      </c>
      <c r="AI16" s="137">
        <v>10487</v>
      </c>
      <c r="AJ16" s="137">
        <v>10383</v>
      </c>
      <c r="AK16" s="137">
        <v>104</v>
      </c>
      <c r="AL16" s="138">
        <v>0.99170401449413559</v>
      </c>
      <c r="AM16" s="137">
        <v>10467</v>
      </c>
      <c r="AN16" s="138">
        <v>99.80928768952036</v>
      </c>
      <c r="AO16" s="137">
        <v>10363</v>
      </c>
      <c r="AP16" s="137">
        <v>104</v>
      </c>
      <c r="AQ16" s="137">
        <v>20</v>
      </c>
      <c r="AR16" s="137">
        <v>0</v>
      </c>
    </row>
    <row r="17" spans="1:44" ht="21.95" customHeight="1" x14ac:dyDescent="0.25">
      <c r="A17" s="407"/>
      <c r="B17" s="66" t="s">
        <v>51</v>
      </c>
      <c r="C17" s="136">
        <v>160736</v>
      </c>
      <c r="D17" s="137">
        <v>159811</v>
      </c>
      <c r="E17" s="137">
        <v>925</v>
      </c>
      <c r="F17" s="138">
        <v>0.57547780211029265</v>
      </c>
      <c r="G17" s="137">
        <v>160532</v>
      </c>
      <c r="H17" s="138">
        <v>99.873083814453508</v>
      </c>
      <c r="I17" s="137">
        <v>159609</v>
      </c>
      <c r="J17" s="137">
        <v>923</v>
      </c>
      <c r="K17" s="137">
        <v>202</v>
      </c>
      <c r="L17" s="137">
        <v>2</v>
      </c>
      <c r="M17" s="137">
        <v>63668</v>
      </c>
      <c r="N17" s="137">
        <v>63213</v>
      </c>
      <c r="O17" s="137">
        <v>455</v>
      </c>
      <c r="P17" s="138">
        <v>0.71464471948231445</v>
      </c>
      <c r="Q17" s="137">
        <v>63604</v>
      </c>
      <c r="R17" s="138">
        <v>99.899478544951933</v>
      </c>
      <c r="S17" s="137">
        <v>63150</v>
      </c>
      <c r="T17" s="137">
        <v>454</v>
      </c>
      <c r="U17" s="137">
        <v>63</v>
      </c>
      <c r="V17" s="146">
        <v>1</v>
      </c>
      <c r="W17" s="408"/>
      <c r="X17" s="75" t="s">
        <v>51</v>
      </c>
      <c r="Y17" s="136">
        <v>54195</v>
      </c>
      <c r="Z17" s="137">
        <v>53907</v>
      </c>
      <c r="AA17" s="137">
        <v>288</v>
      </c>
      <c r="AB17" s="138">
        <v>0.53141433711597019</v>
      </c>
      <c r="AC17" s="137">
        <v>54133</v>
      </c>
      <c r="AD17" s="138">
        <v>99.88559830242643</v>
      </c>
      <c r="AE17" s="137">
        <v>53845</v>
      </c>
      <c r="AF17" s="137">
        <v>288</v>
      </c>
      <c r="AG17" s="137">
        <v>62</v>
      </c>
      <c r="AH17" s="137">
        <v>0</v>
      </c>
      <c r="AI17" s="137">
        <v>42873</v>
      </c>
      <c r="AJ17" s="137">
        <v>42691</v>
      </c>
      <c r="AK17" s="137">
        <v>182</v>
      </c>
      <c r="AL17" s="138">
        <v>0.42450959811536398</v>
      </c>
      <c r="AM17" s="137">
        <v>42795</v>
      </c>
      <c r="AN17" s="138">
        <v>99.818067315093415</v>
      </c>
      <c r="AO17" s="137">
        <v>42614</v>
      </c>
      <c r="AP17" s="137">
        <v>181</v>
      </c>
      <c r="AQ17" s="137">
        <v>77</v>
      </c>
      <c r="AR17" s="137">
        <v>1</v>
      </c>
    </row>
    <row r="18" spans="1:44" ht="21.95" customHeight="1" x14ac:dyDescent="0.25">
      <c r="A18" s="407" t="s">
        <v>54</v>
      </c>
      <c r="B18" s="66" t="s">
        <v>44</v>
      </c>
      <c r="C18" s="136">
        <v>116093</v>
      </c>
      <c r="D18" s="137">
        <v>115165</v>
      </c>
      <c r="E18" s="137">
        <v>928</v>
      </c>
      <c r="F18" s="138">
        <v>0.79935913448700613</v>
      </c>
      <c r="G18" s="137">
        <v>115966</v>
      </c>
      <c r="H18" s="138">
        <v>99.890604946034642</v>
      </c>
      <c r="I18" s="137">
        <v>115045</v>
      </c>
      <c r="J18" s="137">
        <v>921</v>
      </c>
      <c r="K18" s="137">
        <v>120</v>
      </c>
      <c r="L18" s="137">
        <v>7</v>
      </c>
      <c r="M18" s="137">
        <v>51172</v>
      </c>
      <c r="N18" s="137">
        <v>50648</v>
      </c>
      <c r="O18" s="137">
        <v>524</v>
      </c>
      <c r="P18" s="138">
        <v>1.0239974986320644</v>
      </c>
      <c r="Q18" s="137">
        <v>51119</v>
      </c>
      <c r="R18" s="138">
        <v>99.89642773391698</v>
      </c>
      <c r="S18" s="137">
        <v>50601</v>
      </c>
      <c r="T18" s="137">
        <v>518</v>
      </c>
      <c r="U18" s="137">
        <v>47</v>
      </c>
      <c r="V18" s="146">
        <v>6</v>
      </c>
      <c r="W18" s="408" t="s">
        <v>54</v>
      </c>
      <c r="X18" s="75" t="s">
        <v>44</v>
      </c>
      <c r="Y18" s="136">
        <v>42586</v>
      </c>
      <c r="Z18" s="137">
        <v>42298</v>
      </c>
      <c r="AA18" s="137">
        <v>288</v>
      </c>
      <c r="AB18" s="138">
        <v>0.67627858920772088</v>
      </c>
      <c r="AC18" s="137">
        <v>42537</v>
      </c>
      <c r="AD18" s="138">
        <v>99.884938712252861</v>
      </c>
      <c r="AE18" s="137">
        <v>42250</v>
      </c>
      <c r="AF18" s="137">
        <v>287</v>
      </c>
      <c r="AG18" s="137">
        <v>48</v>
      </c>
      <c r="AH18" s="137">
        <v>1</v>
      </c>
      <c r="AI18" s="137">
        <v>22335</v>
      </c>
      <c r="AJ18" s="137">
        <v>22219</v>
      </c>
      <c r="AK18" s="137">
        <v>116</v>
      </c>
      <c r="AL18" s="138">
        <v>0.51936422655025749</v>
      </c>
      <c r="AM18" s="137">
        <v>22310</v>
      </c>
      <c r="AN18" s="138">
        <v>99.888068054622792</v>
      </c>
      <c r="AO18" s="137">
        <v>22194</v>
      </c>
      <c r="AP18" s="137">
        <v>116</v>
      </c>
      <c r="AQ18" s="137">
        <v>25</v>
      </c>
      <c r="AR18" s="137">
        <v>0</v>
      </c>
    </row>
    <row r="19" spans="1:44" ht="21.95" customHeight="1" x14ac:dyDescent="0.25">
      <c r="A19" s="407"/>
      <c r="B19" s="66" t="s">
        <v>50</v>
      </c>
      <c r="C19" s="136">
        <v>43414</v>
      </c>
      <c r="D19" s="137">
        <v>42970</v>
      </c>
      <c r="E19" s="137">
        <v>444</v>
      </c>
      <c r="F19" s="138">
        <v>1.0227115676970564</v>
      </c>
      <c r="G19" s="137">
        <v>43360</v>
      </c>
      <c r="H19" s="138">
        <v>99.875616160685496</v>
      </c>
      <c r="I19" s="137">
        <v>42918</v>
      </c>
      <c r="J19" s="137">
        <v>442</v>
      </c>
      <c r="K19" s="137">
        <v>52</v>
      </c>
      <c r="L19" s="137">
        <v>2</v>
      </c>
      <c r="M19" s="137">
        <v>19057</v>
      </c>
      <c r="N19" s="137">
        <v>18809</v>
      </c>
      <c r="O19" s="137">
        <v>248</v>
      </c>
      <c r="P19" s="138">
        <v>1.3013590806527786</v>
      </c>
      <c r="Q19" s="137">
        <v>19048</v>
      </c>
      <c r="R19" s="138">
        <v>99.952773259169859</v>
      </c>
      <c r="S19" s="137">
        <v>18801</v>
      </c>
      <c r="T19" s="137">
        <v>247</v>
      </c>
      <c r="U19" s="137">
        <v>8</v>
      </c>
      <c r="V19" s="146">
        <v>1</v>
      </c>
      <c r="W19" s="408"/>
      <c r="X19" s="75" t="s">
        <v>50</v>
      </c>
      <c r="Y19" s="136">
        <v>15162</v>
      </c>
      <c r="Z19" s="137">
        <v>15033</v>
      </c>
      <c r="AA19" s="137">
        <v>129</v>
      </c>
      <c r="AB19" s="138">
        <v>0.850811238622873</v>
      </c>
      <c r="AC19" s="137">
        <v>15128</v>
      </c>
      <c r="AD19" s="138">
        <v>99.775755177417224</v>
      </c>
      <c r="AE19" s="137">
        <v>15000</v>
      </c>
      <c r="AF19" s="137">
        <v>128</v>
      </c>
      <c r="AG19" s="137">
        <v>33</v>
      </c>
      <c r="AH19" s="137">
        <v>1</v>
      </c>
      <c r="AI19" s="137">
        <v>9195</v>
      </c>
      <c r="AJ19" s="137">
        <v>9128</v>
      </c>
      <c r="AK19" s="137">
        <v>67</v>
      </c>
      <c r="AL19" s="138">
        <v>0.72865687873844476</v>
      </c>
      <c r="AM19" s="137">
        <v>9184</v>
      </c>
      <c r="AN19" s="138">
        <v>99.880369766177267</v>
      </c>
      <c r="AO19" s="137">
        <v>9117</v>
      </c>
      <c r="AP19" s="137">
        <v>67</v>
      </c>
      <c r="AQ19" s="137">
        <v>11</v>
      </c>
      <c r="AR19" s="137">
        <v>0</v>
      </c>
    </row>
    <row r="20" spans="1:44" ht="21.95" customHeight="1" x14ac:dyDescent="0.25">
      <c r="A20" s="407"/>
      <c r="B20" s="66" t="s">
        <v>51</v>
      </c>
      <c r="C20" s="136">
        <v>72679</v>
      </c>
      <c r="D20" s="137">
        <v>72195</v>
      </c>
      <c r="E20" s="137">
        <v>484</v>
      </c>
      <c r="F20" s="138">
        <v>0.66594201901512129</v>
      </c>
      <c r="G20" s="137">
        <v>72606</v>
      </c>
      <c r="H20" s="138">
        <v>99.899558331842769</v>
      </c>
      <c r="I20" s="137">
        <v>72127</v>
      </c>
      <c r="J20" s="137">
        <v>479</v>
      </c>
      <c r="K20" s="137">
        <v>68</v>
      </c>
      <c r="L20" s="137">
        <v>5</v>
      </c>
      <c r="M20" s="137">
        <v>32115</v>
      </c>
      <c r="N20" s="137">
        <v>31839</v>
      </c>
      <c r="O20" s="137">
        <v>276</v>
      </c>
      <c r="P20" s="138">
        <v>0.85941148995796368</v>
      </c>
      <c r="Q20" s="137">
        <v>32071</v>
      </c>
      <c r="R20" s="138">
        <v>99.862992371166129</v>
      </c>
      <c r="S20" s="137">
        <v>31800</v>
      </c>
      <c r="T20" s="137">
        <v>271</v>
      </c>
      <c r="U20" s="137">
        <v>39</v>
      </c>
      <c r="V20" s="146">
        <v>5</v>
      </c>
      <c r="W20" s="408"/>
      <c r="X20" s="75" t="s">
        <v>51</v>
      </c>
      <c r="Y20" s="136">
        <v>27424</v>
      </c>
      <c r="Z20" s="137">
        <v>27265</v>
      </c>
      <c r="AA20" s="137">
        <v>159</v>
      </c>
      <c r="AB20" s="138">
        <v>0.57978413068844814</v>
      </c>
      <c r="AC20" s="137">
        <v>27409</v>
      </c>
      <c r="AD20" s="138">
        <v>99.945303383897325</v>
      </c>
      <c r="AE20" s="137">
        <v>27250</v>
      </c>
      <c r="AF20" s="137">
        <v>159</v>
      </c>
      <c r="AG20" s="137">
        <v>15</v>
      </c>
      <c r="AH20" s="137">
        <v>0</v>
      </c>
      <c r="AI20" s="137">
        <v>13140</v>
      </c>
      <c r="AJ20" s="137">
        <v>13091</v>
      </c>
      <c r="AK20" s="137">
        <v>49</v>
      </c>
      <c r="AL20" s="138">
        <v>0.37290715372907152</v>
      </c>
      <c r="AM20" s="137">
        <v>13126</v>
      </c>
      <c r="AN20" s="138">
        <v>99.893455098934552</v>
      </c>
      <c r="AO20" s="137">
        <v>13077</v>
      </c>
      <c r="AP20" s="137">
        <v>49</v>
      </c>
      <c r="AQ20" s="137">
        <v>14</v>
      </c>
      <c r="AR20" s="137">
        <v>0</v>
      </c>
    </row>
    <row r="21" spans="1:44" ht="21.95" customHeight="1" x14ac:dyDescent="0.25">
      <c r="A21" s="407" t="s">
        <v>77</v>
      </c>
      <c r="B21" s="66" t="s">
        <v>44</v>
      </c>
      <c r="C21" s="136">
        <v>1</v>
      </c>
      <c r="D21" s="137">
        <v>1</v>
      </c>
      <c r="E21" s="137">
        <v>0</v>
      </c>
      <c r="F21" s="137">
        <v>0</v>
      </c>
      <c r="G21" s="137">
        <v>1</v>
      </c>
      <c r="H21" s="137">
        <v>100</v>
      </c>
      <c r="I21" s="137">
        <v>1</v>
      </c>
      <c r="J21" s="137">
        <v>0</v>
      </c>
      <c r="K21" s="137">
        <v>0</v>
      </c>
      <c r="L21" s="137">
        <v>0</v>
      </c>
      <c r="M21" s="137">
        <v>0</v>
      </c>
      <c r="N21" s="137">
        <v>0</v>
      </c>
      <c r="O21" s="137">
        <v>0</v>
      </c>
      <c r="P21" s="138">
        <v>0</v>
      </c>
      <c r="Q21" s="137">
        <v>0</v>
      </c>
      <c r="R21" s="138">
        <v>0</v>
      </c>
      <c r="S21" s="137">
        <v>0</v>
      </c>
      <c r="T21" s="137">
        <v>0</v>
      </c>
      <c r="U21" s="137">
        <v>0</v>
      </c>
      <c r="V21" s="146">
        <v>0</v>
      </c>
      <c r="W21" s="408" t="s">
        <v>77</v>
      </c>
      <c r="X21" s="75" t="s">
        <v>44</v>
      </c>
      <c r="Y21" s="136">
        <v>0</v>
      </c>
      <c r="Z21" s="137">
        <v>0</v>
      </c>
      <c r="AA21" s="137">
        <v>0</v>
      </c>
      <c r="AB21" s="138">
        <v>0</v>
      </c>
      <c r="AC21" s="137">
        <v>0</v>
      </c>
      <c r="AD21" s="138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1</v>
      </c>
      <c r="AJ21" s="137">
        <v>1</v>
      </c>
      <c r="AK21" s="137">
        <v>0</v>
      </c>
      <c r="AL21" s="138">
        <v>0</v>
      </c>
      <c r="AM21" s="137">
        <v>1</v>
      </c>
      <c r="AN21" s="137">
        <v>100</v>
      </c>
      <c r="AO21" s="137">
        <v>1</v>
      </c>
      <c r="AP21" s="137">
        <v>0</v>
      </c>
      <c r="AQ21" s="137">
        <v>0</v>
      </c>
      <c r="AR21" s="137">
        <v>0</v>
      </c>
    </row>
    <row r="22" spans="1:44" ht="21.95" customHeight="1" x14ac:dyDescent="0.25">
      <c r="A22" s="407"/>
      <c r="B22" s="66" t="s">
        <v>50</v>
      </c>
      <c r="C22" s="136">
        <v>0</v>
      </c>
      <c r="D22" s="137">
        <v>0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7">
        <v>0</v>
      </c>
      <c r="O22" s="137">
        <v>0</v>
      </c>
      <c r="P22" s="138">
        <v>0</v>
      </c>
      <c r="Q22" s="137">
        <v>0</v>
      </c>
      <c r="R22" s="138">
        <v>0</v>
      </c>
      <c r="S22" s="137">
        <v>0</v>
      </c>
      <c r="T22" s="137">
        <v>0</v>
      </c>
      <c r="U22" s="137">
        <v>0</v>
      </c>
      <c r="V22" s="146">
        <v>0</v>
      </c>
      <c r="W22" s="408"/>
      <c r="X22" s="75" t="s">
        <v>50</v>
      </c>
      <c r="Y22" s="136">
        <v>0</v>
      </c>
      <c r="Z22" s="137">
        <v>0</v>
      </c>
      <c r="AA22" s="137">
        <v>0</v>
      </c>
      <c r="AB22" s="138">
        <v>0</v>
      </c>
      <c r="AC22" s="137">
        <v>0</v>
      </c>
      <c r="AD22" s="138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8">
        <v>0</v>
      </c>
      <c r="AM22" s="137">
        <v>0</v>
      </c>
      <c r="AN22" s="138">
        <v>0</v>
      </c>
      <c r="AO22" s="137">
        <v>0</v>
      </c>
      <c r="AP22" s="137">
        <v>0</v>
      </c>
      <c r="AQ22" s="137">
        <v>0</v>
      </c>
      <c r="AR22" s="137">
        <v>0</v>
      </c>
    </row>
    <row r="23" spans="1:44" ht="21.95" customHeight="1" x14ac:dyDescent="0.25">
      <c r="A23" s="407"/>
      <c r="B23" s="66" t="s">
        <v>51</v>
      </c>
      <c r="C23" s="136">
        <v>1</v>
      </c>
      <c r="D23" s="137">
        <v>1</v>
      </c>
      <c r="E23" s="137">
        <v>0</v>
      </c>
      <c r="F23" s="137">
        <v>0</v>
      </c>
      <c r="G23" s="137">
        <v>1</v>
      </c>
      <c r="H23" s="137">
        <v>100</v>
      </c>
      <c r="I23" s="137">
        <v>1</v>
      </c>
      <c r="J23" s="137">
        <v>0</v>
      </c>
      <c r="K23" s="137">
        <v>0</v>
      </c>
      <c r="L23" s="137">
        <v>0</v>
      </c>
      <c r="M23" s="137">
        <v>0</v>
      </c>
      <c r="N23" s="137">
        <v>0</v>
      </c>
      <c r="O23" s="137">
        <v>0</v>
      </c>
      <c r="P23" s="138">
        <v>0</v>
      </c>
      <c r="Q23" s="137">
        <v>0</v>
      </c>
      <c r="R23" s="138">
        <v>0</v>
      </c>
      <c r="S23" s="137">
        <v>0</v>
      </c>
      <c r="T23" s="137">
        <v>0</v>
      </c>
      <c r="U23" s="137">
        <v>0</v>
      </c>
      <c r="V23" s="146">
        <v>0</v>
      </c>
      <c r="W23" s="408"/>
      <c r="X23" s="75" t="s">
        <v>51</v>
      </c>
      <c r="Y23" s="136">
        <v>0</v>
      </c>
      <c r="Z23" s="137">
        <v>0</v>
      </c>
      <c r="AA23" s="137">
        <v>0</v>
      </c>
      <c r="AB23" s="138">
        <v>0</v>
      </c>
      <c r="AC23" s="137">
        <v>0</v>
      </c>
      <c r="AD23" s="138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1</v>
      </c>
      <c r="AJ23" s="137">
        <v>1</v>
      </c>
      <c r="AK23" s="137">
        <v>0</v>
      </c>
      <c r="AL23" s="138">
        <v>0</v>
      </c>
      <c r="AM23" s="137">
        <v>1</v>
      </c>
      <c r="AN23" s="137">
        <v>100</v>
      </c>
      <c r="AO23" s="137">
        <v>1</v>
      </c>
      <c r="AP23" s="137">
        <v>0</v>
      </c>
      <c r="AQ23" s="137">
        <v>0</v>
      </c>
      <c r="AR23" s="137">
        <v>0</v>
      </c>
    </row>
    <row r="24" spans="1:44" ht="21.95" customHeight="1" x14ac:dyDescent="0.25">
      <c r="A24" s="407" t="s">
        <v>55</v>
      </c>
      <c r="B24" s="66" t="s">
        <v>44</v>
      </c>
      <c r="C24" s="136">
        <v>138222</v>
      </c>
      <c r="D24" s="137">
        <v>137070</v>
      </c>
      <c r="E24" s="137">
        <v>1152</v>
      </c>
      <c r="F24" s="138">
        <v>0.83344185440812601</v>
      </c>
      <c r="G24" s="137">
        <v>138132</v>
      </c>
      <c r="H24" s="138">
        <v>99.934887355124374</v>
      </c>
      <c r="I24" s="137">
        <v>136980</v>
      </c>
      <c r="J24" s="137">
        <v>1152</v>
      </c>
      <c r="K24" s="137">
        <v>90</v>
      </c>
      <c r="L24" s="137">
        <v>0</v>
      </c>
      <c r="M24" s="137">
        <v>59220</v>
      </c>
      <c r="N24" s="137">
        <v>58631</v>
      </c>
      <c r="O24" s="137">
        <v>589</v>
      </c>
      <c r="P24" s="138">
        <v>0.99459642012833505</v>
      </c>
      <c r="Q24" s="137">
        <v>59196</v>
      </c>
      <c r="R24" s="138">
        <v>99.959473150962509</v>
      </c>
      <c r="S24" s="137">
        <v>58607</v>
      </c>
      <c r="T24" s="137">
        <v>589</v>
      </c>
      <c r="U24" s="137">
        <v>24</v>
      </c>
      <c r="V24" s="146">
        <v>0</v>
      </c>
      <c r="W24" s="408" t="s">
        <v>55</v>
      </c>
      <c r="X24" s="75" t="s">
        <v>44</v>
      </c>
      <c r="Y24" s="136">
        <v>53750</v>
      </c>
      <c r="Z24" s="137">
        <v>53375</v>
      </c>
      <c r="AA24" s="137">
        <v>375</v>
      </c>
      <c r="AB24" s="138">
        <v>0.69767441860465118</v>
      </c>
      <c r="AC24" s="137">
        <v>53703</v>
      </c>
      <c r="AD24" s="138">
        <v>99.91255813953488</v>
      </c>
      <c r="AE24" s="137">
        <v>53328</v>
      </c>
      <c r="AF24" s="137">
        <v>375</v>
      </c>
      <c r="AG24" s="137">
        <v>47</v>
      </c>
      <c r="AH24" s="137">
        <v>0</v>
      </c>
      <c r="AI24" s="137">
        <v>25252</v>
      </c>
      <c r="AJ24" s="137">
        <v>25064</v>
      </c>
      <c r="AK24" s="137">
        <v>188</v>
      </c>
      <c r="AL24" s="138">
        <v>0.74449548550609845</v>
      </c>
      <c r="AM24" s="137">
        <v>25233</v>
      </c>
      <c r="AN24" s="138">
        <v>99.924758434975445</v>
      </c>
      <c r="AO24" s="137">
        <v>25045</v>
      </c>
      <c r="AP24" s="137">
        <v>188</v>
      </c>
      <c r="AQ24" s="137">
        <v>19</v>
      </c>
      <c r="AR24" s="137">
        <v>0</v>
      </c>
    </row>
    <row r="25" spans="1:44" ht="21.95" customHeight="1" x14ac:dyDescent="0.25">
      <c r="A25" s="407"/>
      <c r="B25" s="66" t="s">
        <v>50</v>
      </c>
      <c r="C25" s="136">
        <v>89465</v>
      </c>
      <c r="D25" s="137">
        <v>88654</v>
      </c>
      <c r="E25" s="137">
        <v>811</v>
      </c>
      <c r="F25" s="138">
        <v>0.90649974850500192</v>
      </c>
      <c r="G25" s="137">
        <v>89426</v>
      </c>
      <c r="H25" s="138">
        <v>99.95640753367239</v>
      </c>
      <c r="I25" s="137">
        <v>88615</v>
      </c>
      <c r="J25" s="137">
        <v>811</v>
      </c>
      <c r="K25" s="137">
        <v>39</v>
      </c>
      <c r="L25" s="137">
        <v>0</v>
      </c>
      <c r="M25" s="137">
        <v>40963</v>
      </c>
      <c r="N25" s="137">
        <v>40525</v>
      </c>
      <c r="O25" s="137">
        <v>438</v>
      </c>
      <c r="P25" s="138">
        <v>1.06925762273271</v>
      </c>
      <c r="Q25" s="137">
        <v>40952</v>
      </c>
      <c r="R25" s="138">
        <v>99.973146498059222</v>
      </c>
      <c r="S25" s="137">
        <v>40514</v>
      </c>
      <c r="T25" s="137">
        <v>438</v>
      </c>
      <c r="U25" s="137">
        <v>11</v>
      </c>
      <c r="V25" s="146">
        <v>0</v>
      </c>
      <c r="W25" s="408"/>
      <c r="X25" s="75" t="s">
        <v>50</v>
      </c>
      <c r="Y25" s="136">
        <v>33923</v>
      </c>
      <c r="Z25" s="137">
        <v>33667</v>
      </c>
      <c r="AA25" s="137">
        <v>256</v>
      </c>
      <c r="AB25" s="138">
        <v>0.75465023730212533</v>
      </c>
      <c r="AC25" s="137">
        <v>33901</v>
      </c>
      <c r="AD25" s="138">
        <v>99.935147245231846</v>
      </c>
      <c r="AE25" s="137">
        <v>33645</v>
      </c>
      <c r="AF25" s="137">
        <v>256</v>
      </c>
      <c r="AG25" s="137">
        <v>22</v>
      </c>
      <c r="AH25" s="137">
        <v>0</v>
      </c>
      <c r="AI25" s="137">
        <v>14579</v>
      </c>
      <c r="AJ25" s="137">
        <v>14462</v>
      </c>
      <c r="AK25" s="137">
        <v>117</v>
      </c>
      <c r="AL25" s="138">
        <v>0.80252417861307357</v>
      </c>
      <c r="AM25" s="137">
        <v>14573</v>
      </c>
      <c r="AN25" s="138">
        <v>99.958844913917275</v>
      </c>
      <c r="AO25" s="137">
        <v>14456</v>
      </c>
      <c r="AP25" s="137">
        <v>117</v>
      </c>
      <c r="AQ25" s="137">
        <v>6</v>
      </c>
      <c r="AR25" s="137">
        <v>0</v>
      </c>
    </row>
    <row r="26" spans="1:44" ht="21.95" customHeight="1" x14ac:dyDescent="0.25">
      <c r="A26" s="407"/>
      <c r="B26" s="66" t="s">
        <v>51</v>
      </c>
      <c r="C26" s="136">
        <v>48757</v>
      </c>
      <c r="D26" s="137">
        <v>48416</v>
      </c>
      <c r="E26" s="137">
        <v>341</v>
      </c>
      <c r="F26" s="138">
        <v>0.69938675472239886</v>
      </c>
      <c r="G26" s="137">
        <v>48706</v>
      </c>
      <c r="H26" s="138">
        <v>99.895399634924217</v>
      </c>
      <c r="I26" s="137">
        <v>48365</v>
      </c>
      <c r="J26" s="137">
        <v>341</v>
      </c>
      <c r="K26" s="137">
        <v>51</v>
      </c>
      <c r="L26" s="137">
        <v>0</v>
      </c>
      <c r="M26" s="137">
        <v>18257</v>
      </c>
      <c r="N26" s="137">
        <v>18106</v>
      </c>
      <c r="O26" s="137">
        <v>151</v>
      </c>
      <c r="P26" s="138">
        <v>0.8270800241003452</v>
      </c>
      <c r="Q26" s="137">
        <v>18244</v>
      </c>
      <c r="R26" s="138">
        <v>99.928794435011227</v>
      </c>
      <c r="S26" s="137">
        <v>18093</v>
      </c>
      <c r="T26" s="137">
        <v>151</v>
      </c>
      <c r="U26" s="137">
        <v>13</v>
      </c>
      <c r="V26" s="146">
        <v>0</v>
      </c>
      <c r="W26" s="408"/>
      <c r="X26" s="75" t="s">
        <v>51</v>
      </c>
      <c r="Y26" s="136">
        <v>19827</v>
      </c>
      <c r="Z26" s="137">
        <v>19708</v>
      </c>
      <c r="AA26" s="137">
        <v>119</v>
      </c>
      <c r="AB26" s="138">
        <v>0.6001916578403188</v>
      </c>
      <c r="AC26" s="137">
        <v>19802</v>
      </c>
      <c r="AD26" s="138">
        <v>99.873909315579766</v>
      </c>
      <c r="AE26" s="137">
        <v>19683</v>
      </c>
      <c r="AF26" s="137">
        <v>119</v>
      </c>
      <c r="AG26" s="137">
        <v>25</v>
      </c>
      <c r="AH26" s="137">
        <v>0</v>
      </c>
      <c r="AI26" s="137">
        <v>10673</v>
      </c>
      <c r="AJ26" s="137">
        <v>10602</v>
      </c>
      <c r="AK26" s="137">
        <v>71</v>
      </c>
      <c r="AL26" s="138">
        <v>0.66523001967581752</v>
      </c>
      <c r="AM26" s="137">
        <v>10660</v>
      </c>
      <c r="AN26" s="138">
        <v>99.878197320341044</v>
      </c>
      <c r="AO26" s="137">
        <v>10589</v>
      </c>
      <c r="AP26" s="137">
        <v>71</v>
      </c>
      <c r="AQ26" s="137">
        <v>13</v>
      </c>
      <c r="AR26" s="137">
        <v>0</v>
      </c>
    </row>
    <row r="27" spans="1:44" ht="21.95" customHeight="1" x14ac:dyDescent="0.25">
      <c r="A27" s="407" t="s">
        <v>78</v>
      </c>
      <c r="B27" s="66" t="s">
        <v>44</v>
      </c>
      <c r="C27" s="136">
        <v>0</v>
      </c>
      <c r="D27" s="137">
        <v>0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7">
        <v>0</v>
      </c>
      <c r="O27" s="137">
        <v>0</v>
      </c>
      <c r="P27" s="138">
        <v>0</v>
      </c>
      <c r="Q27" s="137">
        <v>0</v>
      </c>
      <c r="R27" s="138">
        <v>0</v>
      </c>
      <c r="S27" s="137">
        <v>0</v>
      </c>
      <c r="T27" s="137">
        <v>0</v>
      </c>
      <c r="U27" s="137">
        <v>0</v>
      </c>
      <c r="V27" s="146">
        <v>0</v>
      </c>
      <c r="W27" s="408" t="s">
        <v>78</v>
      </c>
      <c r="X27" s="75" t="s">
        <v>44</v>
      </c>
      <c r="Y27" s="136">
        <v>0</v>
      </c>
      <c r="Z27" s="137">
        <v>0</v>
      </c>
      <c r="AA27" s="137">
        <v>0</v>
      </c>
      <c r="AB27" s="138">
        <v>0</v>
      </c>
      <c r="AC27" s="137">
        <v>0</v>
      </c>
      <c r="AD27" s="138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8">
        <v>0</v>
      </c>
      <c r="AM27" s="137">
        <v>0</v>
      </c>
      <c r="AN27" s="138">
        <v>0</v>
      </c>
      <c r="AO27" s="137">
        <v>0</v>
      </c>
      <c r="AP27" s="137">
        <v>0</v>
      </c>
      <c r="AQ27" s="137">
        <v>0</v>
      </c>
      <c r="AR27" s="137">
        <v>0</v>
      </c>
    </row>
    <row r="28" spans="1:44" ht="21.95" customHeight="1" x14ac:dyDescent="0.25">
      <c r="A28" s="407"/>
      <c r="B28" s="66" t="s">
        <v>50</v>
      </c>
      <c r="C28" s="136">
        <v>0</v>
      </c>
      <c r="D28" s="137">
        <v>0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7">
        <v>0</v>
      </c>
      <c r="O28" s="137">
        <v>0</v>
      </c>
      <c r="P28" s="138">
        <v>0</v>
      </c>
      <c r="Q28" s="137">
        <v>0</v>
      </c>
      <c r="R28" s="138">
        <v>0</v>
      </c>
      <c r="S28" s="137">
        <v>0</v>
      </c>
      <c r="T28" s="137">
        <v>0</v>
      </c>
      <c r="U28" s="137">
        <v>0</v>
      </c>
      <c r="V28" s="146">
        <v>0</v>
      </c>
      <c r="W28" s="408"/>
      <c r="X28" s="75" t="s">
        <v>50</v>
      </c>
      <c r="Y28" s="136">
        <v>0</v>
      </c>
      <c r="Z28" s="137">
        <v>0</v>
      </c>
      <c r="AA28" s="137">
        <v>0</v>
      </c>
      <c r="AB28" s="138">
        <v>0</v>
      </c>
      <c r="AC28" s="137">
        <v>0</v>
      </c>
      <c r="AD28" s="138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8">
        <v>0</v>
      </c>
      <c r="AM28" s="137">
        <v>0</v>
      </c>
      <c r="AN28" s="138">
        <v>0</v>
      </c>
      <c r="AO28" s="137">
        <v>0</v>
      </c>
      <c r="AP28" s="137">
        <v>0</v>
      </c>
      <c r="AQ28" s="137">
        <v>0</v>
      </c>
      <c r="AR28" s="137">
        <v>0</v>
      </c>
    </row>
    <row r="29" spans="1:44" ht="21.95" customHeight="1" x14ac:dyDescent="0.25">
      <c r="A29" s="407"/>
      <c r="B29" s="66" t="s">
        <v>51</v>
      </c>
      <c r="C29" s="136">
        <v>0</v>
      </c>
      <c r="D29" s="137">
        <v>0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7">
        <v>0</v>
      </c>
      <c r="O29" s="137">
        <v>0</v>
      </c>
      <c r="P29" s="138">
        <v>0</v>
      </c>
      <c r="Q29" s="137">
        <v>0</v>
      </c>
      <c r="R29" s="138">
        <v>0</v>
      </c>
      <c r="S29" s="137">
        <v>0</v>
      </c>
      <c r="T29" s="137">
        <v>0</v>
      </c>
      <c r="U29" s="137">
        <v>0</v>
      </c>
      <c r="V29" s="146">
        <v>0</v>
      </c>
      <c r="W29" s="408"/>
      <c r="X29" s="75" t="s">
        <v>51</v>
      </c>
      <c r="Y29" s="136">
        <v>0</v>
      </c>
      <c r="Z29" s="137">
        <v>0</v>
      </c>
      <c r="AA29" s="137">
        <v>0</v>
      </c>
      <c r="AB29" s="138">
        <v>0</v>
      </c>
      <c r="AC29" s="137">
        <v>0</v>
      </c>
      <c r="AD29" s="138">
        <v>0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8">
        <v>0</v>
      </c>
      <c r="AM29" s="137">
        <v>0</v>
      </c>
      <c r="AN29" s="138">
        <v>0</v>
      </c>
      <c r="AO29" s="137">
        <v>0</v>
      </c>
      <c r="AP29" s="137">
        <v>0</v>
      </c>
      <c r="AQ29" s="137">
        <v>0</v>
      </c>
      <c r="AR29" s="137">
        <v>0</v>
      </c>
    </row>
    <row r="30" spans="1:44" ht="21.95" customHeight="1" x14ac:dyDescent="0.25">
      <c r="A30" s="407" t="s">
        <v>56</v>
      </c>
      <c r="B30" s="66" t="s">
        <v>44</v>
      </c>
      <c r="C30" s="136">
        <v>2</v>
      </c>
      <c r="D30" s="137">
        <v>1</v>
      </c>
      <c r="E30" s="137">
        <v>1</v>
      </c>
      <c r="F30" s="138">
        <v>50</v>
      </c>
      <c r="G30" s="137">
        <v>2</v>
      </c>
      <c r="H30" s="137">
        <v>100</v>
      </c>
      <c r="I30" s="137">
        <v>1</v>
      </c>
      <c r="J30" s="137">
        <v>1</v>
      </c>
      <c r="K30" s="137">
        <v>0</v>
      </c>
      <c r="L30" s="137">
        <v>0</v>
      </c>
      <c r="M30" s="137">
        <v>0</v>
      </c>
      <c r="N30" s="137">
        <v>0</v>
      </c>
      <c r="O30" s="137">
        <v>0</v>
      </c>
      <c r="P30" s="138">
        <v>0</v>
      </c>
      <c r="Q30" s="137">
        <v>0</v>
      </c>
      <c r="R30" s="138">
        <v>0</v>
      </c>
      <c r="S30" s="137">
        <v>0</v>
      </c>
      <c r="T30" s="137">
        <v>0</v>
      </c>
      <c r="U30" s="137">
        <v>0</v>
      </c>
      <c r="V30" s="146">
        <v>0</v>
      </c>
      <c r="W30" s="408" t="s">
        <v>56</v>
      </c>
      <c r="X30" s="75" t="s">
        <v>44</v>
      </c>
      <c r="Y30" s="136">
        <v>2</v>
      </c>
      <c r="Z30" s="137">
        <v>1</v>
      </c>
      <c r="AA30" s="137">
        <v>1</v>
      </c>
      <c r="AB30" s="138">
        <v>50</v>
      </c>
      <c r="AC30" s="137">
        <v>2</v>
      </c>
      <c r="AD30" s="137">
        <v>100</v>
      </c>
      <c r="AE30" s="137">
        <v>1</v>
      </c>
      <c r="AF30" s="137">
        <v>1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8">
        <v>0</v>
      </c>
      <c r="AM30" s="137">
        <v>0</v>
      </c>
      <c r="AN30" s="138">
        <v>0</v>
      </c>
      <c r="AO30" s="137">
        <v>0</v>
      </c>
      <c r="AP30" s="137">
        <v>0</v>
      </c>
      <c r="AQ30" s="137">
        <v>0</v>
      </c>
      <c r="AR30" s="137">
        <v>0</v>
      </c>
    </row>
    <row r="31" spans="1:44" ht="21.95" customHeight="1" x14ac:dyDescent="0.25">
      <c r="A31" s="407"/>
      <c r="B31" s="66" t="s">
        <v>50</v>
      </c>
      <c r="C31" s="136">
        <v>0</v>
      </c>
      <c r="D31" s="137">
        <v>0</v>
      </c>
      <c r="E31" s="137">
        <v>0</v>
      </c>
      <c r="F31" s="137">
        <v>0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7">
        <v>0</v>
      </c>
      <c r="O31" s="137">
        <v>0</v>
      </c>
      <c r="P31" s="138">
        <v>0</v>
      </c>
      <c r="Q31" s="137">
        <v>0</v>
      </c>
      <c r="R31" s="138">
        <v>0</v>
      </c>
      <c r="S31" s="137">
        <v>0</v>
      </c>
      <c r="T31" s="137">
        <v>0</v>
      </c>
      <c r="U31" s="137">
        <v>0</v>
      </c>
      <c r="V31" s="146">
        <v>0</v>
      </c>
      <c r="W31" s="408"/>
      <c r="X31" s="75" t="s">
        <v>50</v>
      </c>
      <c r="Y31" s="136">
        <v>0</v>
      </c>
      <c r="Z31" s="137">
        <v>0</v>
      </c>
      <c r="AA31" s="137">
        <v>0</v>
      </c>
      <c r="AB31" s="138">
        <v>0</v>
      </c>
      <c r="AC31" s="137">
        <v>0</v>
      </c>
      <c r="AD31" s="138">
        <v>0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8">
        <v>0</v>
      </c>
      <c r="AM31" s="137">
        <v>0</v>
      </c>
      <c r="AN31" s="138">
        <v>0</v>
      </c>
      <c r="AO31" s="137">
        <v>0</v>
      </c>
      <c r="AP31" s="137">
        <v>0</v>
      </c>
      <c r="AQ31" s="137">
        <v>0</v>
      </c>
      <c r="AR31" s="137">
        <v>0</v>
      </c>
    </row>
    <row r="32" spans="1:44" ht="21.95" customHeight="1" x14ac:dyDescent="0.25">
      <c r="A32" s="407"/>
      <c r="B32" s="66" t="s">
        <v>51</v>
      </c>
      <c r="C32" s="139">
        <v>2</v>
      </c>
      <c r="D32" s="140">
        <v>1</v>
      </c>
      <c r="E32" s="140">
        <v>1</v>
      </c>
      <c r="F32" s="141">
        <v>50</v>
      </c>
      <c r="G32" s="140">
        <v>2</v>
      </c>
      <c r="H32" s="140">
        <v>100</v>
      </c>
      <c r="I32" s="140">
        <v>1</v>
      </c>
      <c r="J32" s="140">
        <v>1</v>
      </c>
      <c r="K32" s="140">
        <v>0</v>
      </c>
      <c r="L32" s="140">
        <v>0</v>
      </c>
      <c r="M32" s="140">
        <v>0</v>
      </c>
      <c r="N32" s="140">
        <v>0</v>
      </c>
      <c r="O32" s="140">
        <v>0</v>
      </c>
      <c r="P32" s="141">
        <v>0</v>
      </c>
      <c r="Q32" s="140">
        <v>0</v>
      </c>
      <c r="R32" s="141">
        <v>0</v>
      </c>
      <c r="S32" s="140">
        <v>0</v>
      </c>
      <c r="T32" s="140">
        <v>0</v>
      </c>
      <c r="U32" s="140">
        <v>0</v>
      </c>
      <c r="V32" s="147">
        <v>0</v>
      </c>
      <c r="W32" s="408"/>
      <c r="X32" s="75" t="s">
        <v>51</v>
      </c>
      <c r="Y32" s="139">
        <v>2</v>
      </c>
      <c r="Z32" s="140">
        <v>1</v>
      </c>
      <c r="AA32" s="140">
        <v>1</v>
      </c>
      <c r="AB32" s="141">
        <v>50</v>
      </c>
      <c r="AC32" s="140">
        <v>2</v>
      </c>
      <c r="AD32" s="140">
        <v>100</v>
      </c>
      <c r="AE32" s="140">
        <v>1</v>
      </c>
      <c r="AF32" s="140">
        <v>1</v>
      </c>
      <c r="AG32" s="140">
        <v>0</v>
      </c>
      <c r="AH32" s="140">
        <v>0</v>
      </c>
      <c r="AI32" s="140">
        <v>0</v>
      </c>
      <c r="AJ32" s="140">
        <v>0</v>
      </c>
      <c r="AK32" s="140">
        <v>0</v>
      </c>
      <c r="AL32" s="141">
        <v>0</v>
      </c>
      <c r="AM32" s="140">
        <v>0</v>
      </c>
      <c r="AN32" s="141">
        <v>0</v>
      </c>
      <c r="AO32" s="140">
        <v>0</v>
      </c>
      <c r="AP32" s="140">
        <v>0</v>
      </c>
      <c r="AQ32" s="140">
        <v>0</v>
      </c>
      <c r="AR32" s="140">
        <v>0</v>
      </c>
    </row>
    <row r="33" spans="1:67" customFormat="1" x14ac:dyDescent="0.25">
      <c r="A33" s="17" t="s">
        <v>58</v>
      </c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84" t="s">
        <v>59</v>
      </c>
      <c r="X33" s="85"/>
      <c r="Y33" s="85"/>
      <c r="Z33" s="85"/>
      <c r="AA33" s="85"/>
      <c r="AB33" s="85" t="s">
        <v>60</v>
      </c>
      <c r="AC33" s="17"/>
      <c r="AD33" s="17"/>
      <c r="AE33" s="17"/>
      <c r="AF33" s="17"/>
      <c r="AG33" s="86" t="s">
        <v>61</v>
      </c>
      <c r="AH33" s="87"/>
      <c r="AI33" s="88"/>
      <c r="AJ33" s="52"/>
      <c r="AL33" s="87"/>
      <c r="AM33" s="89" t="s">
        <v>62</v>
      </c>
      <c r="AN33" s="86"/>
      <c r="AO33" s="88"/>
      <c r="AP33" s="52"/>
      <c r="AQ33" s="89"/>
      <c r="AR33" s="89"/>
      <c r="AS33" s="90"/>
      <c r="AT33" s="89"/>
      <c r="AV33" s="91"/>
      <c r="AW33" s="41"/>
      <c r="AX33" s="41"/>
      <c r="AY33" s="41"/>
      <c r="AZ33" s="41"/>
      <c r="BA33" s="41"/>
      <c r="BB33" s="41"/>
      <c r="BC33" s="41"/>
      <c r="BD33" s="41"/>
      <c r="BE33" s="41"/>
      <c r="BF33" s="41"/>
      <c r="BG33" s="41"/>
      <c r="BH33" s="41"/>
      <c r="BI33" s="41"/>
    </row>
    <row r="34" spans="1:67" customFormat="1" x14ac:dyDescent="0.25">
      <c r="A34" s="17" t="s">
        <v>64</v>
      </c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54" t="s">
        <v>79</v>
      </c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87"/>
      <c r="AO34" s="87"/>
      <c r="AP34" s="52"/>
      <c r="AQ34" s="87"/>
      <c r="AR34" s="87"/>
      <c r="AS34" s="90"/>
      <c r="AT34" s="86"/>
      <c r="AU34" s="87"/>
      <c r="AV34" s="52"/>
      <c r="AW34" s="86"/>
      <c r="AX34" s="90"/>
      <c r="AY34" s="87"/>
      <c r="AZ34" s="87"/>
      <c r="BA34" s="87"/>
      <c r="BB34" s="92"/>
      <c r="BC34" s="41"/>
      <c r="BD34" s="41"/>
      <c r="BE34" s="41"/>
      <c r="BF34" s="41"/>
      <c r="BG34" s="41"/>
      <c r="BH34" s="41"/>
      <c r="BI34" s="41"/>
      <c r="BJ34" s="41"/>
      <c r="BK34" s="41"/>
      <c r="BL34" s="41"/>
      <c r="BM34" s="41"/>
      <c r="BN34" s="41"/>
      <c r="BO34" s="41"/>
    </row>
    <row r="35" spans="1:67" customFormat="1" x14ac:dyDescent="0.2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54" t="s">
        <v>80</v>
      </c>
      <c r="X35" s="55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41"/>
      <c r="BD35" s="41"/>
      <c r="BE35" s="41"/>
      <c r="BF35" s="41"/>
      <c r="BG35" s="41"/>
      <c r="BH35" s="41"/>
      <c r="BI35" s="41"/>
      <c r="BJ35" s="41"/>
      <c r="BK35" s="41"/>
      <c r="BL35" s="41"/>
      <c r="BM35" s="41"/>
      <c r="BN35" s="41"/>
      <c r="BO35" s="41"/>
    </row>
    <row r="36" spans="1:67" customFormat="1" x14ac:dyDescent="0.25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67"/>
      <c r="X36" s="67"/>
      <c r="Y36" s="67"/>
      <c r="Z36" s="67"/>
      <c r="AA36" s="67"/>
      <c r="AB36" s="67"/>
      <c r="AC36" s="67"/>
      <c r="AD36" s="67"/>
      <c r="AE36" s="67"/>
      <c r="AF36" s="67"/>
      <c r="AG36" s="67"/>
      <c r="AH36" s="67"/>
      <c r="AI36" s="67"/>
      <c r="AJ36" s="67"/>
      <c r="AK36" s="67"/>
      <c r="AL36" s="67"/>
      <c r="AM36" s="67"/>
      <c r="AN36" s="17"/>
      <c r="AO36" s="17"/>
      <c r="AP36" s="17"/>
      <c r="AQ36" s="17"/>
      <c r="AR36" s="17"/>
      <c r="AS36" s="85"/>
      <c r="AT36" s="85"/>
      <c r="AU36" s="85"/>
      <c r="AV36" s="85"/>
      <c r="AW36" s="85"/>
      <c r="AX36" s="85"/>
      <c r="AY36" s="85"/>
      <c r="AZ36" s="85"/>
      <c r="BA36" s="85"/>
      <c r="BB36" s="85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</row>
    <row r="37" spans="1:67" ht="18" customHeight="1" x14ac:dyDescent="0.25">
      <c r="F37" s="67"/>
      <c r="H37" s="67"/>
    </row>
    <row r="38" spans="1:67" ht="18" customHeight="1" x14ac:dyDescent="0.25">
      <c r="F38" s="67"/>
      <c r="H38" s="67"/>
    </row>
    <row r="39" spans="1:67" ht="18" customHeight="1" x14ac:dyDescent="0.25">
      <c r="F39" s="67"/>
      <c r="H39" s="67"/>
    </row>
    <row r="40" spans="1:67" ht="18" customHeight="1" x14ac:dyDescent="0.25">
      <c r="F40" s="67"/>
      <c r="H40" s="67"/>
    </row>
    <row r="41" spans="1:67" x14ac:dyDescent="0.25">
      <c r="F41" s="67"/>
      <c r="H41" s="67"/>
    </row>
    <row r="42" spans="1:67" x14ac:dyDescent="0.25">
      <c r="F42" s="67"/>
      <c r="H42" s="67"/>
    </row>
    <row r="43" spans="1:67" x14ac:dyDescent="0.25">
      <c r="F43" s="67"/>
      <c r="H43" s="67"/>
    </row>
    <row r="44" spans="1:67" x14ac:dyDescent="0.25">
      <c r="F44" s="67"/>
      <c r="H44" s="67"/>
    </row>
    <row r="45" spans="1:67" x14ac:dyDescent="0.25">
      <c r="F45" s="67"/>
      <c r="H45" s="67"/>
    </row>
    <row r="46" spans="1:67" x14ac:dyDescent="0.25">
      <c r="F46" s="67"/>
      <c r="H46" s="67"/>
    </row>
    <row r="47" spans="1:67" x14ac:dyDescent="0.25">
      <c r="F47" s="67"/>
      <c r="H47" s="67"/>
    </row>
    <row r="48" spans="1:67" x14ac:dyDescent="0.25">
      <c r="F48" s="67"/>
      <c r="H48" s="67"/>
    </row>
    <row r="49" s="67" customFormat="1" x14ac:dyDescent="0.25"/>
    <row r="50" s="67" customFormat="1" x14ac:dyDescent="0.25"/>
    <row r="51" s="67" customFormat="1" x14ac:dyDescent="0.25"/>
    <row r="52" s="67" customFormat="1" x14ac:dyDescent="0.25"/>
    <row r="53" s="67" customFormat="1" x14ac:dyDescent="0.25"/>
    <row r="54" s="67" customFormat="1" x14ac:dyDescent="0.25"/>
    <row r="55" s="67" customFormat="1" x14ac:dyDescent="0.25"/>
    <row r="56" s="67" customFormat="1" x14ac:dyDescent="0.25"/>
    <row r="57" s="67" customFormat="1" x14ac:dyDescent="0.25"/>
    <row r="58" s="67" customFormat="1" x14ac:dyDescent="0.25"/>
  </sheetData>
  <mergeCells count="46">
    <mergeCell ref="Q1:R1"/>
    <mergeCell ref="S1:V1"/>
    <mergeCell ref="AM1:AN1"/>
    <mergeCell ref="AO1:AR1"/>
    <mergeCell ref="Q2:R2"/>
    <mergeCell ref="S2:V2"/>
    <mergeCell ref="AM2:AN2"/>
    <mergeCell ref="AO2:AR2"/>
    <mergeCell ref="A3:V3"/>
    <mergeCell ref="W3:AR3"/>
    <mergeCell ref="A4:V4"/>
    <mergeCell ref="W4:AR4"/>
    <mergeCell ref="A5:V5"/>
    <mergeCell ref="W5:AR5"/>
    <mergeCell ref="AQ7:AR7"/>
    <mergeCell ref="C6:L6"/>
    <mergeCell ref="M6:V6"/>
    <mergeCell ref="Y6:AH6"/>
    <mergeCell ref="AI6:AR6"/>
    <mergeCell ref="C7:F7"/>
    <mergeCell ref="G7:J7"/>
    <mergeCell ref="K7:L7"/>
    <mergeCell ref="M7:P7"/>
    <mergeCell ref="Q7:T7"/>
    <mergeCell ref="U7:V7"/>
    <mergeCell ref="Y7:AB7"/>
    <mergeCell ref="AC7:AF7"/>
    <mergeCell ref="AG7:AH7"/>
    <mergeCell ref="AI7:AL7"/>
    <mergeCell ref="AM7:AP7"/>
    <mergeCell ref="A9:A11"/>
    <mergeCell ref="W9:W11"/>
    <mergeCell ref="A12:A14"/>
    <mergeCell ref="W12:W14"/>
    <mergeCell ref="A15:A17"/>
    <mergeCell ref="W15:W17"/>
    <mergeCell ref="A27:A29"/>
    <mergeCell ref="W27:W29"/>
    <mergeCell ref="A30:A32"/>
    <mergeCell ref="W30:W32"/>
    <mergeCell ref="A18:A20"/>
    <mergeCell ref="W18:W20"/>
    <mergeCell ref="A21:A23"/>
    <mergeCell ref="W21:W23"/>
    <mergeCell ref="A24:A26"/>
    <mergeCell ref="W24:W26"/>
  </mergeCells>
  <phoneticPr fontId="3" type="noConversion"/>
  <pageMargins left="0.75000000000000011" right="0.75000000000000011" top="1" bottom="1" header="0.5" footer="0.5"/>
  <pageSetup paperSize="0" scale="90" fitToWidth="0" fitToHeight="0" orientation="landscape" horizontalDpi="0" verticalDpi="0" copies="0"/>
  <headerFooter alignWithMargins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O40"/>
  <sheetViews>
    <sheetView workbookViewId="0"/>
  </sheetViews>
  <sheetFormatPr defaultColWidth="5.75" defaultRowHeight="16.5" x14ac:dyDescent="0.25"/>
  <cols>
    <col min="1" max="1" width="12.625" style="67" customWidth="1"/>
    <col min="2" max="4" width="9.625" style="67" customWidth="1"/>
    <col min="5" max="6" width="9.375" style="67" customWidth="1"/>
    <col min="7" max="7" width="9.625" style="67" customWidth="1"/>
    <col min="8" max="8" width="9.375" style="67" customWidth="1"/>
    <col min="9" max="9" width="9.625" style="67" customWidth="1"/>
    <col min="10" max="22" width="9.375" style="67" customWidth="1"/>
    <col min="23" max="24" width="9.625" style="67" customWidth="1"/>
    <col min="25" max="26" width="9.375" style="67" customWidth="1"/>
    <col min="27" max="27" width="9.75" style="67" customWidth="1"/>
    <col min="28" max="28" width="9.375" style="67" customWidth="1"/>
    <col min="29" max="29" width="9.875" style="67" customWidth="1"/>
    <col min="30" max="32" width="9.375" style="67" customWidth="1"/>
    <col min="33" max="33" width="12.625" style="67" customWidth="1"/>
    <col min="34" max="34" width="9.625" style="67" customWidth="1"/>
    <col min="35" max="36" width="10" style="67" customWidth="1"/>
    <col min="37" max="38" width="9.375" style="67" customWidth="1"/>
    <col min="39" max="39" width="9.75" style="67" customWidth="1"/>
    <col min="40" max="40" width="9.375" style="67" customWidth="1"/>
    <col min="41" max="41" width="9.875" style="67" customWidth="1"/>
    <col min="42" max="44" width="9.375" style="67" customWidth="1"/>
    <col min="45" max="46" width="9.75" style="67" customWidth="1"/>
    <col min="47" max="48" width="9.375" style="67" customWidth="1"/>
    <col min="49" max="49" width="9.75" style="67" customWidth="1"/>
    <col min="50" max="50" width="9.375" style="67" customWidth="1"/>
    <col min="51" max="51" width="9.75" style="67" customWidth="1"/>
    <col min="52" max="54" width="9.375" style="67" customWidth="1"/>
    <col min="55" max="55" width="5.75" style="67" customWidth="1"/>
    <col min="56" max="16384" width="5.75" style="67"/>
  </cols>
  <sheetData>
    <row r="1" spans="1:67" customFormat="1" ht="21.95" customHeight="1" x14ac:dyDescent="0.25">
      <c r="A1" s="10" t="s">
        <v>23</v>
      </c>
      <c r="B1" s="11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3"/>
      <c r="AA1" s="375" t="s">
        <v>24</v>
      </c>
      <c r="AB1" s="375"/>
      <c r="AC1" s="375" t="s">
        <v>73</v>
      </c>
      <c r="AD1" s="375"/>
      <c r="AE1" s="375"/>
      <c r="AF1" s="375"/>
      <c r="AG1" s="15" t="s">
        <v>23</v>
      </c>
      <c r="AH1" s="11" t="s">
        <v>2</v>
      </c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3"/>
      <c r="AW1" s="384" t="s">
        <v>24</v>
      </c>
      <c r="AX1" s="384"/>
      <c r="AY1" s="375" t="s">
        <v>73</v>
      </c>
      <c r="AZ1" s="375"/>
      <c r="BA1" s="375"/>
      <c r="BB1" s="375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</row>
    <row r="2" spans="1:67" customFormat="1" ht="21.95" customHeight="1" x14ac:dyDescent="0.25">
      <c r="A2" s="18" t="s">
        <v>26</v>
      </c>
      <c r="B2" s="19" t="s">
        <v>27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1"/>
      <c r="AA2" s="375" t="s">
        <v>28</v>
      </c>
      <c r="AB2" s="375"/>
      <c r="AC2" s="385" t="s">
        <v>81</v>
      </c>
      <c r="AD2" s="385"/>
      <c r="AE2" s="385"/>
      <c r="AF2" s="385"/>
      <c r="AG2" s="22" t="s">
        <v>26</v>
      </c>
      <c r="AH2" s="19" t="s">
        <v>27</v>
      </c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1"/>
      <c r="AW2" s="375" t="s">
        <v>28</v>
      </c>
      <c r="AX2" s="375"/>
      <c r="AY2" s="385" t="s">
        <v>81</v>
      </c>
      <c r="AZ2" s="385"/>
      <c r="BA2" s="385"/>
      <c r="BB2" s="385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</row>
    <row r="3" spans="1:67" s="24" customFormat="1" ht="30" customHeight="1" x14ac:dyDescent="0.25">
      <c r="A3" s="383" t="s">
        <v>71</v>
      </c>
      <c r="B3" s="383"/>
      <c r="C3" s="383"/>
      <c r="D3" s="383"/>
      <c r="E3" s="383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3"/>
      <c r="AA3" s="383"/>
      <c r="AB3" s="383"/>
      <c r="AC3" s="383"/>
      <c r="AD3" s="383"/>
      <c r="AE3" s="383"/>
      <c r="AF3" s="383"/>
      <c r="AG3" s="386" t="s">
        <v>74</v>
      </c>
      <c r="AH3" s="386"/>
      <c r="AI3" s="386"/>
      <c r="AJ3" s="386"/>
      <c r="AK3" s="386"/>
      <c r="AL3" s="386"/>
      <c r="AM3" s="386"/>
      <c r="AN3" s="386"/>
      <c r="AO3" s="386"/>
      <c r="AP3" s="386"/>
      <c r="AQ3" s="386"/>
      <c r="AR3" s="386"/>
      <c r="AS3" s="386"/>
      <c r="AT3" s="386"/>
      <c r="AU3" s="386"/>
      <c r="AV3" s="386"/>
      <c r="AW3" s="386"/>
      <c r="AX3" s="386"/>
      <c r="AY3" s="386"/>
      <c r="AZ3" s="386"/>
      <c r="BA3" s="386"/>
      <c r="BB3" s="386"/>
      <c r="BC3" s="23"/>
      <c r="BD3" s="23"/>
      <c r="BE3" s="23"/>
    </row>
    <row r="4" spans="1:67" s="94" customFormat="1" ht="26.1" customHeight="1" x14ac:dyDescent="0.25">
      <c r="A4" s="377" t="s">
        <v>82</v>
      </c>
      <c r="B4" s="377"/>
      <c r="C4" s="377"/>
      <c r="D4" s="377"/>
      <c r="E4" s="377"/>
      <c r="F4" s="377"/>
      <c r="G4" s="377"/>
      <c r="H4" s="377"/>
      <c r="I4" s="377"/>
      <c r="J4" s="377"/>
      <c r="K4" s="377"/>
      <c r="L4" s="377"/>
      <c r="M4" s="377"/>
      <c r="N4" s="377"/>
      <c r="O4" s="377"/>
      <c r="P4" s="377"/>
      <c r="Q4" s="377"/>
      <c r="R4" s="377"/>
      <c r="S4" s="377"/>
      <c r="T4" s="377"/>
      <c r="U4" s="377"/>
      <c r="V4" s="377"/>
      <c r="W4" s="377"/>
      <c r="X4" s="377"/>
      <c r="Y4" s="377"/>
      <c r="Z4" s="377"/>
      <c r="AA4" s="377"/>
      <c r="AB4" s="377"/>
      <c r="AC4" s="377"/>
      <c r="AD4" s="377"/>
      <c r="AE4" s="377"/>
      <c r="AF4" s="377"/>
      <c r="AG4" s="379" t="s">
        <v>83</v>
      </c>
      <c r="AH4" s="379"/>
      <c r="AI4" s="379"/>
      <c r="AJ4" s="379"/>
      <c r="AK4" s="379"/>
      <c r="AL4" s="379"/>
      <c r="AM4" s="379"/>
      <c r="AN4" s="379"/>
      <c r="AO4" s="379"/>
      <c r="AP4" s="379"/>
      <c r="AQ4" s="379"/>
      <c r="AR4" s="379"/>
      <c r="AS4" s="379"/>
      <c r="AT4" s="379"/>
      <c r="AU4" s="379"/>
      <c r="AV4" s="379"/>
      <c r="AW4" s="379"/>
      <c r="AX4" s="379"/>
      <c r="AY4" s="379"/>
      <c r="AZ4" s="379"/>
      <c r="BA4" s="379"/>
      <c r="BB4" s="379"/>
      <c r="BC4" s="58"/>
      <c r="BD4" s="58"/>
      <c r="BE4" s="58"/>
    </row>
    <row r="5" spans="1:67" customFormat="1" ht="20.100000000000001" customHeight="1" x14ac:dyDescent="0.25">
      <c r="A5" s="380" t="s">
        <v>1</v>
      </c>
      <c r="B5" s="380"/>
      <c r="C5" s="380"/>
      <c r="D5" s="380"/>
      <c r="E5" s="380"/>
      <c r="F5" s="380"/>
      <c r="G5" s="380"/>
      <c r="H5" s="380"/>
      <c r="I5" s="380"/>
      <c r="J5" s="380"/>
      <c r="K5" s="380"/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380"/>
      <c r="AD5" s="380"/>
      <c r="AE5" s="380"/>
      <c r="AF5" s="380"/>
      <c r="AG5" s="381" t="s">
        <v>1</v>
      </c>
      <c r="AH5" s="381"/>
      <c r="AI5" s="381"/>
      <c r="AJ5" s="381"/>
      <c r="AK5" s="381"/>
      <c r="AL5" s="381"/>
      <c r="AM5" s="381"/>
      <c r="AN5" s="381"/>
      <c r="AO5" s="381"/>
      <c r="AP5" s="381"/>
      <c r="AQ5" s="381"/>
      <c r="AR5" s="381"/>
      <c r="AS5" s="381"/>
      <c r="AT5" s="381"/>
      <c r="AU5" s="381"/>
      <c r="AV5" s="381"/>
      <c r="AW5" s="381"/>
      <c r="AX5" s="381"/>
      <c r="AY5" s="381"/>
      <c r="AZ5" s="381"/>
      <c r="BA5" s="381"/>
      <c r="BB5" s="381"/>
      <c r="BC5" s="17"/>
      <c r="BD5" s="17"/>
      <c r="BE5" s="17"/>
    </row>
    <row r="6" spans="1:67" ht="24.95" customHeight="1" x14ac:dyDescent="0.25">
      <c r="A6" s="25" t="s">
        <v>35</v>
      </c>
      <c r="B6" s="62"/>
      <c r="C6" s="409" t="s">
        <v>33</v>
      </c>
      <c r="D6" s="409"/>
      <c r="E6" s="409"/>
      <c r="F6" s="409"/>
      <c r="G6" s="409"/>
      <c r="H6" s="409"/>
      <c r="I6" s="409"/>
      <c r="J6" s="409"/>
      <c r="K6" s="409"/>
      <c r="L6" s="409"/>
      <c r="M6" s="409" t="s">
        <v>84</v>
      </c>
      <c r="N6" s="409"/>
      <c r="O6" s="409"/>
      <c r="P6" s="409"/>
      <c r="Q6" s="409"/>
      <c r="R6" s="409"/>
      <c r="S6" s="409"/>
      <c r="T6" s="409"/>
      <c r="U6" s="409"/>
      <c r="V6" s="409"/>
      <c r="W6" s="409" t="s">
        <v>34</v>
      </c>
      <c r="X6" s="409"/>
      <c r="Y6" s="409"/>
      <c r="Z6" s="409"/>
      <c r="AA6" s="409"/>
      <c r="AB6" s="409"/>
      <c r="AC6" s="409"/>
      <c r="AD6" s="409"/>
      <c r="AE6" s="409"/>
      <c r="AF6" s="409"/>
      <c r="AG6" s="25" t="s">
        <v>35</v>
      </c>
      <c r="AH6" s="62"/>
      <c r="AI6" s="409" t="s">
        <v>37</v>
      </c>
      <c r="AJ6" s="409"/>
      <c r="AK6" s="409"/>
      <c r="AL6" s="409"/>
      <c r="AM6" s="409"/>
      <c r="AN6" s="409"/>
      <c r="AO6" s="409"/>
      <c r="AP6" s="409"/>
      <c r="AQ6" s="409"/>
      <c r="AR6" s="409"/>
      <c r="AS6" s="410" t="s">
        <v>38</v>
      </c>
      <c r="AT6" s="410"/>
      <c r="AU6" s="410"/>
      <c r="AV6" s="410"/>
      <c r="AW6" s="410"/>
      <c r="AX6" s="410"/>
      <c r="AY6" s="410"/>
      <c r="AZ6" s="410"/>
      <c r="BA6" s="410"/>
      <c r="BB6" s="410"/>
    </row>
    <row r="7" spans="1:67" ht="24.95" customHeight="1" x14ac:dyDescent="0.25">
      <c r="A7" s="28" t="s">
        <v>42</v>
      </c>
      <c r="B7" s="28" t="s">
        <v>67</v>
      </c>
      <c r="C7" s="375" t="s">
        <v>39</v>
      </c>
      <c r="D7" s="375"/>
      <c r="E7" s="375"/>
      <c r="F7" s="375"/>
      <c r="G7" s="374" t="s">
        <v>40</v>
      </c>
      <c r="H7" s="374"/>
      <c r="I7" s="374"/>
      <c r="J7" s="374"/>
      <c r="K7" s="375" t="s">
        <v>41</v>
      </c>
      <c r="L7" s="375"/>
      <c r="M7" s="375" t="s">
        <v>39</v>
      </c>
      <c r="N7" s="375"/>
      <c r="O7" s="375"/>
      <c r="P7" s="375"/>
      <c r="Q7" s="374" t="s">
        <v>40</v>
      </c>
      <c r="R7" s="374"/>
      <c r="S7" s="374"/>
      <c r="T7" s="374"/>
      <c r="U7" s="375" t="s">
        <v>41</v>
      </c>
      <c r="V7" s="375"/>
      <c r="W7" s="375" t="s">
        <v>39</v>
      </c>
      <c r="X7" s="375"/>
      <c r="Y7" s="375"/>
      <c r="Z7" s="375"/>
      <c r="AA7" s="374" t="s">
        <v>40</v>
      </c>
      <c r="AB7" s="374"/>
      <c r="AC7" s="374"/>
      <c r="AD7" s="374"/>
      <c r="AE7" s="375" t="s">
        <v>41</v>
      </c>
      <c r="AF7" s="375"/>
      <c r="AG7" s="28" t="s">
        <v>42</v>
      </c>
      <c r="AH7" s="28" t="s">
        <v>67</v>
      </c>
      <c r="AI7" s="375" t="s">
        <v>39</v>
      </c>
      <c r="AJ7" s="375"/>
      <c r="AK7" s="375"/>
      <c r="AL7" s="375"/>
      <c r="AM7" s="374" t="s">
        <v>40</v>
      </c>
      <c r="AN7" s="374"/>
      <c r="AO7" s="374"/>
      <c r="AP7" s="374"/>
      <c r="AQ7" s="375" t="s">
        <v>41</v>
      </c>
      <c r="AR7" s="375"/>
      <c r="AS7" s="375" t="s">
        <v>39</v>
      </c>
      <c r="AT7" s="375"/>
      <c r="AU7" s="375"/>
      <c r="AV7" s="375"/>
      <c r="AW7" s="374" t="s">
        <v>40</v>
      </c>
      <c r="AX7" s="374"/>
      <c r="AY7" s="374"/>
      <c r="AZ7" s="374"/>
      <c r="BA7" s="382" t="s">
        <v>41</v>
      </c>
      <c r="BB7" s="382"/>
    </row>
    <row r="8" spans="1:67" ht="80.099999999999994" customHeight="1" x14ac:dyDescent="0.25">
      <c r="A8" s="29" t="s">
        <v>43</v>
      </c>
      <c r="B8" s="30"/>
      <c r="C8" s="68" t="s">
        <v>44</v>
      </c>
      <c r="D8" s="68" t="s">
        <v>45</v>
      </c>
      <c r="E8" s="68" t="s">
        <v>46</v>
      </c>
      <c r="F8" s="68" t="s">
        <v>47</v>
      </c>
      <c r="G8" s="31" t="s">
        <v>48</v>
      </c>
      <c r="H8" s="68" t="s">
        <v>76</v>
      </c>
      <c r="I8" s="68" t="s">
        <v>45</v>
      </c>
      <c r="J8" s="68" t="s">
        <v>46</v>
      </c>
      <c r="K8" s="68" t="s">
        <v>45</v>
      </c>
      <c r="L8" s="68" t="s">
        <v>46</v>
      </c>
      <c r="M8" s="68" t="s">
        <v>44</v>
      </c>
      <c r="N8" s="68" t="s">
        <v>45</v>
      </c>
      <c r="O8" s="68" t="s">
        <v>46</v>
      </c>
      <c r="P8" s="68" t="s">
        <v>47</v>
      </c>
      <c r="Q8" s="31" t="s">
        <v>48</v>
      </c>
      <c r="R8" s="68" t="s">
        <v>76</v>
      </c>
      <c r="S8" s="68" t="s">
        <v>45</v>
      </c>
      <c r="T8" s="68" t="s">
        <v>46</v>
      </c>
      <c r="U8" s="68" t="s">
        <v>45</v>
      </c>
      <c r="V8" s="68" t="s">
        <v>46</v>
      </c>
      <c r="W8" s="68" t="s">
        <v>44</v>
      </c>
      <c r="X8" s="68" t="s">
        <v>45</v>
      </c>
      <c r="Y8" s="68" t="s">
        <v>46</v>
      </c>
      <c r="Z8" s="68" t="s">
        <v>47</v>
      </c>
      <c r="AA8" s="31" t="s">
        <v>48</v>
      </c>
      <c r="AB8" s="68" t="s">
        <v>76</v>
      </c>
      <c r="AC8" s="68" t="s">
        <v>45</v>
      </c>
      <c r="AD8" s="68" t="s">
        <v>46</v>
      </c>
      <c r="AE8" s="68" t="s">
        <v>45</v>
      </c>
      <c r="AF8" s="68" t="s">
        <v>46</v>
      </c>
      <c r="AG8" s="29" t="s">
        <v>43</v>
      </c>
      <c r="AH8" s="30"/>
      <c r="AI8" s="68" t="s">
        <v>44</v>
      </c>
      <c r="AJ8" s="68" t="s">
        <v>45</v>
      </c>
      <c r="AK8" s="68" t="s">
        <v>46</v>
      </c>
      <c r="AL8" s="68" t="s">
        <v>47</v>
      </c>
      <c r="AM8" s="31" t="s">
        <v>48</v>
      </c>
      <c r="AN8" s="68" t="s">
        <v>76</v>
      </c>
      <c r="AO8" s="68" t="s">
        <v>45</v>
      </c>
      <c r="AP8" s="68" t="s">
        <v>46</v>
      </c>
      <c r="AQ8" s="68" t="s">
        <v>45</v>
      </c>
      <c r="AR8" s="68" t="s">
        <v>46</v>
      </c>
      <c r="AS8" s="69" t="s">
        <v>44</v>
      </c>
      <c r="AT8" s="69" t="s">
        <v>45</v>
      </c>
      <c r="AU8" s="69" t="s">
        <v>46</v>
      </c>
      <c r="AV8" s="69" t="s">
        <v>47</v>
      </c>
      <c r="AW8" s="33" t="s">
        <v>48</v>
      </c>
      <c r="AX8" s="69" t="s">
        <v>76</v>
      </c>
      <c r="AY8" s="69" t="s">
        <v>45</v>
      </c>
      <c r="AZ8" s="69" t="s">
        <v>46</v>
      </c>
      <c r="BA8" s="69" t="s">
        <v>45</v>
      </c>
      <c r="BB8" s="70" t="s">
        <v>46</v>
      </c>
    </row>
    <row r="9" spans="1:67" ht="21.95" customHeight="1" x14ac:dyDescent="0.25">
      <c r="A9" s="407" t="s">
        <v>49</v>
      </c>
      <c r="B9" s="66" t="s">
        <v>44</v>
      </c>
      <c r="C9" s="134">
        <v>449492</v>
      </c>
      <c r="D9" s="135">
        <f t="shared" ref="D9:E11" si="0">SUM(X9+AJ9+AT9)</f>
        <v>445438</v>
      </c>
      <c r="E9" s="135">
        <f t="shared" si="0"/>
        <v>4054</v>
      </c>
      <c r="F9" s="296">
        <f t="shared" ref="F9:F20" si="1">E9/C9*100</f>
        <v>0.90190704172710534</v>
      </c>
      <c r="G9" s="135">
        <f t="shared" ref="G9:G26" si="2">SUM(I9+J9)</f>
        <v>448997</v>
      </c>
      <c r="H9" s="296">
        <f t="shared" ref="H9:H20" si="3">G9/C9*100</f>
        <v>99.889875681880881</v>
      </c>
      <c r="I9" s="135">
        <f t="shared" ref="I9:I32" si="4">SUM(AC9+AO9+AY9)</f>
        <v>444944</v>
      </c>
      <c r="J9" s="135">
        <f t="shared" ref="J9:J32" si="5">SUM(AD9+AP9+AZ9)</f>
        <v>4053</v>
      </c>
      <c r="K9" s="135">
        <f t="shared" ref="K9:K32" si="6">SUM(AE9+AQ9+BA9)</f>
        <v>494</v>
      </c>
      <c r="L9" s="135">
        <v>1</v>
      </c>
      <c r="M9" s="135">
        <v>0</v>
      </c>
      <c r="N9" s="135">
        <v>0</v>
      </c>
      <c r="O9" s="135">
        <v>0</v>
      </c>
      <c r="P9" s="135">
        <v>0</v>
      </c>
      <c r="Q9" s="135">
        <v>0</v>
      </c>
      <c r="R9" s="135">
        <v>0</v>
      </c>
      <c r="S9" s="135">
        <v>0</v>
      </c>
      <c r="T9" s="135">
        <v>0</v>
      </c>
      <c r="U9" s="135">
        <v>0</v>
      </c>
      <c r="V9" s="135">
        <v>0</v>
      </c>
      <c r="W9" s="135">
        <v>207057</v>
      </c>
      <c r="X9" s="135">
        <v>204808</v>
      </c>
      <c r="Y9" s="135">
        <v>2249</v>
      </c>
      <c r="Z9" s="296">
        <f t="shared" ref="Z9:Z20" si="7">Y9/W9*100</f>
        <v>1.0861743384671854</v>
      </c>
      <c r="AA9" s="135">
        <v>206887</v>
      </c>
      <c r="AB9" s="296">
        <f t="shared" ref="AB9:AB20" si="8">AA9/W9*100</f>
        <v>99.917897004206566</v>
      </c>
      <c r="AC9" s="135">
        <v>204639</v>
      </c>
      <c r="AD9" s="135">
        <v>2248</v>
      </c>
      <c r="AE9" s="135">
        <f>SUM(AE12+AE15+AE18+AE24)</f>
        <v>169</v>
      </c>
      <c r="AF9" s="145">
        <v>1</v>
      </c>
      <c r="AG9" s="408" t="s">
        <v>49</v>
      </c>
      <c r="AH9" s="75" t="s">
        <v>44</v>
      </c>
      <c r="AI9" s="134">
        <v>136630</v>
      </c>
      <c r="AJ9" s="135">
        <v>135531</v>
      </c>
      <c r="AK9" s="135">
        <v>1099</v>
      </c>
      <c r="AL9" s="296">
        <f t="shared" ref="AL9:AL20" si="9">AK9/AI9*100</f>
        <v>0.80436214594159405</v>
      </c>
      <c r="AM9" s="135">
        <v>136453</v>
      </c>
      <c r="AN9" s="296">
        <f t="shared" ref="AN9:AN20" si="10">AM9/AI9*100</f>
        <v>99.870453048378835</v>
      </c>
      <c r="AO9" s="135">
        <v>135354</v>
      </c>
      <c r="AP9" s="135">
        <v>1099</v>
      </c>
      <c r="AQ9" s="135">
        <v>177</v>
      </c>
      <c r="AR9" s="135">
        <v>0</v>
      </c>
      <c r="AS9" s="135">
        <v>105805</v>
      </c>
      <c r="AT9" s="135">
        <v>105099</v>
      </c>
      <c r="AU9" s="135">
        <v>706</v>
      </c>
      <c r="AV9" s="296">
        <f t="shared" ref="AV9:AV20" si="11">AU9/AS9*100</f>
        <v>0.66726525211473942</v>
      </c>
      <c r="AW9" s="135">
        <f t="shared" ref="AW9:AW20" si="12">SUM(AY9:AZ9)</f>
        <v>105657</v>
      </c>
      <c r="AX9" s="296">
        <f t="shared" ref="AX9:AX20" si="13">AW9/AS9*100</f>
        <v>99.860120032134589</v>
      </c>
      <c r="AY9" s="135">
        <v>104951</v>
      </c>
      <c r="AZ9" s="135">
        <v>706</v>
      </c>
      <c r="BA9" s="135">
        <v>148</v>
      </c>
      <c r="BB9" s="135">
        <v>0</v>
      </c>
    </row>
    <row r="10" spans="1:67" ht="21.95" customHeight="1" x14ac:dyDescent="0.25">
      <c r="A10" s="407"/>
      <c r="B10" s="66" t="s">
        <v>50</v>
      </c>
      <c r="C10" s="136">
        <f>SUM(D10+E10)</f>
        <v>197443</v>
      </c>
      <c r="D10" s="137">
        <f t="shared" si="0"/>
        <v>195217</v>
      </c>
      <c r="E10" s="137">
        <f t="shared" si="0"/>
        <v>2226</v>
      </c>
      <c r="F10" s="138">
        <f t="shared" si="1"/>
        <v>1.1274139878344636</v>
      </c>
      <c r="G10" s="137">
        <f t="shared" si="2"/>
        <v>197265</v>
      </c>
      <c r="H10" s="138">
        <f t="shared" si="3"/>
        <v>99.909847398996163</v>
      </c>
      <c r="I10" s="137">
        <f t="shared" si="4"/>
        <v>195040</v>
      </c>
      <c r="J10" s="137">
        <f t="shared" si="5"/>
        <v>2225</v>
      </c>
      <c r="K10" s="137">
        <f t="shared" si="6"/>
        <v>177</v>
      </c>
      <c r="L10" s="137">
        <v>1</v>
      </c>
      <c r="M10" s="137">
        <v>0</v>
      </c>
      <c r="N10" s="137">
        <v>0</v>
      </c>
      <c r="O10" s="137">
        <v>0</v>
      </c>
      <c r="P10" s="137">
        <v>0</v>
      </c>
      <c r="Q10" s="137">
        <v>0</v>
      </c>
      <c r="R10" s="137">
        <v>0</v>
      </c>
      <c r="S10" s="137">
        <v>0</v>
      </c>
      <c r="T10" s="137">
        <v>0</v>
      </c>
      <c r="U10" s="137">
        <v>0</v>
      </c>
      <c r="V10" s="137">
        <v>0</v>
      </c>
      <c r="W10" s="137">
        <v>96098</v>
      </c>
      <c r="X10" s="137">
        <v>94790</v>
      </c>
      <c r="Y10" s="137">
        <v>1308</v>
      </c>
      <c r="Z10" s="138">
        <f t="shared" si="7"/>
        <v>1.361110532997565</v>
      </c>
      <c r="AA10" s="137">
        <v>96035</v>
      </c>
      <c r="AB10" s="138">
        <f t="shared" si="8"/>
        <v>99.934441923869386</v>
      </c>
      <c r="AC10" s="137">
        <v>94728</v>
      </c>
      <c r="AD10" s="137">
        <v>1307</v>
      </c>
      <c r="AE10" s="137">
        <f>SUM(AE13+AE16+AE19+AE25)</f>
        <v>62</v>
      </c>
      <c r="AF10" s="146">
        <v>1</v>
      </c>
      <c r="AG10" s="408"/>
      <c r="AH10" s="75" t="s">
        <v>50</v>
      </c>
      <c r="AI10" s="136">
        <v>56761</v>
      </c>
      <c r="AJ10" s="137">
        <v>56206</v>
      </c>
      <c r="AK10" s="137">
        <v>555</v>
      </c>
      <c r="AL10" s="138">
        <f t="shared" si="9"/>
        <v>0.97778404185972756</v>
      </c>
      <c r="AM10" s="137">
        <v>56692</v>
      </c>
      <c r="AN10" s="138">
        <f t="shared" si="10"/>
        <v>99.878437659660676</v>
      </c>
      <c r="AO10" s="137">
        <v>56137</v>
      </c>
      <c r="AP10" s="137">
        <v>555</v>
      </c>
      <c r="AQ10" s="137">
        <v>69</v>
      </c>
      <c r="AR10" s="137">
        <v>0</v>
      </c>
      <c r="AS10" s="137">
        <v>44584</v>
      </c>
      <c r="AT10" s="137">
        <v>44221</v>
      </c>
      <c r="AU10" s="137">
        <v>363</v>
      </c>
      <c r="AV10" s="138">
        <f t="shared" si="11"/>
        <v>0.81419343262156829</v>
      </c>
      <c r="AW10" s="137">
        <f t="shared" si="12"/>
        <v>44538</v>
      </c>
      <c r="AX10" s="138">
        <f t="shared" si="13"/>
        <v>99.896823972725642</v>
      </c>
      <c r="AY10" s="137">
        <v>44175</v>
      </c>
      <c r="AZ10" s="137">
        <v>363</v>
      </c>
      <c r="BA10" s="137">
        <v>46</v>
      </c>
      <c r="BB10" s="137">
        <v>0</v>
      </c>
    </row>
    <row r="11" spans="1:67" ht="21.95" customHeight="1" x14ac:dyDescent="0.25">
      <c r="A11" s="407"/>
      <c r="B11" s="66" t="s">
        <v>51</v>
      </c>
      <c r="C11" s="136">
        <f>SUM(D11+E11)</f>
        <v>252049</v>
      </c>
      <c r="D11" s="137">
        <f t="shared" si="0"/>
        <v>250221</v>
      </c>
      <c r="E11" s="137">
        <f t="shared" si="0"/>
        <v>1828</v>
      </c>
      <c r="F11" s="138">
        <f t="shared" si="1"/>
        <v>0.72525580343504636</v>
      </c>
      <c r="G11" s="137">
        <f t="shared" si="2"/>
        <v>251732</v>
      </c>
      <c r="H11" s="138">
        <f t="shared" si="3"/>
        <v>99.874230804327738</v>
      </c>
      <c r="I11" s="137">
        <f t="shared" si="4"/>
        <v>249904</v>
      </c>
      <c r="J11" s="137">
        <f t="shared" si="5"/>
        <v>1828</v>
      </c>
      <c r="K11" s="137">
        <f t="shared" si="6"/>
        <v>317</v>
      </c>
      <c r="L11" s="137">
        <v>0</v>
      </c>
      <c r="M11" s="137">
        <v>0</v>
      </c>
      <c r="N11" s="137">
        <v>0</v>
      </c>
      <c r="O11" s="137">
        <v>0</v>
      </c>
      <c r="P11" s="137">
        <v>0</v>
      </c>
      <c r="Q11" s="137">
        <v>0</v>
      </c>
      <c r="R11" s="137">
        <v>0</v>
      </c>
      <c r="S11" s="137">
        <v>0</v>
      </c>
      <c r="T11" s="137">
        <v>0</v>
      </c>
      <c r="U11" s="137">
        <v>0</v>
      </c>
      <c r="V11" s="137">
        <v>0</v>
      </c>
      <c r="W11" s="137">
        <v>110959</v>
      </c>
      <c r="X11" s="137">
        <v>110018</v>
      </c>
      <c r="Y11" s="137">
        <v>941</v>
      </c>
      <c r="Z11" s="138">
        <f t="shared" si="7"/>
        <v>0.84806099550284331</v>
      </c>
      <c r="AA11" s="137">
        <v>110852</v>
      </c>
      <c r="AB11" s="138">
        <f t="shared" si="8"/>
        <v>99.90356798457087</v>
      </c>
      <c r="AC11" s="137">
        <v>109911</v>
      </c>
      <c r="AD11" s="137">
        <v>941</v>
      </c>
      <c r="AE11" s="137">
        <f>SUM(AE14+AE17+AE20+AE26)</f>
        <v>107</v>
      </c>
      <c r="AF11" s="146">
        <v>0</v>
      </c>
      <c r="AG11" s="408"/>
      <c r="AH11" s="75" t="s">
        <v>51</v>
      </c>
      <c r="AI11" s="136">
        <v>79869</v>
      </c>
      <c r="AJ11" s="137">
        <v>79325</v>
      </c>
      <c r="AK11" s="137">
        <v>544</v>
      </c>
      <c r="AL11" s="138">
        <f t="shared" si="9"/>
        <v>0.68111532634689298</v>
      </c>
      <c r="AM11" s="137">
        <v>79761</v>
      </c>
      <c r="AN11" s="138">
        <f t="shared" si="10"/>
        <v>99.864778574916429</v>
      </c>
      <c r="AO11" s="137">
        <v>79217</v>
      </c>
      <c r="AP11" s="137">
        <v>544</v>
      </c>
      <c r="AQ11" s="137">
        <v>108</v>
      </c>
      <c r="AR11" s="137">
        <v>0</v>
      </c>
      <c r="AS11" s="137">
        <v>61221</v>
      </c>
      <c r="AT11" s="137">
        <v>60878</v>
      </c>
      <c r="AU11" s="137">
        <v>343</v>
      </c>
      <c r="AV11" s="138">
        <f t="shared" si="11"/>
        <v>0.56026526845363522</v>
      </c>
      <c r="AW11" s="137">
        <f t="shared" si="12"/>
        <v>61119</v>
      </c>
      <c r="AX11" s="138">
        <f t="shared" si="13"/>
        <v>99.833390503258684</v>
      </c>
      <c r="AY11" s="137">
        <v>60776</v>
      </c>
      <c r="AZ11" s="137">
        <v>343</v>
      </c>
      <c r="BA11" s="137">
        <v>102</v>
      </c>
      <c r="BB11" s="137">
        <v>0</v>
      </c>
    </row>
    <row r="12" spans="1:67" ht="21.95" customHeight="1" x14ac:dyDescent="0.25">
      <c r="A12" s="407" t="s">
        <v>52</v>
      </c>
      <c r="B12" s="66" t="s">
        <v>44</v>
      </c>
      <c r="C12" s="136">
        <f>SUM(D12:E12)</f>
        <v>57191</v>
      </c>
      <c r="D12" s="137">
        <f t="shared" ref="D12:D26" si="14">SUM(X12+AJ12+AT12)</f>
        <v>56765</v>
      </c>
      <c r="E12" s="137">
        <v>426</v>
      </c>
      <c r="F12" s="138">
        <f t="shared" si="1"/>
        <v>0.74487244496511695</v>
      </c>
      <c r="G12" s="137">
        <f t="shared" si="2"/>
        <v>57160</v>
      </c>
      <c r="H12" s="138">
        <f t="shared" si="3"/>
        <v>99.945795667150435</v>
      </c>
      <c r="I12" s="137">
        <f t="shared" si="4"/>
        <v>56734</v>
      </c>
      <c r="J12" s="137">
        <f t="shared" si="5"/>
        <v>426</v>
      </c>
      <c r="K12" s="137">
        <f t="shared" si="6"/>
        <v>31</v>
      </c>
      <c r="L12" s="137">
        <v>0</v>
      </c>
      <c r="M12" s="137">
        <v>0</v>
      </c>
      <c r="N12" s="137">
        <v>0</v>
      </c>
      <c r="O12" s="137">
        <v>0</v>
      </c>
      <c r="P12" s="137">
        <v>0</v>
      </c>
      <c r="Q12" s="137">
        <v>0</v>
      </c>
      <c r="R12" s="137">
        <v>0</v>
      </c>
      <c r="S12" s="137">
        <v>0</v>
      </c>
      <c r="T12" s="137">
        <v>0</v>
      </c>
      <c r="U12" s="137">
        <v>0</v>
      </c>
      <c r="V12" s="137">
        <v>0</v>
      </c>
      <c r="W12" s="137">
        <v>25081</v>
      </c>
      <c r="X12" s="137">
        <v>24884</v>
      </c>
      <c r="Y12" s="137">
        <v>197</v>
      </c>
      <c r="Z12" s="138">
        <f t="shared" si="7"/>
        <v>0.78545512539372442</v>
      </c>
      <c r="AA12" s="137">
        <v>25075</v>
      </c>
      <c r="AB12" s="138">
        <f t="shared" si="8"/>
        <v>99.976077508871256</v>
      </c>
      <c r="AC12" s="137">
        <v>24878</v>
      </c>
      <c r="AD12" s="137">
        <v>197</v>
      </c>
      <c r="AE12" s="137">
        <v>6</v>
      </c>
      <c r="AF12" s="146">
        <v>0</v>
      </c>
      <c r="AG12" s="408" t="s">
        <v>52</v>
      </c>
      <c r="AH12" s="75" t="s">
        <v>44</v>
      </c>
      <c r="AI12" s="136">
        <v>17016</v>
      </c>
      <c r="AJ12" s="137">
        <v>16898</v>
      </c>
      <c r="AK12" s="137">
        <v>118</v>
      </c>
      <c r="AL12" s="138">
        <f t="shared" si="9"/>
        <v>0.69346497414198394</v>
      </c>
      <c r="AM12" s="137">
        <v>16997</v>
      </c>
      <c r="AN12" s="138">
        <f t="shared" si="10"/>
        <v>99.888340385519513</v>
      </c>
      <c r="AO12" s="137">
        <v>16879</v>
      </c>
      <c r="AP12" s="137">
        <v>118</v>
      </c>
      <c r="AQ12" s="137">
        <v>19</v>
      </c>
      <c r="AR12" s="137">
        <v>0</v>
      </c>
      <c r="AS12" s="137">
        <v>15094</v>
      </c>
      <c r="AT12" s="137">
        <v>14983</v>
      </c>
      <c r="AU12" s="137">
        <v>111</v>
      </c>
      <c r="AV12" s="138">
        <f t="shared" si="11"/>
        <v>0.73539154630979198</v>
      </c>
      <c r="AW12" s="137">
        <f t="shared" si="12"/>
        <v>15088</v>
      </c>
      <c r="AX12" s="138">
        <f t="shared" si="13"/>
        <v>99.960249105604888</v>
      </c>
      <c r="AY12" s="137">
        <v>14977</v>
      </c>
      <c r="AZ12" s="137">
        <v>111</v>
      </c>
      <c r="BA12" s="137">
        <v>6</v>
      </c>
      <c r="BB12" s="137">
        <v>0</v>
      </c>
    </row>
    <row r="13" spans="1:67" ht="21.95" customHeight="1" x14ac:dyDescent="0.25">
      <c r="A13" s="407"/>
      <c r="B13" s="66" t="s">
        <v>50</v>
      </c>
      <c r="C13" s="136">
        <f t="shared" ref="C13:C23" si="15">SUM(D13+E13)</f>
        <v>47491</v>
      </c>
      <c r="D13" s="137">
        <f t="shared" si="14"/>
        <v>47111</v>
      </c>
      <c r="E13" s="137">
        <f t="shared" ref="E13:E23" si="16">SUM(Y13+AK13+AU13)</f>
        <v>380</v>
      </c>
      <c r="F13" s="138">
        <f t="shared" si="1"/>
        <v>0.80015160767303273</v>
      </c>
      <c r="G13" s="137">
        <f t="shared" si="2"/>
        <v>47463</v>
      </c>
      <c r="H13" s="138">
        <f t="shared" si="3"/>
        <v>99.941041460487241</v>
      </c>
      <c r="I13" s="137">
        <f t="shared" si="4"/>
        <v>47083</v>
      </c>
      <c r="J13" s="137">
        <f t="shared" si="5"/>
        <v>380</v>
      </c>
      <c r="K13" s="137">
        <f t="shared" si="6"/>
        <v>28</v>
      </c>
      <c r="L13" s="137">
        <v>0</v>
      </c>
      <c r="M13" s="137">
        <v>0</v>
      </c>
      <c r="N13" s="137">
        <v>0</v>
      </c>
      <c r="O13" s="137">
        <v>0</v>
      </c>
      <c r="P13" s="137">
        <v>0</v>
      </c>
      <c r="Q13" s="137">
        <v>0</v>
      </c>
      <c r="R13" s="137">
        <v>0</v>
      </c>
      <c r="S13" s="137">
        <v>0</v>
      </c>
      <c r="T13" s="137">
        <v>0</v>
      </c>
      <c r="U13" s="137">
        <v>0</v>
      </c>
      <c r="V13" s="137">
        <v>0</v>
      </c>
      <c r="W13" s="137">
        <v>20654</v>
      </c>
      <c r="X13" s="137">
        <v>20476</v>
      </c>
      <c r="Y13" s="137">
        <v>178</v>
      </c>
      <c r="Z13" s="138">
        <f t="shared" si="7"/>
        <v>0.86181853394015684</v>
      </c>
      <c r="AA13" s="137">
        <v>20648</v>
      </c>
      <c r="AB13" s="138">
        <f t="shared" si="8"/>
        <v>99.970949937058194</v>
      </c>
      <c r="AC13" s="137">
        <v>20470</v>
      </c>
      <c r="AD13" s="137">
        <v>178</v>
      </c>
      <c r="AE13" s="137">
        <v>6</v>
      </c>
      <c r="AF13" s="146">
        <v>0</v>
      </c>
      <c r="AG13" s="408"/>
      <c r="AH13" s="75" t="s">
        <v>50</v>
      </c>
      <c r="AI13" s="136">
        <v>14158</v>
      </c>
      <c r="AJ13" s="137">
        <v>14056</v>
      </c>
      <c r="AK13" s="137">
        <v>102</v>
      </c>
      <c r="AL13" s="138">
        <f t="shared" si="9"/>
        <v>0.72044074021754489</v>
      </c>
      <c r="AM13" s="137">
        <v>14142</v>
      </c>
      <c r="AN13" s="138">
        <f t="shared" si="10"/>
        <v>99.88698968780902</v>
      </c>
      <c r="AO13" s="137">
        <v>14040</v>
      </c>
      <c r="AP13" s="137">
        <v>102</v>
      </c>
      <c r="AQ13" s="137">
        <v>16</v>
      </c>
      <c r="AR13" s="137">
        <v>0</v>
      </c>
      <c r="AS13" s="137">
        <v>12679</v>
      </c>
      <c r="AT13" s="137">
        <v>12579</v>
      </c>
      <c r="AU13" s="137">
        <v>100</v>
      </c>
      <c r="AV13" s="138">
        <f t="shared" si="11"/>
        <v>0.78870573389068532</v>
      </c>
      <c r="AW13" s="137">
        <f t="shared" si="12"/>
        <v>12673</v>
      </c>
      <c r="AX13" s="138">
        <f t="shared" si="13"/>
        <v>99.952677655966554</v>
      </c>
      <c r="AY13" s="137">
        <v>12573</v>
      </c>
      <c r="AZ13" s="137">
        <v>100</v>
      </c>
      <c r="BA13" s="137">
        <v>6</v>
      </c>
      <c r="BB13" s="137">
        <v>0</v>
      </c>
    </row>
    <row r="14" spans="1:67" ht="21.95" customHeight="1" x14ac:dyDescent="0.25">
      <c r="A14" s="407"/>
      <c r="B14" s="66" t="s">
        <v>51</v>
      </c>
      <c r="C14" s="136">
        <f t="shared" si="15"/>
        <v>9700</v>
      </c>
      <c r="D14" s="137">
        <f t="shared" si="14"/>
        <v>9654</v>
      </c>
      <c r="E14" s="137">
        <f t="shared" si="16"/>
        <v>46</v>
      </c>
      <c r="F14" s="138">
        <f t="shared" si="1"/>
        <v>0.47422680412371138</v>
      </c>
      <c r="G14" s="137">
        <f t="shared" si="2"/>
        <v>9697</v>
      </c>
      <c r="H14" s="138">
        <f t="shared" si="3"/>
        <v>99.969072164948457</v>
      </c>
      <c r="I14" s="137">
        <f t="shared" si="4"/>
        <v>9651</v>
      </c>
      <c r="J14" s="137">
        <f t="shared" si="5"/>
        <v>46</v>
      </c>
      <c r="K14" s="137">
        <f t="shared" si="6"/>
        <v>3</v>
      </c>
      <c r="L14" s="137">
        <v>0</v>
      </c>
      <c r="M14" s="137">
        <v>0</v>
      </c>
      <c r="N14" s="137">
        <v>0</v>
      </c>
      <c r="O14" s="137">
        <v>0</v>
      </c>
      <c r="P14" s="137">
        <v>0</v>
      </c>
      <c r="Q14" s="137">
        <v>0</v>
      </c>
      <c r="R14" s="137">
        <v>0</v>
      </c>
      <c r="S14" s="137">
        <v>0</v>
      </c>
      <c r="T14" s="137">
        <v>0</v>
      </c>
      <c r="U14" s="137">
        <v>0</v>
      </c>
      <c r="V14" s="137">
        <v>0</v>
      </c>
      <c r="W14" s="137">
        <v>4427</v>
      </c>
      <c r="X14" s="137">
        <v>4408</v>
      </c>
      <c r="Y14" s="137">
        <v>19</v>
      </c>
      <c r="Z14" s="138">
        <f t="shared" si="7"/>
        <v>0.42918454935622319</v>
      </c>
      <c r="AA14" s="137">
        <v>4427</v>
      </c>
      <c r="AB14" s="137">
        <f t="shared" si="8"/>
        <v>100</v>
      </c>
      <c r="AC14" s="137">
        <v>4408</v>
      </c>
      <c r="AD14" s="137">
        <v>19</v>
      </c>
      <c r="AE14" s="137">
        <v>0</v>
      </c>
      <c r="AF14" s="146">
        <v>0</v>
      </c>
      <c r="AG14" s="408"/>
      <c r="AH14" s="75" t="s">
        <v>51</v>
      </c>
      <c r="AI14" s="136">
        <v>2858</v>
      </c>
      <c r="AJ14" s="137">
        <v>2842</v>
      </c>
      <c r="AK14" s="137">
        <v>16</v>
      </c>
      <c r="AL14" s="138">
        <f t="shared" si="9"/>
        <v>0.55983205038488448</v>
      </c>
      <c r="AM14" s="137">
        <v>2855</v>
      </c>
      <c r="AN14" s="138">
        <f t="shared" si="10"/>
        <v>99.895031490552839</v>
      </c>
      <c r="AO14" s="137">
        <v>2839</v>
      </c>
      <c r="AP14" s="137">
        <v>16</v>
      </c>
      <c r="AQ14" s="137">
        <v>3</v>
      </c>
      <c r="AR14" s="137">
        <v>0</v>
      </c>
      <c r="AS14" s="137">
        <v>2415</v>
      </c>
      <c r="AT14" s="137">
        <v>2404</v>
      </c>
      <c r="AU14" s="137">
        <v>11</v>
      </c>
      <c r="AV14" s="138">
        <f t="shared" si="11"/>
        <v>0.45548654244306419</v>
      </c>
      <c r="AW14" s="137">
        <f t="shared" si="12"/>
        <v>2415</v>
      </c>
      <c r="AX14" s="137">
        <f t="shared" si="13"/>
        <v>100</v>
      </c>
      <c r="AY14" s="137">
        <v>2404</v>
      </c>
      <c r="AZ14" s="137">
        <v>11</v>
      </c>
      <c r="BA14" s="137">
        <v>0</v>
      </c>
      <c r="BB14" s="137">
        <v>0</v>
      </c>
    </row>
    <row r="15" spans="1:67" ht="21.95" customHeight="1" x14ac:dyDescent="0.25">
      <c r="A15" s="407" t="s">
        <v>53</v>
      </c>
      <c r="B15" s="66" t="s">
        <v>44</v>
      </c>
      <c r="C15" s="136">
        <f t="shared" si="15"/>
        <v>184641</v>
      </c>
      <c r="D15" s="137">
        <f t="shared" si="14"/>
        <v>183063</v>
      </c>
      <c r="E15" s="137">
        <f t="shared" si="16"/>
        <v>1578</v>
      </c>
      <c r="F15" s="138">
        <f t="shared" si="1"/>
        <v>0.85463141989049018</v>
      </c>
      <c r="G15" s="137">
        <f t="shared" si="2"/>
        <v>184417</v>
      </c>
      <c r="H15" s="138">
        <f t="shared" si="3"/>
        <v>99.878683499331132</v>
      </c>
      <c r="I15" s="137">
        <f t="shared" si="4"/>
        <v>182840</v>
      </c>
      <c r="J15" s="137">
        <f t="shared" si="5"/>
        <v>1577</v>
      </c>
      <c r="K15" s="137">
        <f t="shared" si="6"/>
        <v>223</v>
      </c>
      <c r="L15" s="137">
        <v>1</v>
      </c>
      <c r="M15" s="137">
        <v>0</v>
      </c>
      <c r="N15" s="137">
        <v>0</v>
      </c>
      <c r="O15" s="137">
        <v>0</v>
      </c>
      <c r="P15" s="137">
        <v>0</v>
      </c>
      <c r="Q15" s="137">
        <v>0</v>
      </c>
      <c r="R15" s="137">
        <v>0</v>
      </c>
      <c r="S15" s="137">
        <v>0</v>
      </c>
      <c r="T15" s="137">
        <v>0</v>
      </c>
      <c r="U15" s="137">
        <v>0</v>
      </c>
      <c r="V15" s="137">
        <v>0</v>
      </c>
      <c r="W15" s="137">
        <v>76003</v>
      </c>
      <c r="X15" s="137">
        <v>75177</v>
      </c>
      <c r="Y15" s="137">
        <v>826</v>
      </c>
      <c r="Z15" s="138">
        <f t="shared" si="7"/>
        <v>1.0867992052945279</v>
      </c>
      <c r="AA15" s="137">
        <v>75922</v>
      </c>
      <c r="AB15" s="138">
        <f t="shared" si="8"/>
        <v>99.893425259529238</v>
      </c>
      <c r="AC15" s="137">
        <v>75097</v>
      </c>
      <c r="AD15" s="137">
        <v>825</v>
      </c>
      <c r="AE15" s="137">
        <v>80</v>
      </c>
      <c r="AF15" s="146">
        <v>1</v>
      </c>
      <c r="AG15" s="408" t="s">
        <v>53</v>
      </c>
      <c r="AH15" s="75" t="s">
        <v>44</v>
      </c>
      <c r="AI15" s="136">
        <v>61287</v>
      </c>
      <c r="AJ15" s="137">
        <v>60805</v>
      </c>
      <c r="AK15" s="137">
        <v>482</v>
      </c>
      <c r="AL15" s="138">
        <f t="shared" si="9"/>
        <v>0.78646368724199256</v>
      </c>
      <c r="AM15" s="137">
        <v>61213</v>
      </c>
      <c r="AN15" s="138">
        <f t="shared" si="10"/>
        <v>99.879256612332142</v>
      </c>
      <c r="AO15" s="137">
        <v>60731</v>
      </c>
      <c r="AP15" s="137">
        <v>482</v>
      </c>
      <c r="AQ15" s="137">
        <v>74</v>
      </c>
      <c r="AR15" s="137">
        <v>0</v>
      </c>
      <c r="AS15" s="137">
        <v>47351</v>
      </c>
      <c r="AT15" s="137">
        <v>47081</v>
      </c>
      <c r="AU15" s="137">
        <v>270</v>
      </c>
      <c r="AV15" s="138">
        <f t="shared" si="11"/>
        <v>0.57020971046018032</v>
      </c>
      <c r="AW15" s="137">
        <f t="shared" si="12"/>
        <v>47282</v>
      </c>
      <c r="AX15" s="138">
        <f t="shared" si="13"/>
        <v>99.854279740660175</v>
      </c>
      <c r="AY15" s="137">
        <v>47012</v>
      </c>
      <c r="AZ15" s="137">
        <v>270</v>
      </c>
      <c r="BA15" s="137">
        <v>69</v>
      </c>
      <c r="BB15" s="137">
        <v>0</v>
      </c>
    </row>
    <row r="16" spans="1:67" ht="21.95" customHeight="1" x14ac:dyDescent="0.25">
      <c r="A16" s="407"/>
      <c r="B16" s="66" t="s">
        <v>50</v>
      </c>
      <c r="C16" s="136">
        <f t="shared" si="15"/>
        <v>41594</v>
      </c>
      <c r="D16" s="137">
        <f t="shared" si="14"/>
        <v>40947</v>
      </c>
      <c r="E16" s="137">
        <f t="shared" si="16"/>
        <v>647</v>
      </c>
      <c r="F16" s="138">
        <f t="shared" si="1"/>
        <v>1.5555128143482233</v>
      </c>
      <c r="G16" s="137">
        <f t="shared" si="2"/>
        <v>41550</v>
      </c>
      <c r="H16" s="138">
        <f t="shared" si="3"/>
        <v>99.894215511852664</v>
      </c>
      <c r="I16" s="137">
        <f t="shared" si="4"/>
        <v>40904</v>
      </c>
      <c r="J16" s="137">
        <f t="shared" si="5"/>
        <v>646</v>
      </c>
      <c r="K16" s="137">
        <f t="shared" si="6"/>
        <v>43</v>
      </c>
      <c r="L16" s="137">
        <v>1</v>
      </c>
      <c r="M16" s="137">
        <v>0</v>
      </c>
      <c r="N16" s="137">
        <v>0</v>
      </c>
      <c r="O16" s="137">
        <v>0</v>
      </c>
      <c r="P16" s="137">
        <v>0</v>
      </c>
      <c r="Q16" s="137">
        <v>0</v>
      </c>
      <c r="R16" s="137">
        <v>0</v>
      </c>
      <c r="S16" s="137">
        <v>0</v>
      </c>
      <c r="T16" s="137">
        <v>0</v>
      </c>
      <c r="U16" s="137">
        <v>0</v>
      </c>
      <c r="V16" s="137">
        <v>0</v>
      </c>
      <c r="W16" s="137">
        <v>20367</v>
      </c>
      <c r="X16" s="137">
        <v>19979</v>
      </c>
      <c r="Y16" s="137">
        <v>388</v>
      </c>
      <c r="Z16" s="138">
        <f t="shared" si="7"/>
        <v>1.905042470663328</v>
      </c>
      <c r="AA16" s="137">
        <v>20349</v>
      </c>
      <c r="AB16" s="138">
        <f t="shared" si="8"/>
        <v>99.911621741051704</v>
      </c>
      <c r="AC16" s="137">
        <v>19962</v>
      </c>
      <c r="AD16" s="137">
        <v>387</v>
      </c>
      <c r="AE16" s="137">
        <v>17</v>
      </c>
      <c r="AF16" s="146">
        <v>1</v>
      </c>
      <c r="AG16" s="408"/>
      <c r="AH16" s="75" t="s">
        <v>50</v>
      </c>
      <c r="AI16" s="136">
        <v>13009</v>
      </c>
      <c r="AJ16" s="137">
        <v>12821</v>
      </c>
      <c r="AK16" s="137">
        <v>188</v>
      </c>
      <c r="AL16" s="138">
        <f t="shared" si="9"/>
        <v>1.4451533553693596</v>
      </c>
      <c r="AM16" s="137">
        <v>12990</v>
      </c>
      <c r="AN16" s="138">
        <f t="shared" si="10"/>
        <v>99.853947267276496</v>
      </c>
      <c r="AO16" s="137">
        <v>12802</v>
      </c>
      <c r="AP16" s="137">
        <v>188</v>
      </c>
      <c r="AQ16" s="137">
        <v>19</v>
      </c>
      <c r="AR16" s="137">
        <v>0</v>
      </c>
      <c r="AS16" s="137">
        <v>8218</v>
      </c>
      <c r="AT16" s="137">
        <v>8147</v>
      </c>
      <c r="AU16" s="137">
        <v>71</v>
      </c>
      <c r="AV16" s="138">
        <f t="shared" si="11"/>
        <v>0.86395716719396454</v>
      </c>
      <c r="AW16" s="137">
        <f t="shared" si="12"/>
        <v>8211</v>
      </c>
      <c r="AX16" s="138">
        <f t="shared" si="13"/>
        <v>99.914821124361168</v>
      </c>
      <c r="AY16" s="137">
        <v>8140</v>
      </c>
      <c r="AZ16" s="137">
        <v>71</v>
      </c>
      <c r="BA16" s="137">
        <v>7</v>
      </c>
      <c r="BB16" s="137">
        <v>0</v>
      </c>
    </row>
    <row r="17" spans="1:54" ht="21.95" customHeight="1" x14ac:dyDescent="0.25">
      <c r="A17" s="407"/>
      <c r="B17" s="66" t="s">
        <v>51</v>
      </c>
      <c r="C17" s="136">
        <f t="shared" si="15"/>
        <v>143047</v>
      </c>
      <c r="D17" s="137">
        <f t="shared" si="14"/>
        <v>142116</v>
      </c>
      <c r="E17" s="137">
        <f t="shared" si="16"/>
        <v>931</v>
      </c>
      <c r="F17" s="138">
        <f t="shared" si="1"/>
        <v>0.65083504023153227</v>
      </c>
      <c r="G17" s="137">
        <f t="shared" si="2"/>
        <v>142867</v>
      </c>
      <c r="H17" s="138">
        <f t="shared" si="3"/>
        <v>99.874167231748999</v>
      </c>
      <c r="I17" s="137">
        <f t="shared" si="4"/>
        <v>141936</v>
      </c>
      <c r="J17" s="137">
        <f t="shared" si="5"/>
        <v>931</v>
      </c>
      <c r="K17" s="137">
        <f t="shared" si="6"/>
        <v>180</v>
      </c>
      <c r="L17" s="137">
        <v>0</v>
      </c>
      <c r="M17" s="137">
        <v>0</v>
      </c>
      <c r="N17" s="137">
        <v>0</v>
      </c>
      <c r="O17" s="137">
        <v>0</v>
      </c>
      <c r="P17" s="137">
        <v>0</v>
      </c>
      <c r="Q17" s="137">
        <v>0</v>
      </c>
      <c r="R17" s="137">
        <v>0</v>
      </c>
      <c r="S17" s="137">
        <v>0</v>
      </c>
      <c r="T17" s="137">
        <v>0</v>
      </c>
      <c r="U17" s="137">
        <v>0</v>
      </c>
      <c r="V17" s="137">
        <v>0</v>
      </c>
      <c r="W17" s="137">
        <v>55636</v>
      </c>
      <c r="X17" s="137">
        <v>55198</v>
      </c>
      <c r="Y17" s="137">
        <v>438</v>
      </c>
      <c r="Z17" s="138">
        <f t="shared" si="7"/>
        <v>0.78726004745129052</v>
      </c>
      <c r="AA17" s="137">
        <v>55573</v>
      </c>
      <c r="AB17" s="138">
        <f t="shared" si="8"/>
        <v>99.886763965777561</v>
      </c>
      <c r="AC17" s="137">
        <v>55135</v>
      </c>
      <c r="AD17" s="137">
        <v>438</v>
      </c>
      <c r="AE17" s="137">
        <v>63</v>
      </c>
      <c r="AF17" s="146">
        <v>0</v>
      </c>
      <c r="AG17" s="408"/>
      <c r="AH17" s="75" t="s">
        <v>51</v>
      </c>
      <c r="AI17" s="136">
        <v>48278</v>
      </c>
      <c r="AJ17" s="137">
        <v>47984</v>
      </c>
      <c r="AK17" s="137">
        <v>294</v>
      </c>
      <c r="AL17" s="138">
        <f t="shared" si="9"/>
        <v>0.60897303119433288</v>
      </c>
      <c r="AM17" s="137">
        <v>48223</v>
      </c>
      <c r="AN17" s="138">
        <f t="shared" si="10"/>
        <v>99.886076473756162</v>
      </c>
      <c r="AO17" s="137">
        <v>47929</v>
      </c>
      <c r="AP17" s="137">
        <v>294</v>
      </c>
      <c r="AQ17" s="137">
        <v>55</v>
      </c>
      <c r="AR17" s="137">
        <v>0</v>
      </c>
      <c r="AS17" s="137">
        <v>39133</v>
      </c>
      <c r="AT17" s="137">
        <v>38934</v>
      </c>
      <c r="AU17" s="137">
        <v>199</v>
      </c>
      <c r="AV17" s="138">
        <f t="shared" si="11"/>
        <v>0.50852221909897022</v>
      </c>
      <c r="AW17" s="137">
        <f t="shared" si="12"/>
        <v>39071</v>
      </c>
      <c r="AX17" s="138">
        <f t="shared" si="13"/>
        <v>99.841565941788261</v>
      </c>
      <c r="AY17" s="137">
        <v>38872</v>
      </c>
      <c r="AZ17" s="137">
        <v>199</v>
      </c>
      <c r="BA17" s="137">
        <v>62</v>
      </c>
      <c r="BB17" s="137">
        <v>0</v>
      </c>
    </row>
    <row r="18" spans="1:54" ht="21.95" customHeight="1" x14ac:dyDescent="0.25">
      <c r="A18" s="407" t="s">
        <v>54</v>
      </c>
      <c r="B18" s="66" t="s">
        <v>44</v>
      </c>
      <c r="C18" s="136">
        <f t="shared" si="15"/>
        <v>95161</v>
      </c>
      <c r="D18" s="137">
        <f t="shared" si="14"/>
        <v>94355</v>
      </c>
      <c r="E18" s="137">
        <f t="shared" si="16"/>
        <v>806</v>
      </c>
      <c r="F18" s="138">
        <f t="shared" si="1"/>
        <v>0.84698563487142842</v>
      </c>
      <c r="G18" s="137">
        <f t="shared" si="2"/>
        <v>95032</v>
      </c>
      <c r="H18" s="138">
        <f t="shared" si="3"/>
        <v>99.864440264394034</v>
      </c>
      <c r="I18" s="137">
        <f t="shared" si="4"/>
        <v>94226</v>
      </c>
      <c r="J18" s="137">
        <f t="shared" si="5"/>
        <v>806</v>
      </c>
      <c r="K18" s="137">
        <f t="shared" si="6"/>
        <v>129</v>
      </c>
      <c r="L18" s="137">
        <v>0</v>
      </c>
      <c r="M18" s="137">
        <v>0</v>
      </c>
      <c r="N18" s="137">
        <v>0</v>
      </c>
      <c r="O18" s="137">
        <v>0</v>
      </c>
      <c r="P18" s="137">
        <v>0</v>
      </c>
      <c r="Q18" s="137">
        <v>0</v>
      </c>
      <c r="R18" s="137">
        <v>0</v>
      </c>
      <c r="S18" s="137">
        <v>0</v>
      </c>
      <c r="T18" s="137">
        <v>0</v>
      </c>
      <c r="U18" s="137">
        <v>0</v>
      </c>
      <c r="V18" s="137">
        <v>0</v>
      </c>
      <c r="W18" s="137">
        <v>45367</v>
      </c>
      <c r="X18" s="137">
        <v>44882</v>
      </c>
      <c r="Y18" s="137">
        <v>485</v>
      </c>
      <c r="Z18" s="138">
        <f t="shared" si="7"/>
        <v>1.0690590076487314</v>
      </c>
      <c r="AA18" s="137">
        <v>45322</v>
      </c>
      <c r="AB18" s="138">
        <f t="shared" si="8"/>
        <v>99.900808958053204</v>
      </c>
      <c r="AC18" s="137">
        <v>44837</v>
      </c>
      <c r="AD18" s="137">
        <v>485</v>
      </c>
      <c r="AE18" s="137">
        <v>45</v>
      </c>
      <c r="AF18" s="146"/>
      <c r="AG18" s="408" t="s">
        <v>54</v>
      </c>
      <c r="AH18" s="75" t="s">
        <v>44</v>
      </c>
      <c r="AI18" s="136">
        <v>26863</v>
      </c>
      <c r="AJ18" s="137">
        <v>26688</v>
      </c>
      <c r="AK18" s="137">
        <v>175</v>
      </c>
      <c r="AL18" s="138">
        <f t="shared" si="9"/>
        <v>0.6514536723374158</v>
      </c>
      <c r="AM18" s="137">
        <v>26823</v>
      </c>
      <c r="AN18" s="138">
        <f t="shared" si="10"/>
        <v>99.851096303465738</v>
      </c>
      <c r="AO18" s="137">
        <v>26648</v>
      </c>
      <c r="AP18" s="137">
        <v>175</v>
      </c>
      <c r="AQ18" s="137">
        <v>40</v>
      </c>
      <c r="AR18" s="137">
        <v>0</v>
      </c>
      <c r="AS18" s="137">
        <v>22931</v>
      </c>
      <c r="AT18" s="137">
        <v>22785</v>
      </c>
      <c r="AU18" s="137">
        <v>146</v>
      </c>
      <c r="AV18" s="138">
        <f t="shared" si="11"/>
        <v>0.63669268675591995</v>
      </c>
      <c r="AW18" s="137">
        <f t="shared" si="12"/>
        <v>22887</v>
      </c>
      <c r="AX18" s="138">
        <f t="shared" si="13"/>
        <v>99.808120012210537</v>
      </c>
      <c r="AY18" s="137">
        <v>22741</v>
      </c>
      <c r="AZ18" s="137">
        <v>146</v>
      </c>
      <c r="BA18" s="137">
        <v>44</v>
      </c>
      <c r="BB18" s="137">
        <v>0</v>
      </c>
    </row>
    <row r="19" spans="1:54" ht="21.95" customHeight="1" x14ac:dyDescent="0.25">
      <c r="A19" s="407"/>
      <c r="B19" s="66" t="s">
        <v>50</v>
      </c>
      <c r="C19" s="136">
        <f t="shared" si="15"/>
        <v>37365</v>
      </c>
      <c r="D19" s="137">
        <f t="shared" si="14"/>
        <v>36993</v>
      </c>
      <c r="E19" s="137">
        <f t="shared" si="16"/>
        <v>372</v>
      </c>
      <c r="F19" s="138">
        <f t="shared" si="1"/>
        <v>0.99558410276997189</v>
      </c>
      <c r="G19" s="137">
        <f t="shared" si="2"/>
        <v>37305</v>
      </c>
      <c r="H19" s="138">
        <f t="shared" si="3"/>
        <v>99.839421918908073</v>
      </c>
      <c r="I19" s="137">
        <f t="shared" si="4"/>
        <v>36933</v>
      </c>
      <c r="J19" s="137">
        <f t="shared" si="5"/>
        <v>372</v>
      </c>
      <c r="K19" s="137">
        <f t="shared" si="6"/>
        <v>60</v>
      </c>
      <c r="L19" s="137">
        <v>0</v>
      </c>
      <c r="M19" s="137">
        <v>0</v>
      </c>
      <c r="N19" s="137">
        <v>0</v>
      </c>
      <c r="O19" s="137">
        <v>0</v>
      </c>
      <c r="P19" s="137">
        <v>0</v>
      </c>
      <c r="Q19" s="137">
        <v>0</v>
      </c>
      <c r="R19" s="137">
        <v>0</v>
      </c>
      <c r="S19" s="137">
        <v>0</v>
      </c>
      <c r="T19" s="137">
        <v>0</v>
      </c>
      <c r="U19" s="137">
        <v>0</v>
      </c>
      <c r="V19" s="137">
        <v>0</v>
      </c>
      <c r="W19" s="137">
        <v>16078</v>
      </c>
      <c r="X19" s="137">
        <v>15858</v>
      </c>
      <c r="Y19" s="137">
        <v>220</v>
      </c>
      <c r="Z19" s="138">
        <f t="shared" si="7"/>
        <v>1.3683293942032593</v>
      </c>
      <c r="AA19" s="137">
        <v>16052</v>
      </c>
      <c r="AB19" s="138">
        <f t="shared" si="8"/>
        <v>99.838288344321441</v>
      </c>
      <c r="AC19" s="137">
        <v>15832</v>
      </c>
      <c r="AD19" s="137">
        <v>220</v>
      </c>
      <c r="AE19" s="137">
        <v>26</v>
      </c>
      <c r="AF19" s="146">
        <v>0</v>
      </c>
      <c r="AG19" s="408"/>
      <c r="AH19" s="75" t="s">
        <v>50</v>
      </c>
      <c r="AI19" s="136">
        <v>11050</v>
      </c>
      <c r="AJ19" s="137">
        <v>10968</v>
      </c>
      <c r="AK19" s="137">
        <v>82</v>
      </c>
      <c r="AL19" s="138">
        <f t="shared" si="9"/>
        <v>0.74208144796380093</v>
      </c>
      <c r="AM19" s="137">
        <v>11033</v>
      </c>
      <c r="AN19" s="138">
        <f t="shared" si="10"/>
        <v>99.846153846153854</v>
      </c>
      <c r="AO19" s="137">
        <v>10951</v>
      </c>
      <c r="AP19" s="137">
        <v>82</v>
      </c>
      <c r="AQ19" s="137">
        <v>17</v>
      </c>
      <c r="AR19" s="137">
        <v>0</v>
      </c>
      <c r="AS19" s="137">
        <v>10237</v>
      </c>
      <c r="AT19" s="137">
        <v>10167</v>
      </c>
      <c r="AU19" s="137">
        <v>70</v>
      </c>
      <c r="AV19" s="138">
        <f t="shared" si="11"/>
        <v>0.68379408029696198</v>
      </c>
      <c r="AW19" s="137">
        <f t="shared" si="12"/>
        <v>10220</v>
      </c>
      <c r="AX19" s="138">
        <f t="shared" si="13"/>
        <v>99.833935723356447</v>
      </c>
      <c r="AY19" s="137">
        <v>10150</v>
      </c>
      <c r="AZ19" s="137">
        <v>70</v>
      </c>
      <c r="BA19" s="137">
        <v>17</v>
      </c>
      <c r="BB19" s="137">
        <v>0</v>
      </c>
    </row>
    <row r="20" spans="1:54" ht="21.95" customHeight="1" x14ac:dyDescent="0.25">
      <c r="A20" s="407"/>
      <c r="B20" s="66" t="s">
        <v>51</v>
      </c>
      <c r="C20" s="136">
        <f t="shared" si="15"/>
        <v>57796</v>
      </c>
      <c r="D20" s="137">
        <f t="shared" si="14"/>
        <v>57362</v>
      </c>
      <c r="E20" s="137">
        <f t="shared" si="16"/>
        <v>434</v>
      </c>
      <c r="F20" s="138">
        <f t="shared" si="1"/>
        <v>0.75091701847878745</v>
      </c>
      <c r="G20" s="137">
        <f t="shared" si="2"/>
        <v>57727</v>
      </c>
      <c r="H20" s="138">
        <f t="shared" si="3"/>
        <v>99.880614575403143</v>
      </c>
      <c r="I20" s="137">
        <f t="shared" si="4"/>
        <v>57293</v>
      </c>
      <c r="J20" s="137">
        <f t="shared" si="5"/>
        <v>434</v>
      </c>
      <c r="K20" s="137">
        <f t="shared" si="6"/>
        <v>69</v>
      </c>
      <c r="L20" s="137">
        <v>0</v>
      </c>
      <c r="M20" s="137">
        <v>0</v>
      </c>
      <c r="N20" s="137">
        <v>0</v>
      </c>
      <c r="O20" s="137">
        <v>0</v>
      </c>
      <c r="P20" s="137">
        <v>0</v>
      </c>
      <c r="Q20" s="137">
        <v>0</v>
      </c>
      <c r="R20" s="137">
        <v>0</v>
      </c>
      <c r="S20" s="137">
        <v>0</v>
      </c>
      <c r="T20" s="137">
        <v>0</v>
      </c>
      <c r="U20" s="137">
        <v>0</v>
      </c>
      <c r="V20" s="137">
        <v>0</v>
      </c>
      <c r="W20" s="137">
        <v>29289</v>
      </c>
      <c r="X20" s="137">
        <v>29024</v>
      </c>
      <c r="Y20" s="137">
        <v>265</v>
      </c>
      <c r="Z20" s="138">
        <f t="shared" si="7"/>
        <v>0.9047765372665505</v>
      </c>
      <c r="AA20" s="137">
        <v>29270</v>
      </c>
      <c r="AB20" s="138">
        <f t="shared" si="8"/>
        <v>99.935129229403529</v>
      </c>
      <c r="AC20" s="137">
        <v>29005</v>
      </c>
      <c r="AD20" s="137">
        <v>265</v>
      </c>
      <c r="AE20" s="137">
        <v>19</v>
      </c>
      <c r="AF20" s="146">
        <v>0</v>
      </c>
      <c r="AG20" s="408"/>
      <c r="AH20" s="75" t="s">
        <v>51</v>
      </c>
      <c r="AI20" s="136">
        <v>15813</v>
      </c>
      <c r="AJ20" s="137">
        <v>15720</v>
      </c>
      <c r="AK20" s="137">
        <v>93</v>
      </c>
      <c r="AL20" s="138">
        <f t="shared" si="9"/>
        <v>0.58812369569341683</v>
      </c>
      <c r="AM20" s="137">
        <v>15790</v>
      </c>
      <c r="AN20" s="138">
        <f t="shared" si="10"/>
        <v>99.854550053753243</v>
      </c>
      <c r="AO20" s="137">
        <v>15697</v>
      </c>
      <c r="AP20" s="137">
        <v>93</v>
      </c>
      <c r="AQ20" s="137">
        <v>23</v>
      </c>
      <c r="AR20" s="137">
        <v>0</v>
      </c>
      <c r="AS20" s="137">
        <v>12694</v>
      </c>
      <c r="AT20" s="137">
        <v>12618</v>
      </c>
      <c r="AU20" s="137">
        <v>76</v>
      </c>
      <c r="AV20" s="138">
        <f t="shared" si="11"/>
        <v>0.59870805104773905</v>
      </c>
      <c r="AW20" s="137">
        <f t="shared" si="12"/>
        <v>12667</v>
      </c>
      <c r="AX20" s="138">
        <f t="shared" si="13"/>
        <v>99.787301087127773</v>
      </c>
      <c r="AY20" s="137">
        <v>12591</v>
      </c>
      <c r="AZ20" s="137">
        <v>76</v>
      </c>
      <c r="BA20" s="137">
        <v>27</v>
      </c>
      <c r="BB20" s="137">
        <v>0</v>
      </c>
    </row>
    <row r="21" spans="1:54" ht="21.95" customHeight="1" x14ac:dyDescent="0.25">
      <c r="A21" s="407" t="s">
        <v>77</v>
      </c>
      <c r="B21" s="66" t="s">
        <v>44</v>
      </c>
      <c r="C21" s="136">
        <f t="shared" si="15"/>
        <v>1</v>
      </c>
      <c r="D21" s="137">
        <f t="shared" si="14"/>
        <v>1</v>
      </c>
      <c r="E21" s="137">
        <f t="shared" si="16"/>
        <v>0</v>
      </c>
      <c r="F21" s="138">
        <v>0</v>
      </c>
      <c r="G21" s="137">
        <f t="shared" si="2"/>
        <v>1</v>
      </c>
      <c r="H21" s="138">
        <v>0</v>
      </c>
      <c r="I21" s="137">
        <f t="shared" si="4"/>
        <v>1</v>
      </c>
      <c r="J21" s="137">
        <f t="shared" si="5"/>
        <v>0</v>
      </c>
      <c r="K21" s="137">
        <f t="shared" si="6"/>
        <v>0</v>
      </c>
      <c r="L21" s="137">
        <v>0</v>
      </c>
      <c r="M21" s="137">
        <v>0</v>
      </c>
      <c r="N21" s="137">
        <v>0</v>
      </c>
      <c r="O21" s="137">
        <v>0</v>
      </c>
      <c r="P21" s="137">
        <v>0</v>
      </c>
      <c r="Q21" s="137">
        <v>0</v>
      </c>
      <c r="R21" s="137">
        <v>0</v>
      </c>
      <c r="S21" s="137">
        <v>0</v>
      </c>
      <c r="T21" s="137">
        <v>0</v>
      </c>
      <c r="U21" s="137">
        <v>0</v>
      </c>
      <c r="V21" s="137">
        <v>0</v>
      </c>
      <c r="W21" s="137">
        <v>0</v>
      </c>
      <c r="X21" s="137">
        <v>0</v>
      </c>
      <c r="Y21" s="137">
        <v>0</v>
      </c>
      <c r="Z21" s="138">
        <v>0</v>
      </c>
      <c r="AA21" s="137">
        <v>0</v>
      </c>
      <c r="AB21" s="138">
        <v>0</v>
      </c>
      <c r="AC21" s="137">
        <v>0</v>
      </c>
      <c r="AD21" s="137">
        <v>0</v>
      </c>
      <c r="AE21" s="137">
        <v>0</v>
      </c>
      <c r="AF21" s="146">
        <v>0</v>
      </c>
      <c r="AG21" s="408" t="s">
        <v>77</v>
      </c>
      <c r="AH21" s="75" t="s">
        <v>44</v>
      </c>
      <c r="AI21" s="136">
        <v>1</v>
      </c>
      <c r="AJ21" s="137">
        <v>1</v>
      </c>
      <c r="AK21" s="137">
        <v>0</v>
      </c>
      <c r="AL21" s="138">
        <v>0</v>
      </c>
      <c r="AM21" s="137">
        <v>1</v>
      </c>
      <c r="AN21" s="138">
        <v>0</v>
      </c>
      <c r="AO21" s="137">
        <v>1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8">
        <v>0</v>
      </c>
      <c r="AW21" s="137">
        <v>0</v>
      </c>
      <c r="AX21" s="138">
        <v>0</v>
      </c>
      <c r="AY21" s="137">
        <v>0</v>
      </c>
      <c r="AZ21" s="137">
        <v>0</v>
      </c>
      <c r="BA21" s="137">
        <v>0</v>
      </c>
      <c r="BB21" s="137">
        <v>0</v>
      </c>
    </row>
    <row r="22" spans="1:54" ht="21.95" customHeight="1" x14ac:dyDescent="0.25">
      <c r="A22" s="407"/>
      <c r="B22" s="66" t="s">
        <v>50</v>
      </c>
      <c r="C22" s="136">
        <f t="shared" si="15"/>
        <v>0</v>
      </c>
      <c r="D22" s="137">
        <f t="shared" si="14"/>
        <v>0</v>
      </c>
      <c r="E22" s="137">
        <f t="shared" si="16"/>
        <v>0</v>
      </c>
      <c r="F22" s="138">
        <v>0</v>
      </c>
      <c r="G22" s="137">
        <f t="shared" si="2"/>
        <v>0</v>
      </c>
      <c r="H22" s="138">
        <v>0</v>
      </c>
      <c r="I22" s="137">
        <f t="shared" si="4"/>
        <v>0</v>
      </c>
      <c r="J22" s="137">
        <f t="shared" si="5"/>
        <v>0</v>
      </c>
      <c r="K22" s="137">
        <f t="shared" si="6"/>
        <v>0</v>
      </c>
      <c r="L22" s="137">
        <v>0</v>
      </c>
      <c r="M22" s="137">
        <v>0</v>
      </c>
      <c r="N22" s="137">
        <v>0</v>
      </c>
      <c r="O22" s="137">
        <v>0</v>
      </c>
      <c r="P22" s="137">
        <v>0</v>
      </c>
      <c r="Q22" s="137">
        <v>0</v>
      </c>
      <c r="R22" s="137">
        <v>0</v>
      </c>
      <c r="S22" s="137">
        <v>0</v>
      </c>
      <c r="T22" s="137">
        <v>0</v>
      </c>
      <c r="U22" s="137">
        <v>0</v>
      </c>
      <c r="V22" s="137">
        <v>0</v>
      </c>
      <c r="W22" s="137">
        <v>0</v>
      </c>
      <c r="X22" s="137">
        <v>0</v>
      </c>
      <c r="Y22" s="137">
        <v>0</v>
      </c>
      <c r="Z22" s="138">
        <v>0</v>
      </c>
      <c r="AA22" s="137">
        <v>0</v>
      </c>
      <c r="AB22" s="138">
        <v>0</v>
      </c>
      <c r="AC22" s="137">
        <v>0</v>
      </c>
      <c r="AD22" s="137">
        <v>0</v>
      </c>
      <c r="AE22" s="137">
        <v>0</v>
      </c>
      <c r="AF22" s="146">
        <v>0</v>
      </c>
      <c r="AG22" s="408"/>
      <c r="AH22" s="75" t="s">
        <v>50</v>
      </c>
      <c r="AI22" s="136">
        <v>0</v>
      </c>
      <c r="AJ22" s="137">
        <v>0</v>
      </c>
      <c r="AK22" s="137">
        <v>0</v>
      </c>
      <c r="AL22" s="138">
        <v>0</v>
      </c>
      <c r="AM22" s="137">
        <v>0</v>
      </c>
      <c r="AN22" s="138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8">
        <v>0</v>
      </c>
      <c r="AW22" s="137">
        <v>0</v>
      </c>
      <c r="AX22" s="138">
        <v>0</v>
      </c>
      <c r="AY22" s="137">
        <v>0</v>
      </c>
      <c r="AZ22" s="137">
        <v>0</v>
      </c>
      <c r="BA22" s="137">
        <v>0</v>
      </c>
      <c r="BB22" s="137">
        <v>0</v>
      </c>
    </row>
    <row r="23" spans="1:54" ht="21.95" customHeight="1" x14ac:dyDescent="0.25">
      <c r="A23" s="407"/>
      <c r="B23" s="66" t="s">
        <v>51</v>
      </c>
      <c r="C23" s="136">
        <f t="shared" si="15"/>
        <v>1</v>
      </c>
      <c r="D23" s="137">
        <f t="shared" si="14"/>
        <v>1</v>
      </c>
      <c r="E23" s="137">
        <f t="shared" si="16"/>
        <v>0</v>
      </c>
      <c r="F23" s="138">
        <v>0</v>
      </c>
      <c r="G23" s="137">
        <f t="shared" si="2"/>
        <v>1</v>
      </c>
      <c r="H23" s="138">
        <v>0</v>
      </c>
      <c r="I23" s="137">
        <f t="shared" si="4"/>
        <v>1</v>
      </c>
      <c r="J23" s="137">
        <f t="shared" si="5"/>
        <v>0</v>
      </c>
      <c r="K23" s="137">
        <f t="shared" si="6"/>
        <v>0</v>
      </c>
      <c r="L23" s="137">
        <v>0</v>
      </c>
      <c r="M23" s="137">
        <v>0</v>
      </c>
      <c r="N23" s="137">
        <v>0</v>
      </c>
      <c r="O23" s="137">
        <v>0</v>
      </c>
      <c r="P23" s="137">
        <v>0</v>
      </c>
      <c r="Q23" s="137">
        <v>0</v>
      </c>
      <c r="R23" s="137">
        <v>0</v>
      </c>
      <c r="S23" s="137">
        <v>0</v>
      </c>
      <c r="T23" s="137">
        <v>0</v>
      </c>
      <c r="U23" s="137">
        <v>0</v>
      </c>
      <c r="V23" s="137">
        <v>0</v>
      </c>
      <c r="W23" s="137">
        <v>0</v>
      </c>
      <c r="X23" s="137">
        <v>0</v>
      </c>
      <c r="Y23" s="137">
        <v>0</v>
      </c>
      <c r="Z23" s="138">
        <v>0</v>
      </c>
      <c r="AA23" s="137">
        <v>0</v>
      </c>
      <c r="AB23" s="138">
        <v>0</v>
      </c>
      <c r="AC23" s="137">
        <v>0</v>
      </c>
      <c r="AD23" s="137">
        <v>0</v>
      </c>
      <c r="AE23" s="137">
        <v>0</v>
      </c>
      <c r="AF23" s="146">
        <v>0</v>
      </c>
      <c r="AG23" s="408"/>
      <c r="AH23" s="75" t="s">
        <v>51</v>
      </c>
      <c r="AI23" s="136">
        <v>1</v>
      </c>
      <c r="AJ23" s="137">
        <v>1</v>
      </c>
      <c r="AK23" s="137">
        <v>0</v>
      </c>
      <c r="AL23" s="138">
        <v>0</v>
      </c>
      <c r="AM23" s="137">
        <v>1</v>
      </c>
      <c r="AN23" s="138">
        <v>0</v>
      </c>
      <c r="AO23" s="137">
        <v>1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8">
        <v>0</v>
      </c>
      <c r="AW23" s="137">
        <v>0</v>
      </c>
      <c r="AX23" s="138">
        <v>0</v>
      </c>
      <c r="AY23" s="137">
        <v>0</v>
      </c>
      <c r="AZ23" s="137">
        <v>0</v>
      </c>
      <c r="BA23" s="137">
        <v>0</v>
      </c>
      <c r="BB23" s="137">
        <v>0</v>
      </c>
    </row>
    <row r="24" spans="1:54" ht="21.95" customHeight="1" x14ac:dyDescent="0.25">
      <c r="A24" s="407" t="s">
        <v>55</v>
      </c>
      <c r="B24" s="66" t="s">
        <v>44</v>
      </c>
      <c r="C24" s="136">
        <f>SUM(D24:E24)</f>
        <v>112494</v>
      </c>
      <c r="D24" s="137">
        <f t="shared" si="14"/>
        <v>111251</v>
      </c>
      <c r="E24" s="137">
        <v>1243</v>
      </c>
      <c r="F24" s="138">
        <f>E24/C24*100</f>
        <v>1.104947819439259</v>
      </c>
      <c r="G24" s="137">
        <f t="shared" si="2"/>
        <v>112383</v>
      </c>
      <c r="H24" s="138">
        <f>G24/C24*100</f>
        <v>99.901328070830445</v>
      </c>
      <c r="I24" s="137">
        <f t="shared" si="4"/>
        <v>111140</v>
      </c>
      <c r="J24" s="137">
        <f t="shared" si="5"/>
        <v>1243</v>
      </c>
      <c r="K24" s="137">
        <f t="shared" si="6"/>
        <v>111</v>
      </c>
      <c r="L24" s="137">
        <v>0</v>
      </c>
      <c r="M24" s="137">
        <v>0</v>
      </c>
      <c r="N24" s="137">
        <v>0</v>
      </c>
      <c r="O24" s="137">
        <v>0</v>
      </c>
      <c r="P24" s="137">
        <v>0</v>
      </c>
      <c r="Q24" s="137">
        <v>0</v>
      </c>
      <c r="R24" s="137">
        <v>0</v>
      </c>
      <c r="S24" s="137">
        <v>0</v>
      </c>
      <c r="T24" s="137">
        <v>0</v>
      </c>
      <c r="U24" s="137">
        <v>0</v>
      </c>
      <c r="V24" s="137">
        <v>0</v>
      </c>
      <c r="W24" s="137">
        <v>60602</v>
      </c>
      <c r="X24" s="137">
        <v>59862</v>
      </c>
      <c r="Y24" s="137">
        <v>740</v>
      </c>
      <c r="Z24" s="138">
        <f>Y24/W24*100</f>
        <v>1.2210818124814362</v>
      </c>
      <c r="AA24" s="137">
        <v>60561</v>
      </c>
      <c r="AB24" s="138">
        <f>AA24/W24*100</f>
        <v>99.932345467146305</v>
      </c>
      <c r="AC24" s="137">
        <v>59824</v>
      </c>
      <c r="AD24" s="137">
        <v>740</v>
      </c>
      <c r="AE24" s="137">
        <v>38</v>
      </c>
      <c r="AF24" s="146">
        <v>0</v>
      </c>
      <c r="AG24" s="408" t="s">
        <v>55</v>
      </c>
      <c r="AH24" s="75" t="s">
        <v>44</v>
      </c>
      <c r="AI24" s="136">
        <v>31463</v>
      </c>
      <c r="AJ24" s="137">
        <v>31139</v>
      </c>
      <c r="AK24" s="137">
        <v>324</v>
      </c>
      <c r="AL24" s="138">
        <f>AK24/AI24*100</f>
        <v>1.0297810126179958</v>
      </c>
      <c r="AM24" s="137">
        <v>31419</v>
      </c>
      <c r="AN24" s="138">
        <f>AM24/AI24*100</f>
        <v>99.860153195817318</v>
      </c>
      <c r="AO24" s="137">
        <v>31095</v>
      </c>
      <c r="AP24" s="137">
        <v>324</v>
      </c>
      <c r="AQ24" s="137">
        <v>44</v>
      </c>
      <c r="AR24" s="137">
        <v>0</v>
      </c>
      <c r="AS24" s="137">
        <v>20429</v>
      </c>
      <c r="AT24" s="137">
        <v>20250</v>
      </c>
      <c r="AU24" s="137">
        <v>179</v>
      </c>
      <c r="AV24" s="138">
        <f>AU24/AS24*100</f>
        <v>0.87620539429242739</v>
      </c>
      <c r="AW24" s="137">
        <f>SUM(AY24:AZ24)</f>
        <v>20400</v>
      </c>
      <c r="AX24" s="138">
        <f>AW24/AS24*100</f>
        <v>99.858044936120223</v>
      </c>
      <c r="AY24" s="137">
        <v>20221</v>
      </c>
      <c r="AZ24" s="137">
        <v>179</v>
      </c>
      <c r="BA24" s="137">
        <v>29</v>
      </c>
      <c r="BB24" s="137">
        <v>0</v>
      </c>
    </row>
    <row r="25" spans="1:54" ht="21.95" customHeight="1" x14ac:dyDescent="0.25">
      <c r="A25" s="407"/>
      <c r="B25" s="66" t="s">
        <v>50</v>
      </c>
      <c r="C25" s="136">
        <f t="shared" ref="C25:C32" si="17">SUM(D25+E25)</f>
        <v>70993</v>
      </c>
      <c r="D25" s="137">
        <f t="shared" si="14"/>
        <v>70166</v>
      </c>
      <c r="E25" s="137">
        <f t="shared" ref="E25:E32" si="18">SUM(Y25+AK25+AU25)</f>
        <v>827</v>
      </c>
      <c r="F25" s="138">
        <f>E25/C25*100</f>
        <v>1.1649035820433</v>
      </c>
      <c r="G25" s="137">
        <f t="shared" si="2"/>
        <v>70947</v>
      </c>
      <c r="H25" s="138">
        <f>G25/C25*100</f>
        <v>99.935204879354302</v>
      </c>
      <c r="I25" s="137">
        <f t="shared" si="4"/>
        <v>70120</v>
      </c>
      <c r="J25" s="137">
        <f t="shared" si="5"/>
        <v>827</v>
      </c>
      <c r="K25" s="137">
        <f t="shared" si="6"/>
        <v>46</v>
      </c>
      <c r="L25" s="137">
        <v>0</v>
      </c>
      <c r="M25" s="137">
        <v>0</v>
      </c>
      <c r="N25" s="137">
        <v>0</v>
      </c>
      <c r="O25" s="137">
        <v>0</v>
      </c>
      <c r="P25" s="137">
        <v>0</v>
      </c>
      <c r="Q25" s="137">
        <v>0</v>
      </c>
      <c r="R25" s="137">
        <v>0</v>
      </c>
      <c r="S25" s="137">
        <v>0</v>
      </c>
      <c r="T25" s="137">
        <v>0</v>
      </c>
      <c r="U25" s="137">
        <v>0</v>
      </c>
      <c r="V25" s="137">
        <v>0</v>
      </c>
      <c r="W25" s="137">
        <v>38999</v>
      </c>
      <c r="X25" s="137">
        <v>38477</v>
      </c>
      <c r="Y25" s="137">
        <v>522</v>
      </c>
      <c r="Z25" s="138">
        <f>Y25/W25*100</f>
        <v>1.3384958588681761</v>
      </c>
      <c r="AA25" s="137">
        <v>38986</v>
      </c>
      <c r="AB25" s="138">
        <f>AA25/W25*100</f>
        <v>99.966665811943898</v>
      </c>
      <c r="AC25" s="137">
        <v>38464</v>
      </c>
      <c r="AD25" s="137">
        <v>522</v>
      </c>
      <c r="AE25" s="137">
        <v>13</v>
      </c>
      <c r="AF25" s="146">
        <v>0</v>
      </c>
      <c r="AG25" s="408"/>
      <c r="AH25" s="75" t="s">
        <v>50</v>
      </c>
      <c r="AI25" s="136">
        <v>18544</v>
      </c>
      <c r="AJ25" s="137">
        <v>18361</v>
      </c>
      <c r="AK25" s="137">
        <v>183</v>
      </c>
      <c r="AL25" s="138">
        <f>AK25/AI25*100</f>
        <v>0.98684210526315785</v>
      </c>
      <c r="AM25" s="137">
        <v>18527</v>
      </c>
      <c r="AN25" s="138">
        <f>AM25/AI25*100</f>
        <v>99.908326143226915</v>
      </c>
      <c r="AO25" s="137">
        <v>18344</v>
      </c>
      <c r="AP25" s="137">
        <v>183</v>
      </c>
      <c r="AQ25" s="137">
        <v>17</v>
      </c>
      <c r="AR25" s="137">
        <v>0</v>
      </c>
      <c r="AS25" s="137">
        <v>13450</v>
      </c>
      <c r="AT25" s="137">
        <v>13328</v>
      </c>
      <c r="AU25" s="137">
        <v>122</v>
      </c>
      <c r="AV25" s="138">
        <f>AU25/AS25*100</f>
        <v>0.90706319702602234</v>
      </c>
      <c r="AW25" s="137">
        <f>SUM(AY25:AZ25)</f>
        <v>13434</v>
      </c>
      <c r="AX25" s="138">
        <f>AW25/AS25*100</f>
        <v>99.881040892193312</v>
      </c>
      <c r="AY25" s="137">
        <v>13312</v>
      </c>
      <c r="AZ25" s="137">
        <v>122</v>
      </c>
      <c r="BA25" s="137">
        <v>16</v>
      </c>
      <c r="BB25" s="137">
        <v>0</v>
      </c>
    </row>
    <row r="26" spans="1:54" ht="21.95" customHeight="1" x14ac:dyDescent="0.25">
      <c r="A26" s="407"/>
      <c r="B26" s="66" t="s">
        <v>51</v>
      </c>
      <c r="C26" s="136">
        <f t="shared" si="17"/>
        <v>41501</v>
      </c>
      <c r="D26" s="137">
        <f t="shared" si="14"/>
        <v>41085</v>
      </c>
      <c r="E26" s="137">
        <f t="shared" si="18"/>
        <v>416</v>
      </c>
      <c r="F26" s="138">
        <f>E26/C26*100</f>
        <v>1.0023854846871161</v>
      </c>
      <c r="G26" s="137">
        <f t="shared" si="2"/>
        <v>41436</v>
      </c>
      <c r="H26" s="138">
        <f>G26/C26*100</f>
        <v>99.843377268017647</v>
      </c>
      <c r="I26" s="137">
        <f t="shared" si="4"/>
        <v>41020</v>
      </c>
      <c r="J26" s="137">
        <f t="shared" si="5"/>
        <v>416</v>
      </c>
      <c r="K26" s="137">
        <f t="shared" si="6"/>
        <v>65</v>
      </c>
      <c r="L26" s="137">
        <v>0</v>
      </c>
      <c r="M26" s="137">
        <v>0</v>
      </c>
      <c r="N26" s="137">
        <v>0</v>
      </c>
      <c r="O26" s="137">
        <v>0</v>
      </c>
      <c r="P26" s="137">
        <v>0</v>
      </c>
      <c r="Q26" s="137">
        <v>0</v>
      </c>
      <c r="R26" s="137">
        <v>0</v>
      </c>
      <c r="S26" s="137">
        <v>0</v>
      </c>
      <c r="T26" s="137">
        <v>0</v>
      </c>
      <c r="U26" s="137">
        <v>0</v>
      </c>
      <c r="V26" s="137">
        <v>0</v>
      </c>
      <c r="W26" s="137">
        <v>21603</v>
      </c>
      <c r="X26" s="137">
        <v>21385</v>
      </c>
      <c r="Y26" s="137">
        <v>218</v>
      </c>
      <c r="Z26" s="138">
        <f>Y26/W26*100</f>
        <v>1.0091191038281722</v>
      </c>
      <c r="AA26" s="137">
        <v>21578</v>
      </c>
      <c r="AB26" s="138">
        <f>AA26/W26*100</f>
        <v>99.884275332129803</v>
      </c>
      <c r="AC26" s="137">
        <v>21360</v>
      </c>
      <c r="AD26" s="137">
        <v>218</v>
      </c>
      <c r="AE26" s="137">
        <v>25</v>
      </c>
      <c r="AF26" s="146">
        <v>0</v>
      </c>
      <c r="AG26" s="408"/>
      <c r="AH26" s="75" t="s">
        <v>51</v>
      </c>
      <c r="AI26" s="136">
        <v>12919</v>
      </c>
      <c r="AJ26" s="137">
        <v>12778</v>
      </c>
      <c r="AK26" s="137">
        <v>141</v>
      </c>
      <c r="AL26" s="138">
        <f>AK26/AI26*100</f>
        <v>1.0914157442526511</v>
      </c>
      <c r="AM26" s="137">
        <v>12892</v>
      </c>
      <c r="AN26" s="138">
        <f>AM26/AI26*100</f>
        <v>99.791005495781405</v>
      </c>
      <c r="AO26" s="137">
        <v>12751</v>
      </c>
      <c r="AP26" s="137">
        <v>141</v>
      </c>
      <c r="AQ26" s="137">
        <v>27</v>
      </c>
      <c r="AR26" s="137">
        <v>0</v>
      </c>
      <c r="AS26" s="137">
        <v>6979</v>
      </c>
      <c r="AT26" s="137">
        <v>6922</v>
      </c>
      <c r="AU26" s="137">
        <v>57</v>
      </c>
      <c r="AV26" s="138">
        <f>AU26/AS26*100</f>
        <v>0.81673592205186996</v>
      </c>
      <c r="AW26" s="137">
        <f>SUM(AY26:AZ26)</f>
        <v>6966</v>
      </c>
      <c r="AX26" s="138">
        <f>AW26/AS26*100</f>
        <v>99.813726894970628</v>
      </c>
      <c r="AY26" s="137">
        <v>6909</v>
      </c>
      <c r="AZ26" s="137">
        <v>57</v>
      </c>
      <c r="BA26" s="137">
        <v>13</v>
      </c>
      <c r="BB26" s="137">
        <v>0</v>
      </c>
    </row>
    <row r="27" spans="1:54" ht="21.95" customHeight="1" x14ac:dyDescent="0.25">
      <c r="A27" s="407" t="s">
        <v>78</v>
      </c>
      <c r="B27" s="66" t="s">
        <v>44</v>
      </c>
      <c r="C27" s="136">
        <f t="shared" si="17"/>
        <v>1</v>
      </c>
      <c r="D27" s="137">
        <v>1</v>
      </c>
      <c r="E27" s="137">
        <f t="shared" si="18"/>
        <v>0</v>
      </c>
      <c r="F27" s="138">
        <f>IF(C27&gt;0,E27*100/C27,"--")</f>
        <v>0</v>
      </c>
      <c r="G27" s="137">
        <v>1</v>
      </c>
      <c r="H27" s="137">
        <v>100</v>
      </c>
      <c r="I27" s="137">
        <f t="shared" si="4"/>
        <v>1</v>
      </c>
      <c r="J27" s="137">
        <f t="shared" si="5"/>
        <v>0</v>
      </c>
      <c r="K27" s="137">
        <f t="shared" si="6"/>
        <v>0</v>
      </c>
      <c r="L27" s="137">
        <v>0</v>
      </c>
      <c r="M27" s="137">
        <v>0</v>
      </c>
      <c r="N27" s="137">
        <v>0</v>
      </c>
      <c r="O27" s="137">
        <v>0</v>
      </c>
      <c r="P27" s="137">
        <v>0</v>
      </c>
      <c r="Q27" s="137">
        <v>0</v>
      </c>
      <c r="R27" s="137">
        <v>0</v>
      </c>
      <c r="S27" s="137">
        <v>0</v>
      </c>
      <c r="T27" s="137">
        <v>0</v>
      </c>
      <c r="U27" s="137">
        <v>0</v>
      </c>
      <c r="V27" s="137">
        <v>0</v>
      </c>
      <c r="W27" s="137">
        <v>1</v>
      </c>
      <c r="X27" s="137">
        <v>1</v>
      </c>
      <c r="Y27" s="137">
        <v>0</v>
      </c>
      <c r="Z27" s="138">
        <v>0</v>
      </c>
      <c r="AA27" s="137">
        <v>1</v>
      </c>
      <c r="AB27" s="137">
        <v>100</v>
      </c>
      <c r="AC27" s="137">
        <v>1</v>
      </c>
      <c r="AD27" s="137">
        <v>0</v>
      </c>
      <c r="AE27" s="137">
        <v>0</v>
      </c>
      <c r="AF27" s="146">
        <v>0</v>
      </c>
      <c r="AG27" s="408" t="s">
        <v>78</v>
      </c>
      <c r="AH27" s="75" t="s">
        <v>44</v>
      </c>
      <c r="AI27" s="136">
        <v>0</v>
      </c>
      <c r="AJ27" s="137">
        <v>0</v>
      </c>
      <c r="AK27" s="137">
        <v>0</v>
      </c>
      <c r="AL27" s="138">
        <v>0</v>
      </c>
      <c r="AM27" s="137">
        <v>0</v>
      </c>
      <c r="AN27" s="138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8">
        <v>0</v>
      </c>
      <c r="AW27" s="137">
        <v>0</v>
      </c>
      <c r="AX27" s="138">
        <v>0</v>
      </c>
      <c r="AY27" s="137">
        <v>0</v>
      </c>
      <c r="AZ27" s="137">
        <v>0</v>
      </c>
      <c r="BA27" s="137">
        <v>0</v>
      </c>
      <c r="BB27" s="137">
        <v>0</v>
      </c>
    </row>
    <row r="28" spans="1:54" ht="21.95" customHeight="1" x14ac:dyDescent="0.25">
      <c r="A28" s="407"/>
      <c r="B28" s="66" t="s">
        <v>50</v>
      </c>
      <c r="C28" s="136">
        <f t="shared" si="17"/>
        <v>0</v>
      </c>
      <c r="D28" s="137">
        <f>SUM(X28+AJ28+AT28)</f>
        <v>0</v>
      </c>
      <c r="E28" s="137">
        <f t="shared" si="18"/>
        <v>0</v>
      </c>
      <c r="F28" s="138">
        <v>0</v>
      </c>
      <c r="G28" s="137">
        <v>0</v>
      </c>
      <c r="H28" s="138">
        <v>0</v>
      </c>
      <c r="I28" s="137">
        <f t="shared" si="4"/>
        <v>0</v>
      </c>
      <c r="J28" s="137">
        <f t="shared" si="5"/>
        <v>0</v>
      </c>
      <c r="K28" s="137">
        <f t="shared" si="6"/>
        <v>0</v>
      </c>
      <c r="L28" s="137">
        <v>0</v>
      </c>
      <c r="M28" s="137">
        <v>0</v>
      </c>
      <c r="N28" s="137">
        <v>0</v>
      </c>
      <c r="O28" s="137">
        <v>0</v>
      </c>
      <c r="P28" s="137">
        <v>0</v>
      </c>
      <c r="Q28" s="137">
        <v>0</v>
      </c>
      <c r="R28" s="137">
        <v>0</v>
      </c>
      <c r="S28" s="137">
        <v>0</v>
      </c>
      <c r="T28" s="137">
        <v>0</v>
      </c>
      <c r="U28" s="137">
        <v>0</v>
      </c>
      <c r="V28" s="137">
        <v>0</v>
      </c>
      <c r="W28" s="137">
        <v>0</v>
      </c>
      <c r="X28" s="137">
        <v>0</v>
      </c>
      <c r="Y28" s="137">
        <v>0</v>
      </c>
      <c r="Z28" s="138">
        <v>0</v>
      </c>
      <c r="AA28" s="137">
        <v>0</v>
      </c>
      <c r="AB28" s="138">
        <v>0</v>
      </c>
      <c r="AC28" s="137">
        <v>0</v>
      </c>
      <c r="AD28" s="137">
        <v>0</v>
      </c>
      <c r="AE28" s="137">
        <v>0</v>
      </c>
      <c r="AF28" s="146">
        <v>0</v>
      </c>
      <c r="AG28" s="408"/>
      <c r="AH28" s="75" t="s">
        <v>50</v>
      </c>
      <c r="AI28" s="136">
        <v>0</v>
      </c>
      <c r="AJ28" s="137">
        <v>0</v>
      </c>
      <c r="AK28" s="137">
        <v>0</v>
      </c>
      <c r="AL28" s="138">
        <v>0</v>
      </c>
      <c r="AM28" s="137">
        <v>0</v>
      </c>
      <c r="AN28" s="138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8">
        <v>0</v>
      </c>
      <c r="AW28" s="137">
        <v>0</v>
      </c>
      <c r="AX28" s="138">
        <v>0</v>
      </c>
      <c r="AY28" s="137">
        <v>0</v>
      </c>
      <c r="AZ28" s="137">
        <v>0</v>
      </c>
      <c r="BA28" s="137">
        <v>0</v>
      </c>
      <c r="BB28" s="137">
        <v>0</v>
      </c>
    </row>
    <row r="29" spans="1:54" ht="21.95" customHeight="1" x14ac:dyDescent="0.25">
      <c r="A29" s="407"/>
      <c r="B29" s="66" t="s">
        <v>51</v>
      </c>
      <c r="C29" s="136">
        <f t="shared" si="17"/>
        <v>1</v>
      </c>
      <c r="D29" s="137">
        <f>SUM(X29+AJ29+AT29)</f>
        <v>1</v>
      </c>
      <c r="E29" s="137">
        <f t="shared" si="18"/>
        <v>0</v>
      </c>
      <c r="F29" s="138">
        <f>IF(C29&gt;0,E29*100/C29,"--")</f>
        <v>0</v>
      </c>
      <c r="G29" s="137">
        <v>1</v>
      </c>
      <c r="H29" s="137">
        <v>100</v>
      </c>
      <c r="I29" s="137">
        <f t="shared" si="4"/>
        <v>1</v>
      </c>
      <c r="J29" s="137">
        <f t="shared" si="5"/>
        <v>0</v>
      </c>
      <c r="K29" s="137">
        <f t="shared" si="6"/>
        <v>0</v>
      </c>
      <c r="L29" s="137">
        <v>0</v>
      </c>
      <c r="M29" s="137">
        <v>0</v>
      </c>
      <c r="N29" s="137">
        <v>0</v>
      </c>
      <c r="O29" s="137">
        <v>0</v>
      </c>
      <c r="P29" s="137">
        <v>0</v>
      </c>
      <c r="Q29" s="137">
        <v>0</v>
      </c>
      <c r="R29" s="137">
        <v>0</v>
      </c>
      <c r="S29" s="137">
        <v>0</v>
      </c>
      <c r="T29" s="137">
        <v>0</v>
      </c>
      <c r="U29" s="137">
        <v>0</v>
      </c>
      <c r="V29" s="137">
        <v>0</v>
      </c>
      <c r="W29" s="137">
        <v>1</v>
      </c>
      <c r="X29" s="137">
        <v>1</v>
      </c>
      <c r="Y29" s="137">
        <v>0</v>
      </c>
      <c r="Z29" s="138">
        <v>0</v>
      </c>
      <c r="AA29" s="137">
        <v>1</v>
      </c>
      <c r="AB29" s="137">
        <v>100</v>
      </c>
      <c r="AC29" s="137">
        <v>1</v>
      </c>
      <c r="AD29" s="137">
        <v>0</v>
      </c>
      <c r="AE29" s="137">
        <v>0</v>
      </c>
      <c r="AF29" s="146">
        <v>0</v>
      </c>
      <c r="AG29" s="408"/>
      <c r="AH29" s="75" t="s">
        <v>51</v>
      </c>
      <c r="AI29" s="136">
        <v>0</v>
      </c>
      <c r="AJ29" s="137">
        <v>0</v>
      </c>
      <c r="AK29" s="137">
        <v>0</v>
      </c>
      <c r="AL29" s="138">
        <v>0</v>
      </c>
      <c r="AM29" s="137">
        <v>0</v>
      </c>
      <c r="AN29" s="138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8">
        <v>0</v>
      </c>
      <c r="AW29" s="137">
        <v>0</v>
      </c>
      <c r="AX29" s="138">
        <v>0</v>
      </c>
      <c r="AY29" s="137">
        <v>0</v>
      </c>
      <c r="AZ29" s="137">
        <v>0</v>
      </c>
      <c r="BA29" s="137">
        <v>0</v>
      </c>
      <c r="BB29" s="137">
        <v>0</v>
      </c>
    </row>
    <row r="30" spans="1:54" ht="21.95" customHeight="1" x14ac:dyDescent="0.25">
      <c r="A30" s="407" t="s">
        <v>56</v>
      </c>
      <c r="B30" s="66" t="s">
        <v>44</v>
      </c>
      <c r="C30" s="136">
        <f t="shared" si="17"/>
        <v>3</v>
      </c>
      <c r="D30" s="137">
        <f>SUM(X30+AJ30+AT30)</f>
        <v>2</v>
      </c>
      <c r="E30" s="137">
        <f t="shared" si="18"/>
        <v>1</v>
      </c>
      <c r="F30" s="138">
        <v>33.333333333333336</v>
      </c>
      <c r="G30" s="137">
        <v>3</v>
      </c>
      <c r="H30" s="137">
        <v>100</v>
      </c>
      <c r="I30" s="137">
        <f t="shared" si="4"/>
        <v>2</v>
      </c>
      <c r="J30" s="137">
        <f t="shared" si="5"/>
        <v>1</v>
      </c>
      <c r="K30" s="137">
        <f t="shared" si="6"/>
        <v>0</v>
      </c>
      <c r="L30" s="137">
        <v>0</v>
      </c>
      <c r="M30" s="137">
        <v>0</v>
      </c>
      <c r="N30" s="137">
        <v>0</v>
      </c>
      <c r="O30" s="137">
        <v>0</v>
      </c>
      <c r="P30" s="137">
        <v>0</v>
      </c>
      <c r="Q30" s="137">
        <v>0</v>
      </c>
      <c r="R30" s="137">
        <v>0</v>
      </c>
      <c r="S30" s="137">
        <v>0</v>
      </c>
      <c r="T30" s="137">
        <v>0</v>
      </c>
      <c r="U30" s="137">
        <v>0</v>
      </c>
      <c r="V30" s="137">
        <v>0</v>
      </c>
      <c r="W30" s="137">
        <v>3</v>
      </c>
      <c r="X30" s="137">
        <v>2</v>
      </c>
      <c r="Y30" s="137">
        <v>1</v>
      </c>
      <c r="Z30" s="138">
        <v>33.333333333333336</v>
      </c>
      <c r="AA30" s="137">
        <v>3</v>
      </c>
      <c r="AB30" s="137">
        <v>100</v>
      </c>
      <c r="AC30" s="137">
        <v>2</v>
      </c>
      <c r="AD30" s="137">
        <v>1</v>
      </c>
      <c r="AE30" s="137">
        <v>0</v>
      </c>
      <c r="AF30" s="146">
        <v>0</v>
      </c>
      <c r="AG30" s="408" t="s">
        <v>56</v>
      </c>
      <c r="AH30" s="75" t="s">
        <v>44</v>
      </c>
      <c r="AI30" s="136">
        <v>0</v>
      </c>
      <c r="AJ30" s="137">
        <v>0</v>
      </c>
      <c r="AK30" s="137">
        <v>0</v>
      </c>
      <c r="AL30" s="138">
        <v>0</v>
      </c>
      <c r="AM30" s="137">
        <v>0</v>
      </c>
      <c r="AN30" s="138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8">
        <v>0</v>
      </c>
      <c r="AW30" s="137">
        <v>0</v>
      </c>
      <c r="AX30" s="138">
        <v>0</v>
      </c>
      <c r="AY30" s="137">
        <v>0</v>
      </c>
      <c r="AZ30" s="137">
        <v>0</v>
      </c>
      <c r="BA30" s="137">
        <v>0</v>
      </c>
      <c r="BB30" s="137">
        <v>0</v>
      </c>
    </row>
    <row r="31" spans="1:54" ht="21.95" customHeight="1" x14ac:dyDescent="0.25">
      <c r="A31" s="407"/>
      <c r="B31" s="66" t="s">
        <v>50</v>
      </c>
      <c r="C31" s="136">
        <f t="shared" si="17"/>
        <v>0</v>
      </c>
      <c r="D31" s="137">
        <f>SUM(X31+AJ31+AT31)</f>
        <v>0</v>
      </c>
      <c r="E31" s="137">
        <f t="shared" si="18"/>
        <v>0</v>
      </c>
      <c r="F31" s="138">
        <v>0</v>
      </c>
      <c r="G31" s="137">
        <v>0</v>
      </c>
      <c r="H31" s="138">
        <v>0</v>
      </c>
      <c r="I31" s="137">
        <f t="shared" si="4"/>
        <v>0</v>
      </c>
      <c r="J31" s="137">
        <f t="shared" si="5"/>
        <v>0</v>
      </c>
      <c r="K31" s="137">
        <f t="shared" si="6"/>
        <v>0</v>
      </c>
      <c r="L31" s="137">
        <v>0</v>
      </c>
      <c r="M31" s="137">
        <v>0</v>
      </c>
      <c r="N31" s="137">
        <v>0</v>
      </c>
      <c r="O31" s="137">
        <v>0</v>
      </c>
      <c r="P31" s="137">
        <v>0</v>
      </c>
      <c r="Q31" s="137">
        <v>0</v>
      </c>
      <c r="R31" s="137">
        <v>0</v>
      </c>
      <c r="S31" s="137">
        <v>0</v>
      </c>
      <c r="T31" s="137">
        <v>0</v>
      </c>
      <c r="U31" s="137">
        <v>0</v>
      </c>
      <c r="V31" s="137">
        <v>0</v>
      </c>
      <c r="W31" s="137">
        <v>0</v>
      </c>
      <c r="X31" s="137">
        <v>0</v>
      </c>
      <c r="Y31" s="137">
        <v>0</v>
      </c>
      <c r="Z31" s="138">
        <v>0</v>
      </c>
      <c r="AA31" s="137">
        <v>0</v>
      </c>
      <c r="AB31" s="138">
        <v>0</v>
      </c>
      <c r="AC31" s="137">
        <v>0</v>
      </c>
      <c r="AD31" s="137">
        <v>0</v>
      </c>
      <c r="AE31" s="137">
        <v>0</v>
      </c>
      <c r="AF31" s="146">
        <v>0</v>
      </c>
      <c r="AG31" s="408"/>
      <c r="AH31" s="75" t="s">
        <v>50</v>
      </c>
      <c r="AI31" s="136">
        <v>0</v>
      </c>
      <c r="AJ31" s="137">
        <v>0</v>
      </c>
      <c r="AK31" s="137">
        <v>0</v>
      </c>
      <c r="AL31" s="138">
        <v>0</v>
      </c>
      <c r="AM31" s="137">
        <v>0</v>
      </c>
      <c r="AN31" s="138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8">
        <v>0</v>
      </c>
      <c r="AW31" s="137">
        <v>0</v>
      </c>
      <c r="AX31" s="138">
        <v>0</v>
      </c>
      <c r="AY31" s="137">
        <v>0</v>
      </c>
      <c r="AZ31" s="137">
        <v>0</v>
      </c>
      <c r="BA31" s="137">
        <v>0</v>
      </c>
      <c r="BB31" s="137">
        <v>0</v>
      </c>
    </row>
    <row r="32" spans="1:54" ht="21.95" customHeight="1" x14ac:dyDescent="0.25">
      <c r="A32" s="407"/>
      <c r="B32" s="66" t="s">
        <v>51</v>
      </c>
      <c r="C32" s="139">
        <f t="shared" si="17"/>
        <v>3</v>
      </c>
      <c r="D32" s="140">
        <f>SUM(X32+AJ32+AT32)</f>
        <v>2</v>
      </c>
      <c r="E32" s="140">
        <f t="shared" si="18"/>
        <v>1</v>
      </c>
      <c r="F32" s="141">
        <v>33.333333333333336</v>
      </c>
      <c r="G32" s="140">
        <v>3</v>
      </c>
      <c r="H32" s="140">
        <v>100</v>
      </c>
      <c r="I32" s="140">
        <f t="shared" si="4"/>
        <v>2</v>
      </c>
      <c r="J32" s="140">
        <f t="shared" si="5"/>
        <v>1</v>
      </c>
      <c r="K32" s="140">
        <f t="shared" si="6"/>
        <v>0</v>
      </c>
      <c r="L32" s="140">
        <v>0</v>
      </c>
      <c r="M32" s="140">
        <v>0</v>
      </c>
      <c r="N32" s="140">
        <v>0</v>
      </c>
      <c r="O32" s="140">
        <v>0</v>
      </c>
      <c r="P32" s="140">
        <v>0</v>
      </c>
      <c r="Q32" s="140">
        <v>0</v>
      </c>
      <c r="R32" s="140">
        <v>0</v>
      </c>
      <c r="S32" s="140">
        <v>0</v>
      </c>
      <c r="T32" s="140">
        <v>0</v>
      </c>
      <c r="U32" s="140">
        <v>0</v>
      </c>
      <c r="V32" s="140">
        <v>0</v>
      </c>
      <c r="W32" s="140">
        <v>3</v>
      </c>
      <c r="X32" s="140">
        <v>2</v>
      </c>
      <c r="Y32" s="140">
        <v>1</v>
      </c>
      <c r="Z32" s="141">
        <v>33.333333333333336</v>
      </c>
      <c r="AA32" s="140">
        <v>3</v>
      </c>
      <c r="AB32" s="140">
        <v>100</v>
      </c>
      <c r="AC32" s="140">
        <v>2</v>
      </c>
      <c r="AD32" s="140">
        <v>1</v>
      </c>
      <c r="AE32" s="140">
        <v>0</v>
      </c>
      <c r="AF32" s="147">
        <v>0</v>
      </c>
      <c r="AG32" s="408"/>
      <c r="AH32" s="75" t="s">
        <v>51</v>
      </c>
      <c r="AI32" s="139">
        <v>0</v>
      </c>
      <c r="AJ32" s="140">
        <v>0</v>
      </c>
      <c r="AK32" s="140">
        <v>0</v>
      </c>
      <c r="AL32" s="141">
        <v>0</v>
      </c>
      <c r="AM32" s="140">
        <v>0</v>
      </c>
      <c r="AN32" s="141">
        <v>0</v>
      </c>
      <c r="AO32" s="140">
        <v>0</v>
      </c>
      <c r="AP32" s="140">
        <v>0</v>
      </c>
      <c r="AQ32" s="140">
        <v>0</v>
      </c>
      <c r="AR32" s="140">
        <v>0</v>
      </c>
      <c r="AS32" s="140">
        <v>0</v>
      </c>
      <c r="AT32" s="140">
        <v>0</v>
      </c>
      <c r="AU32" s="140">
        <v>0</v>
      </c>
      <c r="AV32" s="141">
        <v>0</v>
      </c>
      <c r="AW32" s="140">
        <v>0</v>
      </c>
      <c r="AX32" s="141">
        <v>0</v>
      </c>
      <c r="AY32" s="140">
        <v>0</v>
      </c>
      <c r="AZ32" s="140">
        <v>0</v>
      </c>
      <c r="BA32" s="140">
        <v>0</v>
      </c>
      <c r="BB32" s="140">
        <v>0</v>
      </c>
    </row>
    <row r="33" spans="1:67" customFormat="1" x14ac:dyDescent="0.25">
      <c r="A33" s="17" t="s">
        <v>85</v>
      </c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45" t="s">
        <v>59</v>
      </c>
      <c r="AH33" s="46"/>
      <c r="AI33" s="17"/>
      <c r="AJ33" s="17"/>
      <c r="AK33" s="17"/>
      <c r="AL33" s="17" t="s">
        <v>60</v>
      </c>
      <c r="AM33" s="17"/>
      <c r="AN33" s="17"/>
      <c r="AO33" s="17"/>
      <c r="AP33" s="17"/>
      <c r="AQ33" s="17" t="s">
        <v>86</v>
      </c>
      <c r="AR33" s="17"/>
      <c r="AS33" s="17"/>
      <c r="AT33" s="17"/>
      <c r="AU33" s="85"/>
      <c r="AV33" s="92"/>
      <c r="AW33" s="46" t="s">
        <v>87</v>
      </c>
      <c r="AX33" s="92"/>
      <c r="AY33" s="92"/>
      <c r="AZ33" s="92"/>
      <c r="BA33" s="85"/>
      <c r="BB33" s="84"/>
      <c r="BC33" s="95"/>
      <c r="BD33" s="41"/>
      <c r="BE33" s="41"/>
      <c r="BF33" s="41"/>
      <c r="BG33" s="41"/>
    </row>
    <row r="34" spans="1:67" customFormat="1" x14ac:dyDescent="0.25">
      <c r="A34" s="55" t="s">
        <v>88</v>
      </c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67"/>
      <c r="X34" s="67"/>
      <c r="Y34" s="67"/>
      <c r="Z34" s="67"/>
      <c r="AA34" s="67"/>
      <c r="AB34" s="67"/>
      <c r="AC34" s="67"/>
      <c r="AD34" s="67"/>
      <c r="AE34" s="67"/>
      <c r="AF34" s="67"/>
      <c r="AG34" s="46"/>
      <c r="AH34" s="46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 t="s">
        <v>89</v>
      </c>
      <c r="AV34" s="17"/>
      <c r="AW34" s="17"/>
      <c r="AX34" s="17"/>
      <c r="AY34" s="17"/>
      <c r="AZ34" s="17"/>
      <c r="BA34" s="17"/>
      <c r="BB34" s="17"/>
      <c r="BC34" s="92"/>
      <c r="BD34" s="95"/>
      <c r="BE34" s="84"/>
      <c r="BF34" s="92"/>
      <c r="BG34" s="92"/>
      <c r="BH34" s="92"/>
      <c r="BI34" s="85"/>
      <c r="BJ34" s="84"/>
      <c r="BK34" s="92"/>
      <c r="BL34" s="41"/>
      <c r="BM34" s="41"/>
      <c r="BN34" s="41"/>
      <c r="BO34" s="41"/>
    </row>
    <row r="35" spans="1:67" customFormat="1" x14ac:dyDescent="0.2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67"/>
      <c r="X35" s="67"/>
      <c r="Y35" s="67"/>
      <c r="Z35" s="67"/>
      <c r="AA35" s="67"/>
      <c r="AB35" s="67"/>
      <c r="AC35" s="67"/>
      <c r="AD35" s="67"/>
      <c r="AE35" s="67"/>
      <c r="AF35" s="67"/>
      <c r="AG35" s="54" t="s">
        <v>90</v>
      </c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85"/>
      <c r="BD35" s="85"/>
      <c r="BE35" s="85"/>
      <c r="BF35" s="85"/>
      <c r="BG35" s="85"/>
      <c r="BH35" s="85"/>
      <c r="BI35" s="85"/>
      <c r="BJ35" s="85"/>
      <c r="BK35" s="85"/>
      <c r="BL35" s="41"/>
      <c r="BM35" s="41"/>
      <c r="BN35" s="41"/>
      <c r="BO35" s="41"/>
    </row>
    <row r="36" spans="1:67" customFormat="1" x14ac:dyDescent="0.25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67"/>
      <c r="X36" s="55"/>
      <c r="Y36" s="17"/>
      <c r="Z36" s="17"/>
      <c r="AA36" s="17"/>
      <c r="AB36" s="17"/>
      <c r="AC36" s="17"/>
      <c r="AD36" s="17"/>
      <c r="AE36" s="17"/>
      <c r="AF36" s="17"/>
      <c r="AG36" s="54" t="s">
        <v>91</v>
      </c>
      <c r="AH36" s="55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85"/>
      <c r="BD36" s="85"/>
      <c r="BE36" s="85"/>
      <c r="BF36" s="41"/>
      <c r="BG36" s="41"/>
      <c r="BH36" s="41"/>
      <c r="BI36" s="41"/>
      <c r="BJ36" s="41"/>
      <c r="BK36" s="41"/>
      <c r="BL36" s="41"/>
      <c r="BM36" s="41"/>
      <c r="BN36" s="41"/>
      <c r="BO36" s="41"/>
    </row>
    <row r="37" spans="1:67" ht="18" customHeight="1" x14ac:dyDescent="0.25"/>
    <row r="38" spans="1:67" ht="18" customHeight="1" x14ac:dyDescent="0.25"/>
    <row r="39" spans="1:67" ht="18" customHeight="1" x14ac:dyDescent="0.25"/>
    <row r="40" spans="1:67" ht="18" customHeight="1" x14ac:dyDescent="0.25"/>
  </sheetData>
  <mergeCells count="50">
    <mergeCell ref="AA1:AB1"/>
    <mergeCell ref="AC1:AF1"/>
    <mergeCell ref="AW1:AX1"/>
    <mergeCell ref="AY1:BB1"/>
    <mergeCell ref="AA2:AB2"/>
    <mergeCell ref="AC2:AF2"/>
    <mergeCell ref="AW2:AX2"/>
    <mergeCell ref="AY2:BB2"/>
    <mergeCell ref="C6:L6"/>
    <mergeCell ref="M6:V6"/>
    <mergeCell ref="A3:AF3"/>
    <mergeCell ref="AG3:BB3"/>
    <mergeCell ref="A4:AF4"/>
    <mergeCell ref="AG4:BB4"/>
    <mergeCell ref="A5:AF5"/>
    <mergeCell ref="AG5:BB5"/>
    <mergeCell ref="BA7:BB7"/>
    <mergeCell ref="AS6:BB6"/>
    <mergeCell ref="Q7:T7"/>
    <mergeCell ref="AI7:AL7"/>
    <mergeCell ref="AM7:AP7"/>
    <mergeCell ref="W6:AF6"/>
    <mergeCell ref="AI6:AR6"/>
    <mergeCell ref="AQ7:AR7"/>
    <mergeCell ref="AS7:AV7"/>
    <mergeCell ref="AW7:AZ7"/>
    <mergeCell ref="A9:A11"/>
    <mergeCell ref="AG9:AG11"/>
    <mergeCell ref="U7:V7"/>
    <mergeCell ref="W7:Z7"/>
    <mergeCell ref="AA7:AD7"/>
    <mergeCell ref="AE7:AF7"/>
    <mergeCell ref="C7:F7"/>
    <mergeCell ref="G7:J7"/>
    <mergeCell ref="K7:L7"/>
    <mergeCell ref="M7:P7"/>
    <mergeCell ref="A12:A14"/>
    <mergeCell ref="AG12:AG14"/>
    <mergeCell ref="A15:A17"/>
    <mergeCell ref="AG15:AG17"/>
    <mergeCell ref="A18:A20"/>
    <mergeCell ref="AG18:AG20"/>
    <mergeCell ref="A30:A32"/>
    <mergeCell ref="AG30:AG32"/>
    <mergeCell ref="A21:A23"/>
    <mergeCell ref="AG21:AG23"/>
    <mergeCell ref="A24:A26"/>
    <mergeCell ref="AG24:AG26"/>
    <mergeCell ref="A27:A29"/>
    <mergeCell ref="AG27:AG29"/>
  </mergeCells>
  <phoneticPr fontId="3" type="noConversion"/>
  <pageMargins left="0.75000000000000011" right="0.75000000000000011" top="1" bottom="1" header="0.5" footer="0.5"/>
  <pageSetup paperSize="0" scale="90" fitToWidth="0" fitToHeight="0" orientation="landscape" horizontalDpi="0" verticalDpi="0" copies="0"/>
  <headerFooter alignWithMargins="0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O40"/>
  <sheetViews>
    <sheetView workbookViewId="0"/>
  </sheetViews>
  <sheetFormatPr defaultColWidth="5.75" defaultRowHeight="16.5" x14ac:dyDescent="0.25"/>
  <cols>
    <col min="1" max="1" width="12.625" style="97" customWidth="1"/>
    <col min="2" max="4" width="9.625" style="97" customWidth="1"/>
    <col min="5" max="6" width="9.375" style="97" customWidth="1"/>
    <col min="7" max="7" width="9.625" style="97" customWidth="1"/>
    <col min="8" max="8" width="9.375" style="97" customWidth="1"/>
    <col min="9" max="9" width="9.625" style="97" customWidth="1"/>
    <col min="10" max="22" width="9.375" style="97" customWidth="1"/>
    <col min="23" max="24" width="9.625" style="97" customWidth="1"/>
    <col min="25" max="26" width="9.375" style="97" customWidth="1"/>
    <col min="27" max="27" width="9.75" style="97" customWidth="1"/>
    <col min="28" max="28" width="9.375" style="97" customWidth="1"/>
    <col min="29" max="29" width="9.875" style="97" customWidth="1"/>
    <col min="30" max="32" width="9.375" style="97" customWidth="1"/>
    <col min="33" max="33" width="12.625" style="97" customWidth="1"/>
    <col min="34" max="34" width="9.625" style="97" customWidth="1"/>
    <col min="35" max="36" width="10" style="97" customWidth="1"/>
    <col min="37" max="38" width="9.375" style="97" customWidth="1"/>
    <col min="39" max="39" width="9.875" style="97" customWidth="1"/>
    <col min="40" max="40" width="9.375" style="97" customWidth="1"/>
    <col min="41" max="41" width="9.875" style="97" customWidth="1"/>
    <col min="42" max="44" width="9.375" style="97" customWidth="1"/>
    <col min="45" max="45" width="9.75" style="97" customWidth="1"/>
    <col min="46" max="48" width="9.375" style="97" customWidth="1"/>
    <col min="49" max="49" width="9.75" style="97" customWidth="1"/>
    <col min="50" max="54" width="9.375" style="97" customWidth="1"/>
    <col min="55" max="55" width="5.75" style="97" customWidth="1"/>
    <col min="56" max="16384" width="5.75" style="97"/>
  </cols>
  <sheetData>
    <row r="1" spans="1:67" customFormat="1" ht="21.95" customHeight="1" x14ac:dyDescent="0.25">
      <c r="A1" s="10" t="s">
        <v>23</v>
      </c>
      <c r="B1" s="11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3"/>
      <c r="AA1" s="375" t="s">
        <v>24</v>
      </c>
      <c r="AB1" s="375"/>
      <c r="AC1" s="375" t="s">
        <v>73</v>
      </c>
      <c r="AD1" s="375"/>
      <c r="AE1" s="375"/>
      <c r="AF1" s="375"/>
      <c r="AG1" s="15" t="s">
        <v>23</v>
      </c>
      <c r="AH1" s="11" t="s">
        <v>2</v>
      </c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3"/>
      <c r="AW1" s="384" t="s">
        <v>24</v>
      </c>
      <c r="AX1" s="384"/>
      <c r="AY1" s="375" t="s">
        <v>73</v>
      </c>
      <c r="AZ1" s="375"/>
      <c r="BA1" s="375"/>
      <c r="BB1" s="375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</row>
    <row r="2" spans="1:67" customFormat="1" ht="21.95" customHeight="1" x14ac:dyDescent="0.25">
      <c r="A2" s="18" t="s">
        <v>26</v>
      </c>
      <c r="B2" s="19" t="s">
        <v>27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1"/>
      <c r="AA2" s="375" t="s">
        <v>28</v>
      </c>
      <c r="AB2" s="375"/>
      <c r="AC2" s="385" t="s">
        <v>81</v>
      </c>
      <c r="AD2" s="385"/>
      <c r="AE2" s="385"/>
      <c r="AF2" s="385"/>
      <c r="AG2" s="22" t="s">
        <v>26</v>
      </c>
      <c r="AH2" s="19" t="s">
        <v>27</v>
      </c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1"/>
      <c r="AW2" s="375" t="s">
        <v>28</v>
      </c>
      <c r="AX2" s="375"/>
      <c r="AY2" s="385" t="s">
        <v>81</v>
      </c>
      <c r="AZ2" s="385"/>
      <c r="BA2" s="385"/>
      <c r="BB2" s="385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</row>
    <row r="3" spans="1:67" s="24" customFormat="1" ht="30" customHeight="1" x14ac:dyDescent="0.25">
      <c r="A3" s="383" t="s">
        <v>71</v>
      </c>
      <c r="B3" s="383"/>
      <c r="C3" s="383"/>
      <c r="D3" s="383"/>
      <c r="E3" s="383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3"/>
      <c r="AA3" s="383"/>
      <c r="AB3" s="383"/>
      <c r="AC3" s="383"/>
      <c r="AD3" s="383"/>
      <c r="AE3" s="383"/>
      <c r="AF3" s="383"/>
      <c r="AG3" s="386" t="s">
        <v>74</v>
      </c>
      <c r="AH3" s="386"/>
      <c r="AI3" s="386"/>
      <c r="AJ3" s="386"/>
      <c r="AK3" s="386"/>
      <c r="AL3" s="386"/>
      <c r="AM3" s="386"/>
      <c r="AN3" s="386"/>
      <c r="AO3" s="386"/>
      <c r="AP3" s="386"/>
      <c r="AQ3" s="386"/>
      <c r="AR3" s="386"/>
      <c r="AS3" s="386"/>
      <c r="AT3" s="386"/>
      <c r="AU3" s="386"/>
      <c r="AV3" s="386"/>
      <c r="AW3" s="386"/>
      <c r="AX3" s="386"/>
      <c r="AY3" s="386"/>
      <c r="AZ3" s="386"/>
      <c r="BA3" s="386"/>
      <c r="BB3" s="386"/>
      <c r="BC3" s="23"/>
      <c r="BD3" s="23"/>
      <c r="BE3" s="23"/>
    </row>
    <row r="4" spans="1:67" s="94" customFormat="1" ht="26.1" customHeight="1" x14ac:dyDescent="0.25">
      <c r="A4" s="377" t="s">
        <v>92</v>
      </c>
      <c r="B4" s="377"/>
      <c r="C4" s="377"/>
      <c r="D4" s="377"/>
      <c r="E4" s="377"/>
      <c r="F4" s="377"/>
      <c r="G4" s="377"/>
      <c r="H4" s="377"/>
      <c r="I4" s="377"/>
      <c r="J4" s="377"/>
      <c r="K4" s="377"/>
      <c r="L4" s="377"/>
      <c r="M4" s="377"/>
      <c r="N4" s="377"/>
      <c r="O4" s="377"/>
      <c r="P4" s="377"/>
      <c r="Q4" s="377"/>
      <c r="R4" s="377"/>
      <c r="S4" s="377"/>
      <c r="T4" s="377"/>
      <c r="U4" s="377"/>
      <c r="V4" s="377"/>
      <c r="W4" s="377"/>
      <c r="X4" s="377"/>
      <c r="Y4" s="377"/>
      <c r="Z4" s="377"/>
      <c r="AA4" s="377"/>
      <c r="AB4" s="377"/>
      <c r="AC4" s="377"/>
      <c r="AD4" s="377"/>
      <c r="AE4" s="377"/>
      <c r="AF4" s="377"/>
      <c r="AG4" s="379" t="s">
        <v>93</v>
      </c>
      <c r="AH4" s="379"/>
      <c r="AI4" s="379"/>
      <c r="AJ4" s="379"/>
      <c r="AK4" s="379"/>
      <c r="AL4" s="379"/>
      <c r="AM4" s="379"/>
      <c r="AN4" s="379"/>
      <c r="AO4" s="379"/>
      <c r="AP4" s="379"/>
      <c r="AQ4" s="379"/>
      <c r="AR4" s="379"/>
      <c r="AS4" s="379"/>
      <c r="AT4" s="379"/>
      <c r="AU4" s="379"/>
      <c r="AV4" s="379"/>
      <c r="AW4" s="379"/>
      <c r="AX4" s="379"/>
      <c r="AY4" s="379"/>
      <c r="AZ4" s="379"/>
      <c r="BA4" s="379"/>
      <c r="BB4" s="379"/>
      <c r="BC4" s="58"/>
      <c r="BD4" s="58"/>
      <c r="BE4" s="58"/>
    </row>
    <row r="5" spans="1:67" customFormat="1" ht="20.100000000000001" customHeight="1" x14ac:dyDescent="0.25">
      <c r="A5" s="380" t="s">
        <v>1</v>
      </c>
      <c r="B5" s="380"/>
      <c r="C5" s="380"/>
      <c r="D5" s="380"/>
      <c r="E5" s="380"/>
      <c r="F5" s="380"/>
      <c r="G5" s="380"/>
      <c r="H5" s="380"/>
      <c r="I5" s="380"/>
      <c r="J5" s="380"/>
      <c r="K5" s="380"/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380"/>
      <c r="AD5" s="380"/>
      <c r="AE5" s="380"/>
      <c r="AF5" s="380"/>
      <c r="AG5" s="381" t="s">
        <v>1</v>
      </c>
      <c r="AH5" s="381"/>
      <c r="AI5" s="381"/>
      <c r="AJ5" s="381"/>
      <c r="AK5" s="381"/>
      <c r="AL5" s="381"/>
      <c r="AM5" s="381"/>
      <c r="AN5" s="381"/>
      <c r="AO5" s="381"/>
      <c r="AP5" s="381"/>
      <c r="AQ5" s="381"/>
      <c r="AR5" s="381"/>
      <c r="AS5" s="381"/>
      <c r="AT5" s="381"/>
      <c r="AU5" s="381"/>
      <c r="AV5" s="381"/>
      <c r="AW5" s="381"/>
      <c r="AX5" s="381"/>
      <c r="AY5" s="381"/>
      <c r="AZ5" s="381"/>
      <c r="BA5" s="381"/>
      <c r="BB5" s="381"/>
      <c r="BC5" s="17"/>
      <c r="BD5" s="17"/>
      <c r="BE5" s="17"/>
    </row>
    <row r="6" spans="1:67" s="67" customFormat="1" ht="24.95" customHeight="1" x14ac:dyDescent="0.25">
      <c r="A6" s="25" t="s">
        <v>35</v>
      </c>
      <c r="B6" s="62"/>
      <c r="C6" s="409" t="s">
        <v>33</v>
      </c>
      <c r="D6" s="409"/>
      <c r="E6" s="409"/>
      <c r="F6" s="409"/>
      <c r="G6" s="409"/>
      <c r="H6" s="409"/>
      <c r="I6" s="409"/>
      <c r="J6" s="409"/>
      <c r="K6" s="409"/>
      <c r="L6" s="409"/>
      <c r="M6" s="409" t="s">
        <v>84</v>
      </c>
      <c r="N6" s="409"/>
      <c r="O6" s="409"/>
      <c r="P6" s="409"/>
      <c r="Q6" s="409"/>
      <c r="R6" s="409"/>
      <c r="S6" s="409"/>
      <c r="T6" s="409"/>
      <c r="U6" s="409"/>
      <c r="V6" s="409"/>
      <c r="W6" s="409" t="s">
        <v>34</v>
      </c>
      <c r="X6" s="409"/>
      <c r="Y6" s="409"/>
      <c r="Z6" s="409"/>
      <c r="AA6" s="409"/>
      <c r="AB6" s="409"/>
      <c r="AC6" s="409"/>
      <c r="AD6" s="409"/>
      <c r="AE6" s="409"/>
      <c r="AF6" s="409"/>
      <c r="AG6" s="25" t="s">
        <v>35</v>
      </c>
      <c r="AH6" s="62"/>
      <c r="AI6" s="409" t="s">
        <v>37</v>
      </c>
      <c r="AJ6" s="409"/>
      <c r="AK6" s="409"/>
      <c r="AL6" s="409"/>
      <c r="AM6" s="409"/>
      <c r="AN6" s="409"/>
      <c r="AO6" s="409"/>
      <c r="AP6" s="409"/>
      <c r="AQ6" s="409"/>
      <c r="AR6" s="409"/>
      <c r="AS6" s="410" t="s">
        <v>38</v>
      </c>
      <c r="AT6" s="410"/>
      <c r="AU6" s="410"/>
      <c r="AV6" s="410"/>
      <c r="AW6" s="410"/>
      <c r="AX6" s="410"/>
      <c r="AY6" s="410"/>
      <c r="AZ6" s="410"/>
      <c r="BA6" s="410"/>
      <c r="BB6" s="410"/>
    </row>
    <row r="7" spans="1:67" s="67" customFormat="1" ht="24.95" customHeight="1" x14ac:dyDescent="0.25">
      <c r="A7" s="28" t="s">
        <v>42</v>
      </c>
      <c r="B7" s="28" t="s">
        <v>67</v>
      </c>
      <c r="C7" s="375" t="s">
        <v>39</v>
      </c>
      <c r="D7" s="375"/>
      <c r="E7" s="375"/>
      <c r="F7" s="375"/>
      <c r="G7" s="374" t="s">
        <v>40</v>
      </c>
      <c r="H7" s="374"/>
      <c r="I7" s="374"/>
      <c r="J7" s="374"/>
      <c r="K7" s="375" t="s">
        <v>41</v>
      </c>
      <c r="L7" s="375"/>
      <c r="M7" s="375" t="s">
        <v>39</v>
      </c>
      <c r="N7" s="375"/>
      <c r="O7" s="375"/>
      <c r="P7" s="375"/>
      <c r="Q7" s="374" t="s">
        <v>40</v>
      </c>
      <c r="R7" s="374"/>
      <c r="S7" s="374"/>
      <c r="T7" s="374"/>
      <c r="U7" s="375" t="s">
        <v>41</v>
      </c>
      <c r="V7" s="375"/>
      <c r="W7" s="375" t="s">
        <v>39</v>
      </c>
      <c r="X7" s="375"/>
      <c r="Y7" s="375"/>
      <c r="Z7" s="375"/>
      <c r="AA7" s="374" t="s">
        <v>40</v>
      </c>
      <c r="AB7" s="374"/>
      <c r="AC7" s="374"/>
      <c r="AD7" s="374"/>
      <c r="AE7" s="375" t="s">
        <v>41</v>
      </c>
      <c r="AF7" s="375"/>
      <c r="AG7" s="28" t="s">
        <v>42</v>
      </c>
      <c r="AH7" s="28" t="s">
        <v>67</v>
      </c>
      <c r="AI7" s="375" t="s">
        <v>39</v>
      </c>
      <c r="AJ7" s="375"/>
      <c r="AK7" s="375"/>
      <c r="AL7" s="375"/>
      <c r="AM7" s="374" t="s">
        <v>40</v>
      </c>
      <c r="AN7" s="374"/>
      <c r="AO7" s="374"/>
      <c r="AP7" s="374"/>
      <c r="AQ7" s="375" t="s">
        <v>41</v>
      </c>
      <c r="AR7" s="375"/>
      <c r="AS7" s="375" t="s">
        <v>39</v>
      </c>
      <c r="AT7" s="375"/>
      <c r="AU7" s="375"/>
      <c r="AV7" s="375"/>
      <c r="AW7" s="374" t="s">
        <v>40</v>
      </c>
      <c r="AX7" s="374"/>
      <c r="AY7" s="374"/>
      <c r="AZ7" s="374"/>
      <c r="BA7" s="382" t="s">
        <v>41</v>
      </c>
      <c r="BB7" s="382"/>
    </row>
    <row r="8" spans="1:67" s="67" customFormat="1" ht="80.099999999999994" customHeight="1" x14ac:dyDescent="0.25">
      <c r="A8" s="29" t="s">
        <v>43</v>
      </c>
      <c r="B8" s="30"/>
      <c r="C8" s="68" t="s">
        <v>44</v>
      </c>
      <c r="D8" s="68" t="s">
        <v>45</v>
      </c>
      <c r="E8" s="68" t="s">
        <v>46</v>
      </c>
      <c r="F8" s="68" t="s">
        <v>47</v>
      </c>
      <c r="G8" s="31" t="s">
        <v>48</v>
      </c>
      <c r="H8" s="68" t="s">
        <v>76</v>
      </c>
      <c r="I8" s="68" t="s">
        <v>45</v>
      </c>
      <c r="J8" s="68" t="s">
        <v>46</v>
      </c>
      <c r="K8" s="68" t="s">
        <v>45</v>
      </c>
      <c r="L8" s="68" t="s">
        <v>46</v>
      </c>
      <c r="M8" s="68" t="s">
        <v>44</v>
      </c>
      <c r="N8" s="68" t="s">
        <v>45</v>
      </c>
      <c r="O8" s="68" t="s">
        <v>46</v>
      </c>
      <c r="P8" s="68" t="s">
        <v>47</v>
      </c>
      <c r="Q8" s="31" t="s">
        <v>48</v>
      </c>
      <c r="R8" s="68" t="s">
        <v>76</v>
      </c>
      <c r="S8" s="68" t="s">
        <v>45</v>
      </c>
      <c r="T8" s="68" t="s">
        <v>46</v>
      </c>
      <c r="U8" s="68" t="s">
        <v>45</v>
      </c>
      <c r="V8" s="68" t="s">
        <v>46</v>
      </c>
      <c r="W8" s="68" t="s">
        <v>44</v>
      </c>
      <c r="X8" s="68" t="s">
        <v>45</v>
      </c>
      <c r="Y8" s="68" t="s">
        <v>46</v>
      </c>
      <c r="Z8" s="68" t="s">
        <v>47</v>
      </c>
      <c r="AA8" s="31" t="s">
        <v>48</v>
      </c>
      <c r="AB8" s="68" t="s">
        <v>76</v>
      </c>
      <c r="AC8" s="68" t="s">
        <v>45</v>
      </c>
      <c r="AD8" s="68" t="s">
        <v>46</v>
      </c>
      <c r="AE8" s="68" t="s">
        <v>45</v>
      </c>
      <c r="AF8" s="68" t="s">
        <v>46</v>
      </c>
      <c r="AG8" s="29" t="s">
        <v>43</v>
      </c>
      <c r="AH8" s="30"/>
      <c r="AI8" s="68" t="s">
        <v>44</v>
      </c>
      <c r="AJ8" s="68" t="s">
        <v>45</v>
      </c>
      <c r="AK8" s="68" t="s">
        <v>46</v>
      </c>
      <c r="AL8" s="68" t="s">
        <v>47</v>
      </c>
      <c r="AM8" s="31" t="s">
        <v>48</v>
      </c>
      <c r="AN8" s="68" t="s">
        <v>76</v>
      </c>
      <c r="AO8" s="68" t="s">
        <v>45</v>
      </c>
      <c r="AP8" s="68" t="s">
        <v>46</v>
      </c>
      <c r="AQ8" s="68" t="s">
        <v>45</v>
      </c>
      <c r="AR8" s="68" t="s">
        <v>46</v>
      </c>
      <c r="AS8" s="69" t="s">
        <v>44</v>
      </c>
      <c r="AT8" s="69" t="s">
        <v>45</v>
      </c>
      <c r="AU8" s="69" t="s">
        <v>46</v>
      </c>
      <c r="AV8" s="69" t="s">
        <v>47</v>
      </c>
      <c r="AW8" s="33" t="s">
        <v>48</v>
      </c>
      <c r="AX8" s="69" t="s">
        <v>76</v>
      </c>
      <c r="AY8" s="69" t="s">
        <v>45</v>
      </c>
      <c r="AZ8" s="69" t="s">
        <v>46</v>
      </c>
      <c r="BA8" s="69" t="s">
        <v>45</v>
      </c>
      <c r="BB8" s="70" t="s">
        <v>46</v>
      </c>
    </row>
    <row r="9" spans="1:67" ht="21.95" customHeight="1" x14ac:dyDescent="0.25">
      <c r="A9" s="411" t="s">
        <v>49</v>
      </c>
      <c r="B9" s="96" t="s">
        <v>44</v>
      </c>
      <c r="C9" s="134">
        <f>SUM(D9+E9)</f>
        <v>407975</v>
      </c>
      <c r="D9" s="135">
        <f t="shared" ref="D9:E11" si="0">SUM(X9+AJ9+AT9)</f>
        <v>403721</v>
      </c>
      <c r="E9" s="135">
        <f t="shared" si="0"/>
        <v>4254</v>
      </c>
      <c r="F9" s="296">
        <f t="shared" ref="F9:F20" si="1">E9/C9*100</f>
        <v>1.042710950425884</v>
      </c>
      <c r="G9" s="135">
        <f t="shared" ref="G9:G21" si="2">SUM(I9+J9)</f>
        <v>407892</v>
      </c>
      <c r="H9" s="296">
        <f t="shared" ref="H9:H21" si="3">G9/C9*100</f>
        <v>99.979655616152954</v>
      </c>
      <c r="I9" s="135">
        <f t="shared" ref="I9:I20" si="4">SUM(AC9+AO9+AY9)</f>
        <v>403640</v>
      </c>
      <c r="J9" s="135">
        <f t="shared" ref="J9:J20" si="5">SUM(AD9+AP9+AZ9)</f>
        <v>4252</v>
      </c>
      <c r="K9" s="135">
        <f t="shared" ref="K9:K20" si="6">SUM(AE9+AQ9+BA9)</f>
        <v>68</v>
      </c>
      <c r="L9" s="135">
        <v>2</v>
      </c>
      <c r="M9" s="135">
        <v>0</v>
      </c>
      <c r="N9" s="135">
        <v>0</v>
      </c>
      <c r="O9" s="135">
        <v>0</v>
      </c>
      <c r="P9" s="135">
        <v>0</v>
      </c>
      <c r="Q9" s="135">
        <v>0</v>
      </c>
      <c r="R9" s="135">
        <v>0</v>
      </c>
      <c r="S9" s="135">
        <v>0</v>
      </c>
      <c r="T9" s="135">
        <v>0</v>
      </c>
      <c r="U9" s="135">
        <v>0</v>
      </c>
      <c r="V9" s="135">
        <v>0</v>
      </c>
      <c r="W9" s="135">
        <v>164006</v>
      </c>
      <c r="X9" s="135">
        <v>161998</v>
      </c>
      <c r="Y9" s="135">
        <v>2008</v>
      </c>
      <c r="Z9" s="296">
        <f t="shared" ref="Z9:Z20" si="7">Y9/W9*100</f>
        <v>1.2243454507761911</v>
      </c>
      <c r="AA9" s="135">
        <v>163954</v>
      </c>
      <c r="AB9" s="296">
        <f t="shared" ref="AB9:AB21" si="8">AA9/W9*100</f>
        <v>99.968293842908182</v>
      </c>
      <c r="AC9" s="135">
        <v>161946</v>
      </c>
      <c r="AD9" s="135">
        <v>2008</v>
      </c>
      <c r="AE9" s="135">
        <f>SUM(AE12+AE15+AE18+AE24)</f>
        <v>39</v>
      </c>
      <c r="AF9" s="145">
        <v>0</v>
      </c>
      <c r="AG9" s="408" t="s">
        <v>49</v>
      </c>
      <c r="AH9" s="75" t="s">
        <v>44</v>
      </c>
      <c r="AI9" s="134">
        <v>147135</v>
      </c>
      <c r="AJ9" s="135">
        <v>145725</v>
      </c>
      <c r="AK9" s="135">
        <v>1410</v>
      </c>
      <c r="AL9" s="296">
        <f t="shared" ref="AL9:AL20" si="9">AK9/AI9*100</f>
        <v>0.9583035987358548</v>
      </c>
      <c r="AM9" s="135">
        <v>147122</v>
      </c>
      <c r="AN9" s="296">
        <f t="shared" ref="AN9:AN20" si="10">AM9/AI9*100</f>
        <v>99.991164576749242</v>
      </c>
      <c r="AO9" s="135">
        <v>145713</v>
      </c>
      <c r="AP9" s="135">
        <v>1409</v>
      </c>
      <c r="AQ9" s="135">
        <v>12</v>
      </c>
      <c r="AR9" s="135">
        <v>1</v>
      </c>
      <c r="AS9" s="135">
        <v>96834</v>
      </c>
      <c r="AT9" s="135">
        <v>95998</v>
      </c>
      <c r="AU9" s="135">
        <v>836</v>
      </c>
      <c r="AV9" s="296">
        <f t="shared" ref="AV9:AV20" si="11">AU9/AS9*100</f>
        <v>0.86333312679430785</v>
      </c>
      <c r="AW9" s="135">
        <f t="shared" ref="AW9:AW20" si="12">SUM(AY9:AZ9)</f>
        <v>96816</v>
      </c>
      <c r="AX9" s="296">
        <f t="shared" ref="AX9:AX20" si="13">AW9/AS9*100</f>
        <v>99.981411487700598</v>
      </c>
      <c r="AY9" s="135">
        <v>95981</v>
      </c>
      <c r="AZ9" s="135">
        <v>835</v>
      </c>
      <c r="BA9" s="135">
        <v>17</v>
      </c>
      <c r="BB9" s="135">
        <v>1</v>
      </c>
    </row>
    <row r="10" spans="1:67" ht="21.95" customHeight="1" x14ac:dyDescent="0.25">
      <c r="A10" s="411"/>
      <c r="B10" s="96" t="s">
        <v>50</v>
      </c>
      <c r="C10" s="136">
        <f>SUM(D10+E10)</f>
        <v>168021</v>
      </c>
      <c r="D10" s="137">
        <f t="shared" si="0"/>
        <v>165920</v>
      </c>
      <c r="E10" s="137">
        <f t="shared" si="0"/>
        <v>2101</v>
      </c>
      <c r="F10" s="138">
        <f t="shared" si="1"/>
        <v>1.2504389332285846</v>
      </c>
      <c r="G10" s="137">
        <f t="shared" si="2"/>
        <v>168000</v>
      </c>
      <c r="H10" s="138">
        <f t="shared" si="3"/>
        <v>99.987501562304715</v>
      </c>
      <c r="I10" s="137">
        <f t="shared" si="4"/>
        <v>165899</v>
      </c>
      <c r="J10" s="137">
        <f t="shared" si="5"/>
        <v>2101</v>
      </c>
      <c r="K10" s="137">
        <f t="shared" si="6"/>
        <v>21</v>
      </c>
      <c r="L10" s="137">
        <v>0</v>
      </c>
      <c r="M10" s="137">
        <v>0</v>
      </c>
      <c r="N10" s="137">
        <v>0</v>
      </c>
      <c r="O10" s="137">
        <v>0</v>
      </c>
      <c r="P10" s="137">
        <v>0</v>
      </c>
      <c r="Q10" s="137">
        <v>0</v>
      </c>
      <c r="R10" s="137">
        <v>0</v>
      </c>
      <c r="S10" s="137">
        <v>0</v>
      </c>
      <c r="T10" s="137">
        <v>0</v>
      </c>
      <c r="U10" s="137">
        <v>0</v>
      </c>
      <c r="V10" s="137">
        <v>0</v>
      </c>
      <c r="W10" s="137">
        <v>67827</v>
      </c>
      <c r="X10" s="137">
        <v>66827</v>
      </c>
      <c r="Y10" s="137">
        <v>1000</v>
      </c>
      <c r="Z10" s="138">
        <f t="shared" si="7"/>
        <v>1.4743391274861044</v>
      </c>
      <c r="AA10" s="137">
        <v>67816</v>
      </c>
      <c r="AB10" s="138">
        <f t="shared" si="8"/>
        <v>99.983782269597654</v>
      </c>
      <c r="AC10" s="137">
        <v>66816</v>
      </c>
      <c r="AD10" s="137">
        <v>1000</v>
      </c>
      <c r="AE10" s="137">
        <f>SUM(AE13+AE16+AE19+AE25)</f>
        <v>11</v>
      </c>
      <c r="AF10" s="146">
        <v>0</v>
      </c>
      <c r="AG10" s="408"/>
      <c r="AH10" s="75" t="s">
        <v>50</v>
      </c>
      <c r="AI10" s="136">
        <v>62730</v>
      </c>
      <c r="AJ10" s="137">
        <v>62035</v>
      </c>
      <c r="AK10" s="137">
        <v>695</v>
      </c>
      <c r="AL10" s="138">
        <f t="shared" si="9"/>
        <v>1.1079228439343216</v>
      </c>
      <c r="AM10" s="137">
        <v>62724</v>
      </c>
      <c r="AN10" s="138">
        <f t="shared" si="10"/>
        <v>99.990435198469626</v>
      </c>
      <c r="AO10" s="137">
        <v>62029</v>
      </c>
      <c r="AP10" s="137">
        <v>695</v>
      </c>
      <c r="AQ10" s="137">
        <v>6</v>
      </c>
      <c r="AR10" s="137">
        <v>0</v>
      </c>
      <c r="AS10" s="137">
        <v>37464</v>
      </c>
      <c r="AT10" s="137">
        <v>37058</v>
      </c>
      <c r="AU10" s="137">
        <v>406</v>
      </c>
      <c r="AV10" s="138">
        <f t="shared" si="11"/>
        <v>1.0837070254110615</v>
      </c>
      <c r="AW10" s="137">
        <f t="shared" si="12"/>
        <v>37460</v>
      </c>
      <c r="AX10" s="138">
        <f t="shared" si="13"/>
        <v>99.989323083493488</v>
      </c>
      <c r="AY10" s="137">
        <v>37054</v>
      </c>
      <c r="AZ10" s="137">
        <v>406</v>
      </c>
      <c r="BA10" s="137">
        <v>4</v>
      </c>
      <c r="BB10" s="137">
        <v>0</v>
      </c>
    </row>
    <row r="11" spans="1:67" ht="21.95" customHeight="1" x14ac:dyDescent="0.25">
      <c r="A11" s="411"/>
      <c r="B11" s="96" t="s">
        <v>51</v>
      </c>
      <c r="C11" s="136">
        <f>SUM(D11+E11)</f>
        <v>239954</v>
      </c>
      <c r="D11" s="137">
        <f t="shared" si="0"/>
        <v>237801</v>
      </c>
      <c r="E11" s="137">
        <f t="shared" si="0"/>
        <v>2153</v>
      </c>
      <c r="F11" s="138">
        <f t="shared" si="1"/>
        <v>0.89725530726722613</v>
      </c>
      <c r="G11" s="137">
        <f t="shared" si="2"/>
        <v>239892</v>
      </c>
      <c r="H11" s="138">
        <f t="shared" si="3"/>
        <v>99.974161714328574</v>
      </c>
      <c r="I11" s="137">
        <f t="shared" si="4"/>
        <v>237741</v>
      </c>
      <c r="J11" s="137">
        <f t="shared" si="5"/>
        <v>2151</v>
      </c>
      <c r="K11" s="137">
        <f t="shared" si="6"/>
        <v>60</v>
      </c>
      <c r="L11" s="137">
        <v>2</v>
      </c>
      <c r="M11" s="137">
        <v>0</v>
      </c>
      <c r="N11" s="137">
        <v>0</v>
      </c>
      <c r="O11" s="137">
        <v>0</v>
      </c>
      <c r="P11" s="137">
        <v>0</v>
      </c>
      <c r="Q11" s="137">
        <v>0</v>
      </c>
      <c r="R11" s="137">
        <v>0</v>
      </c>
      <c r="S11" s="137">
        <v>0</v>
      </c>
      <c r="T11" s="137">
        <v>0</v>
      </c>
      <c r="U11" s="137">
        <v>0</v>
      </c>
      <c r="V11" s="137">
        <v>0</v>
      </c>
      <c r="W11" s="137">
        <v>96179</v>
      </c>
      <c r="X11" s="137">
        <v>95171</v>
      </c>
      <c r="Y11" s="137">
        <v>1008</v>
      </c>
      <c r="Z11" s="138">
        <f t="shared" si="7"/>
        <v>1.0480458312105554</v>
      </c>
      <c r="AA11" s="137">
        <v>96138</v>
      </c>
      <c r="AB11" s="138">
        <f t="shared" si="8"/>
        <v>99.95737115170671</v>
      </c>
      <c r="AC11" s="137">
        <v>95130</v>
      </c>
      <c r="AD11" s="137">
        <v>1008</v>
      </c>
      <c r="AE11" s="137">
        <f>SUM(AE14+AE17+AE20+AE26)</f>
        <v>41</v>
      </c>
      <c r="AF11" s="146">
        <v>0</v>
      </c>
      <c r="AG11" s="408"/>
      <c r="AH11" s="75" t="s">
        <v>51</v>
      </c>
      <c r="AI11" s="136">
        <v>84405</v>
      </c>
      <c r="AJ11" s="137">
        <v>83690</v>
      </c>
      <c r="AK11" s="137">
        <v>715</v>
      </c>
      <c r="AL11" s="138">
        <f t="shared" si="9"/>
        <v>0.84710621408684317</v>
      </c>
      <c r="AM11" s="137">
        <v>84398</v>
      </c>
      <c r="AN11" s="138">
        <f t="shared" si="10"/>
        <v>99.991706652449494</v>
      </c>
      <c r="AO11" s="137">
        <v>83684</v>
      </c>
      <c r="AP11" s="137">
        <v>714</v>
      </c>
      <c r="AQ11" s="137">
        <v>6</v>
      </c>
      <c r="AR11" s="137">
        <v>1</v>
      </c>
      <c r="AS11" s="137">
        <v>59370</v>
      </c>
      <c r="AT11" s="137">
        <v>58940</v>
      </c>
      <c r="AU11" s="137">
        <v>430</v>
      </c>
      <c r="AV11" s="138">
        <f t="shared" si="11"/>
        <v>0.72427151760148223</v>
      </c>
      <c r="AW11" s="137">
        <f t="shared" si="12"/>
        <v>59356</v>
      </c>
      <c r="AX11" s="138">
        <f t="shared" si="13"/>
        <v>99.9764190668688</v>
      </c>
      <c r="AY11" s="137">
        <v>58927</v>
      </c>
      <c r="AZ11" s="137">
        <v>429</v>
      </c>
      <c r="BA11" s="137">
        <v>13</v>
      </c>
      <c r="BB11" s="137">
        <v>1</v>
      </c>
    </row>
    <row r="12" spans="1:67" ht="21.95" customHeight="1" x14ac:dyDescent="0.25">
      <c r="A12" s="411" t="s">
        <v>52</v>
      </c>
      <c r="B12" s="96" t="s">
        <v>44</v>
      </c>
      <c r="C12" s="136">
        <f>SUM(D12:E12)</f>
        <v>60785</v>
      </c>
      <c r="D12" s="137">
        <f t="shared" ref="D12:D26" si="14">SUM(X12+AJ12+AT12)</f>
        <v>60166</v>
      </c>
      <c r="E12" s="137">
        <v>619</v>
      </c>
      <c r="F12" s="138">
        <f t="shared" si="1"/>
        <v>1.0183433412848564</v>
      </c>
      <c r="G12" s="137">
        <f t="shared" si="2"/>
        <v>60783</v>
      </c>
      <c r="H12" s="137">
        <f t="shared" si="3"/>
        <v>99.996709714567743</v>
      </c>
      <c r="I12" s="137">
        <f t="shared" si="4"/>
        <v>60164</v>
      </c>
      <c r="J12" s="137">
        <f t="shared" si="5"/>
        <v>619</v>
      </c>
      <c r="K12" s="137">
        <f t="shared" si="6"/>
        <v>1</v>
      </c>
      <c r="L12" s="137">
        <v>0</v>
      </c>
      <c r="M12" s="137">
        <v>0</v>
      </c>
      <c r="N12" s="137">
        <v>0</v>
      </c>
      <c r="O12" s="137">
        <v>0</v>
      </c>
      <c r="P12" s="137">
        <v>0</v>
      </c>
      <c r="Q12" s="137">
        <v>0</v>
      </c>
      <c r="R12" s="137">
        <v>0</v>
      </c>
      <c r="S12" s="137">
        <v>0</v>
      </c>
      <c r="T12" s="137">
        <v>0</v>
      </c>
      <c r="U12" s="137">
        <v>0</v>
      </c>
      <c r="V12" s="137">
        <v>0</v>
      </c>
      <c r="W12" s="137">
        <v>21859</v>
      </c>
      <c r="X12" s="137">
        <v>21632</v>
      </c>
      <c r="Y12" s="137">
        <v>227</v>
      </c>
      <c r="Z12" s="138">
        <f t="shared" si="7"/>
        <v>1.0384738551626334</v>
      </c>
      <c r="AA12" s="137">
        <v>21858</v>
      </c>
      <c r="AB12" s="137">
        <f t="shared" si="8"/>
        <v>99.995425225307656</v>
      </c>
      <c r="AC12" s="137">
        <v>21631</v>
      </c>
      <c r="AD12" s="137">
        <v>227</v>
      </c>
      <c r="AE12" s="137">
        <v>0</v>
      </c>
      <c r="AF12" s="146">
        <v>0</v>
      </c>
      <c r="AG12" s="408" t="s">
        <v>52</v>
      </c>
      <c r="AH12" s="75" t="s">
        <v>44</v>
      </c>
      <c r="AI12" s="136">
        <v>23595</v>
      </c>
      <c r="AJ12" s="137">
        <v>23371</v>
      </c>
      <c r="AK12" s="137">
        <v>224</v>
      </c>
      <c r="AL12" s="138">
        <f t="shared" si="9"/>
        <v>0.94935367662640391</v>
      </c>
      <c r="AM12" s="137">
        <v>23595</v>
      </c>
      <c r="AN12" s="137">
        <f t="shared" si="10"/>
        <v>100</v>
      </c>
      <c r="AO12" s="137">
        <v>23371</v>
      </c>
      <c r="AP12" s="137">
        <v>224</v>
      </c>
      <c r="AQ12" s="137">
        <v>0</v>
      </c>
      <c r="AR12" s="137">
        <v>0</v>
      </c>
      <c r="AS12" s="137">
        <v>15331</v>
      </c>
      <c r="AT12" s="137">
        <v>15163</v>
      </c>
      <c r="AU12" s="137">
        <v>168</v>
      </c>
      <c r="AV12" s="138">
        <f t="shared" si="11"/>
        <v>1.0958189289674516</v>
      </c>
      <c r="AW12" s="137">
        <f t="shared" si="12"/>
        <v>15330</v>
      </c>
      <c r="AX12" s="138">
        <f t="shared" si="13"/>
        <v>99.993477268279946</v>
      </c>
      <c r="AY12" s="137">
        <v>15162</v>
      </c>
      <c r="AZ12" s="137">
        <v>168</v>
      </c>
      <c r="BA12" s="137">
        <v>1</v>
      </c>
      <c r="BB12" s="137">
        <v>0</v>
      </c>
    </row>
    <row r="13" spans="1:67" ht="21.95" customHeight="1" x14ac:dyDescent="0.25">
      <c r="A13" s="411"/>
      <c r="B13" s="96" t="s">
        <v>50</v>
      </c>
      <c r="C13" s="136">
        <f t="shared" ref="C13:C20" si="15">SUM(D13+E13)</f>
        <v>51039</v>
      </c>
      <c r="D13" s="137">
        <f t="shared" si="14"/>
        <v>50469</v>
      </c>
      <c r="E13" s="137">
        <f t="shared" ref="E13:E23" si="16">SUM(Y13+AK13+AU13)</f>
        <v>570</v>
      </c>
      <c r="F13" s="138">
        <f t="shared" si="1"/>
        <v>1.1167930406159996</v>
      </c>
      <c r="G13" s="137">
        <f t="shared" si="2"/>
        <v>51038</v>
      </c>
      <c r="H13" s="137">
        <f t="shared" si="3"/>
        <v>99.998040713963832</v>
      </c>
      <c r="I13" s="137">
        <f t="shared" si="4"/>
        <v>50468</v>
      </c>
      <c r="J13" s="137">
        <f t="shared" si="5"/>
        <v>570</v>
      </c>
      <c r="K13" s="137">
        <f t="shared" si="6"/>
        <v>1</v>
      </c>
      <c r="L13" s="137">
        <v>0</v>
      </c>
      <c r="M13" s="137">
        <v>0</v>
      </c>
      <c r="N13" s="137">
        <v>0</v>
      </c>
      <c r="O13" s="137">
        <v>0</v>
      </c>
      <c r="P13" s="137">
        <v>0</v>
      </c>
      <c r="Q13" s="137">
        <v>0</v>
      </c>
      <c r="R13" s="137">
        <v>0</v>
      </c>
      <c r="S13" s="137">
        <v>0</v>
      </c>
      <c r="T13" s="137">
        <v>0</v>
      </c>
      <c r="U13" s="137">
        <v>0</v>
      </c>
      <c r="V13" s="137">
        <v>0</v>
      </c>
      <c r="W13" s="137">
        <v>18268</v>
      </c>
      <c r="X13" s="137">
        <v>18063</v>
      </c>
      <c r="Y13" s="137">
        <v>205</v>
      </c>
      <c r="Z13" s="138">
        <f t="shared" si="7"/>
        <v>1.122180862710751</v>
      </c>
      <c r="AA13" s="137">
        <v>18268</v>
      </c>
      <c r="AB13" s="137">
        <f t="shared" si="8"/>
        <v>100</v>
      </c>
      <c r="AC13" s="137">
        <v>18063</v>
      </c>
      <c r="AD13" s="137">
        <v>205</v>
      </c>
      <c r="AE13" s="137">
        <v>0</v>
      </c>
      <c r="AF13" s="146">
        <v>0</v>
      </c>
      <c r="AG13" s="408"/>
      <c r="AH13" s="75" t="s">
        <v>50</v>
      </c>
      <c r="AI13" s="136">
        <v>19918</v>
      </c>
      <c r="AJ13" s="137">
        <v>19708</v>
      </c>
      <c r="AK13" s="137">
        <v>210</v>
      </c>
      <c r="AL13" s="138">
        <f t="shared" si="9"/>
        <v>1.0543227231649763</v>
      </c>
      <c r="AM13" s="137">
        <v>19918</v>
      </c>
      <c r="AN13" s="137">
        <f t="shared" si="10"/>
        <v>100</v>
      </c>
      <c r="AO13" s="137">
        <v>19708</v>
      </c>
      <c r="AP13" s="137">
        <v>210</v>
      </c>
      <c r="AQ13" s="137">
        <v>0</v>
      </c>
      <c r="AR13" s="137"/>
      <c r="AS13" s="137">
        <v>12853</v>
      </c>
      <c r="AT13" s="137">
        <v>12698</v>
      </c>
      <c r="AU13" s="137">
        <v>155</v>
      </c>
      <c r="AV13" s="138">
        <f t="shared" si="11"/>
        <v>1.2059441375554345</v>
      </c>
      <c r="AW13" s="137">
        <f t="shared" si="12"/>
        <v>12852</v>
      </c>
      <c r="AX13" s="138">
        <f t="shared" si="13"/>
        <v>99.992219715241575</v>
      </c>
      <c r="AY13" s="137">
        <v>12697</v>
      </c>
      <c r="AZ13" s="137">
        <v>155</v>
      </c>
      <c r="BA13" s="137">
        <v>1</v>
      </c>
      <c r="BB13" s="137">
        <v>0</v>
      </c>
    </row>
    <row r="14" spans="1:67" ht="21.95" customHeight="1" x14ac:dyDescent="0.25">
      <c r="A14" s="411"/>
      <c r="B14" s="96" t="s">
        <v>51</v>
      </c>
      <c r="C14" s="136">
        <f t="shared" si="15"/>
        <v>9746</v>
      </c>
      <c r="D14" s="137">
        <f t="shared" si="14"/>
        <v>9697</v>
      </c>
      <c r="E14" s="137">
        <f t="shared" si="16"/>
        <v>49</v>
      </c>
      <c r="F14" s="138">
        <f t="shared" si="1"/>
        <v>0.50277036733018665</v>
      </c>
      <c r="G14" s="137">
        <f t="shared" si="2"/>
        <v>9745</v>
      </c>
      <c r="H14" s="138">
        <f t="shared" si="3"/>
        <v>99.98973938025857</v>
      </c>
      <c r="I14" s="137">
        <f t="shared" si="4"/>
        <v>9696</v>
      </c>
      <c r="J14" s="137">
        <f t="shared" si="5"/>
        <v>49</v>
      </c>
      <c r="K14" s="137">
        <f t="shared" si="6"/>
        <v>1</v>
      </c>
      <c r="L14" s="137">
        <v>0</v>
      </c>
      <c r="M14" s="137">
        <v>0</v>
      </c>
      <c r="N14" s="137">
        <v>0</v>
      </c>
      <c r="O14" s="137">
        <v>0</v>
      </c>
      <c r="P14" s="137">
        <v>0</v>
      </c>
      <c r="Q14" s="137">
        <v>0</v>
      </c>
      <c r="R14" s="137">
        <v>0</v>
      </c>
      <c r="S14" s="137">
        <v>0</v>
      </c>
      <c r="T14" s="137">
        <v>0</v>
      </c>
      <c r="U14" s="137">
        <v>0</v>
      </c>
      <c r="V14" s="137">
        <v>0</v>
      </c>
      <c r="W14" s="137">
        <v>3591</v>
      </c>
      <c r="X14" s="137">
        <v>3569</v>
      </c>
      <c r="Y14" s="137">
        <v>22</v>
      </c>
      <c r="Z14" s="138">
        <f t="shared" si="7"/>
        <v>0.61264271790587577</v>
      </c>
      <c r="AA14" s="137">
        <v>3590</v>
      </c>
      <c r="AB14" s="138">
        <f t="shared" si="8"/>
        <v>99.972152603731558</v>
      </c>
      <c r="AC14" s="137">
        <v>3568</v>
      </c>
      <c r="AD14" s="137">
        <v>22</v>
      </c>
      <c r="AE14" s="137">
        <v>1</v>
      </c>
      <c r="AF14" s="146"/>
      <c r="AG14" s="408"/>
      <c r="AH14" s="75" t="s">
        <v>51</v>
      </c>
      <c r="AI14" s="136">
        <v>3677</v>
      </c>
      <c r="AJ14" s="137">
        <v>3663</v>
      </c>
      <c r="AK14" s="137">
        <v>14</v>
      </c>
      <c r="AL14" s="138">
        <f t="shared" si="9"/>
        <v>0.38074517269513192</v>
      </c>
      <c r="AM14" s="137">
        <v>3677</v>
      </c>
      <c r="AN14" s="137">
        <f t="shared" si="10"/>
        <v>100</v>
      </c>
      <c r="AO14" s="137">
        <v>3663</v>
      </c>
      <c r="AP14" s="137">
        <v>14</v>
      </c>
      <c r="AQ14" s="137"/>
      <c r="AR14" s="137"/>
      <c r="AS14" s="137">
        <v>2478</v>
      </c>
      <c r="AT14" s="137">
        <v>2465</v>
      </c>
      <c r="AU14" s="137">
        <v>13</v>
      </c>
      <c r="AV14" s="138">
        <f t="shared" si="11"/>
        <v>0.5246166263115416</v>
      </c>
      <c r="AW14" s="137">
        <f t="shared" si="12"/>
        <v>2478</v>
      </c>
      <c r="AX14" s="137">
        <f t="shared" si="13"/>
        <v>100</v>
      </c>
      <c r="AY14" s="137">
        <v>2465</v>
      </c>
      <c r="AZ14" s="137">
        <v>13</v>
      </c>
      <c r="BA14" s="137">
        <v>0</v>
      </c>
      <c r="BB14" s="137">
        <v>0</v>
      </c>
    </row>
    <row r="15" spans="1:67" ht="21.95" customHeight="1" x14ac:dyDescent="0.25">
      <c r="A15" s="411" t="s">
        <v>53</v>
      </c>
      <c r="B15" s="96" t="s">
        <v>44</v>
      </c>
      <c r="C15" s="136">
        <f t="shared" si="15"/>
        <v>178080</v>
      </c>
      <c r="D15" s="137">
        <f t="shared" si="14"/>
        <v>176364</v>
      </c>
      <c r="E15" s="137">
        <f t="shared" si="16"/>
        <v>1716</v>
      </c>
      <c r="F15" s="138">
        <f t="shared" si="1"/>
        <v>0.96361185983827491</v>
      </c>
      <c r="G15" s="137">
        <f t="shared" si="2"/>
        <v>178047</v>
      </c>
      <c r="H15" s="138">
        <f t="shared" si="3"/>
        <v>99.98146900269542</v>
      </c>
      <c r="I15" s="137">
        <f t="shared" si="4"/>
        <v>176332</v>
      </c>
      <c r="J15" s="137">
        <f t="shared" si="5"/>
        <v>1715</v>
      </c>
      <c r="K15" s="137">
        <f t="shared" si="6"/>
        <v>27</v>
      </c>
      <c r="L15" s="137">
        <v>1</v>
      </c>
      <c r="M15" s="137">
        <v>0</v>
      </c>
      <c r="N15" s="137">
        <v>0</v>
      </c>
      <c r="O15" s="137">
        <v>0</v>
      </c>
      <c r="P15" s="137">
        <v>0</v>
      </c>
      <c r="Q15" s="137">
        <v>0</v>
      </c>
      <c r="R15" s="137">
        <v>0</v>
      </c>
      <c r="S15" s="137">
        <v>0</v>
      </c>
      <c r="T15" s="137">
        <v>0</v>
      </c>
      <c r="U15" s="137">
        <v>0</v>
      </c>
      <c r="V15" s="137">
        <v>0</v>
      </c>
      <c r="W15" s="137">
        <v>73616</v>
      </c>
      <c r="X15" s="137">
        <v>72769</v>
      </c>
      <c r="Y15" s="137">
        <v>847</v>
      </c>
      <c r="Z15" s="138">
        <f t="shared" si="7"/>
        <v>1.1505650945446642</v>
      </c>
      <c r="AA15" s="137">
        <v>73596</v>
      </c>
      <c r="AB15" s="138">
        <f t="shared" si="8"/>
        <v>99.972831993044991</v>
      </c>
      <c r="AC15" s="137">
        <v>72749</v>
      </c>
      <c r="AD15" s="137">
        <v>847</v>
      </c>
      <c r="AE15" s="137">
        <v>15</v>
      </c>
      <c r="AF15" s="146">
        <v>0</v>
      </c>
      <c r="AG15" s="408" t="s">
        <v>53</v>
      </c>
      <c r="AH15" s="75" t="s">
        <v>44</v>
      </c>
      <c r="AI15" s="136">
        <v>64792</v>
      </c>
      <c r="AJ15" s="137">
        <v>64198</v>
      </c>
      <c r="AK15" s="137">
        <v>594</v>
      </c>
      <c r="AL15" s="138">
        <f t="shared" si="9"/>
        <v>0.91677984936411905</v>
      </c>
      <c r="AM15" s="137">
        <v>64788</v>
      </c>
      <c r="AN15" s="138">
        <f t="shared" si="10"/>
        <v>99.993826398320778</v>
      </c>
      <c r="AO15" s="137">
        <v>64194</v>
      </c>
      <c r="AP15" s="137">
        <v>594</v>
      </c>
      <c r="AQ15" s="137">
        <v>4</v>
      </c>
      <c r="AR15" s="137">
        <v>0</v>
      </c>
      <c r="AS15" s="137">
        <v>39672</v>
      </c>
      <c r="AT15" s="137">
        <v>39397</v>
      </c>
      <c r="AU15" s="137">
        <v>275</v>
      </c>
      <c r="AV15" s="138">
        <f t="shared" si="11"/>
        <v>0.69318410969953614</v>
      </c>
      <c r="AW15" s="137">
        <f t="shared" si="12"/>
        <v>39663</v>
      </c>
      <c r="AX15" s="138">
        <f t="shared" si="13"/>
        <v>99.977313974591652</v>
      </c>
      <c r="AY15" s="137">
        <v>39389</v>
      </c>
      <c r="AZ15" s="137">
        <v>274</v>
      </c>
      <c r="BA15" s="137">
        <v>8</v>
      </c>
      <c r="BB15" s="137">
        <v>1</v>
      </c>
    </row>
    <row r="16" spans="1:67" ht="21.95" customHeight="1" x14ac:dyDescent="0.25">
      <c r="A16" s="411"/>
      <c r="B16" s="96" t="s">
        <v>50</v>
      </c>
      <c r="C16" s="136">
        <f t="shared" si="15"/>
        <v>31736</v>
      </c>
      <c r="D16" s="137">
        <f t="shared" si="14"/>
        <v>31231</v>
      </c>
      <c r="E16" s="137">
        <f t="shared" si="16"/>
        <v>505</v>
      </c>
      <c r="F16" s="138">
        <f t="shared" si="1"/>
        <v>1.5912528358961433</v>
      </c>
      <c r="G16" s="137">
        <f t="shared" si="2"/>
        <v>31728</v>
      </c>
      <c r="H16" s="138">
        <f t="shared" si="3"/>
        <v>99.974792034282828</v>
      </c>
      <c r="I16" s="137">
        <f t="shared" si="4"/>
        <v>31223</v>
      </c>
      <c r="J16" s="137">
        <f t="shared" si="5"/>
        <v>505</v>
      </c>
      <c r="K16" s="137">
        <f t="shared" si="6"/>
        <v>8</v>
      </c>
      <c r="L16" s="137">
        <v>0</v>
      </c>
      <c r="M16" s="137">
        <v>0</v>
      </c>
      <c r="N16" s="137">
        <v>0</v>
      </c>
      <c r="O16" s="137">
        <v>0</v>
      </c>
      <c r="P16" s="137">
        <v>0</v>
      </c>
      <c r="Q16" s="137">
        <v>0</v>
      </c>
      <c r="R16" s="137">
        <v>0</v>
      </c>
      <c r="S16" s="137">
        <v>0</v>
      </c>
      <c r="T16" s="137">
        <v>0</v>
      </c>
      <c r="U16" s="137">
        <v>0</v>
      </c>
      <c r="V16" s="137">
        <v>0</v>
      </c>
      <c r="W16" s="137">
        <v>14764</v>
      </c>
      <c r="X16" s="137">
        <v>14480</v>
      </c>
      <c r="Y16" s="137">
        <v>284</v>
      </c>
      <c r="Z16" s="138">
        <f t="shared" si="7"/>
        <v>1.9235979409374153</v>
      </c>
      <c r="AA16" s="137">
        <v>14761</v>
      </c>
      <c r="AB16" s="138">
        <f t="shared" si="8"/>
        <v>99.979680303440801</v>
      </c>
      <c r="AC16" s="137">
        <v>14477</v>
      </c>
      <c r="AD16" s="137">
        <v>284</v>
      </c>
      <c r="AE16" s="137">
        <v>3</v>
      </c>
      <c r="AF16" s="146"/>
      <c r="AG16" s="408"/>
      <c r="AH16" s="75" t="s">
        <v>50</v>
      </c>
      <c r="AI16" s="136">
        <v>11232</v>
      </c>
      <c r="AJ16" s="137">
        <v>11071</v>
      </c>
      <c r="AK16" s="137">
        <v>161</v>
      </c>
      <c r="AL16" s="138">
        <f t="shared" si="9"/>
        <v>1.4334045584045585</v>
      </c>
      <c r="AM16" s="137">
        <v>11230</v>
      </c>
      <c r="AN16" s="138">
        <f t="shared" si="10"/>
        <v>99.982193732193736</v>
      </c>
      <c r="AO16" s="137">
        <v>11069</v>
      </c>
      <c r="AP16" s="137">
        <v>161</v>
      </c>
      <c r="AQ16" s="137">
        <v>2</v>
      </c>
      <c r="AR16" s="137"/>
      <c r="AS16" s="137">
        <v>5740</v>
      </c>
      <c r="AT16" s="137">
        <v>5680</v>
      </c>
      <c r="AU16" s="137">
        <v>60</v>
      </c>
      <c r="AV16" s="138">
        <f t="shared" si="11"/>
        <v>1.0452961672473868</v>
      </c>
      <c r="AW16" s="137">
        <f t="shared" si="12"/>
        <v>5737</v>
      </c>
      <c r="AX16" s="138">
        <f t="shared" si="13"/>
        <v>99.947735191637634</v>
      </c>
      <c r="AY16" s="137">
        <v>5677</v>
      </c>
      <c r="AZ16" s="137">
        <v>60</v>
      </c>
      <c r="BA16" s="137">
        <v>3</v>
      </c>
      <c r="BB16" s="137">
        <v>0</v>
      </c>
    </row>
    <row r="17" spans="1:54" ht="21.95" customHeight="1" x14ac:dyDescent="0.25">
      <c r="A17" s="411"/>
      <c r="B17" s="96" t="s">
        <v>51</v>
      </c>
      <c r="C17" s="136">
        <f t="shared" si="15"/>
        <v>146344</v>
      </c>
      <c r="D17" s="137">
        <f t="shared" si="14"/>
        <v>145133</v>
      </c>
      <c r="E17" s="137">
        <f t="shared" si="16"/>
        <v>1211</v>
      </c>
      <c r="F17" s="138">
        <f t="shared" si="1"/>
        <v>0.82750232329306295</v>
      </c>
      <c r="G17" s="137">
        <f t="shared" si="2"/>
        <v>146319</v>
      </c>
      <c r="H17" s="138">
        <f t="shared" si="3"/>
        <v>99.982916962772649</v>
      </c>
      <c r="I17" s="137">
        <f t="shared" si="4"/>
        <v>145109</v>
      </c>
      <c r="J17" s="137">
        <f t="shared" si="5"/>
        <v>1210</v>
      </c>
      <c r="K17" s="137">
        <f t="shared" si="6"/>
        <v>24</v>
      </c>
      <c r="L17" s="137">
        <v>1</v>
      </c>
      <c r="M17" s="137">
        <v>0</v>
      </c>
      <c r="N17" s="137">
        <v>0</v>
      </c>
      <c r="O17" s="137">
        <v>0</v>
      </c>
      <c r="P17" s="137">
        <v>0</v>
      </c>
      <c r="Q17" s="137">
        <v>0</v>
      </c>
      <c r="R17" s="137">
        <v>0</v>
      </c>
      <c r="S17" s="137">
        <v>0</v>
      </c>
      <c r="T17" s="137">
        <v>0</v>
      </c>
      <c r="U17" s="137">
        <v>0</v>
      </c>
      <c r="V17" s="137">
        <v>0</v>
      </c>
      <c r="W17" s="137">
        <v>58852</v>
      </c>
      <c r="X17" s="137">
        <v>58289</v>
      </c>
      <c r="Y17" s="137">
        <v>563</v>
      </c>
      <c r="Z17" s="138">
        <f t="shared" si="7"/>
        <v>0.95663698769795424</v>
      </c>
      <c r="AA17" s="137">
        <v>58835</v>
      </c>
      <c r="AB17" s="138">
        <f t="shared" si="8"/>
        <v>99.97111398083328</v>
      </c>
      <c r="AC17" s="137">
        <v>58272</v>
      </c>
      <c r="AD17" s="137">
        <v>563</v>
      </c>
      <c r="AE17" s="137">
        <v>17</v>
      </c>
      <c r="AF17" s="146"/>
      <c r="AG17" s="408"/>
      <c r="AH17" s="75" t="s">
        <v>51</v>
      </c>
      <c r="AI17" s="136">
        <v>53560</v>
      </c>
      <c r="AJ17" s="137">
        <v>53127</v>
      </c>
      <c r="AK17" s="137">
        <v>433</v>
      </c>
      <c r="AL17" s="138">
        <f t="shared" si="9"/>
        <v>0.80843913368185205</v>
      </c>
      <c r="AM17" s="137">
        <v>53558</v>
      </c>
      <c r="AN17" s="137">
        <f t="shared" si="10"/>
        <v>99.996265870052284</v>
      </c>
      <c r="AO17" s="137">
        <v>53125</v>
      </c>
      <c r="AP17" s="137">
        <v>433</v>
      </c>
      <c r="AQ17" s="137">
        <v>2</v>
      </c>
      <c r="AR17" s="137"/>
      <c r="AS17" s="137">
        <v>33932</v>
      </c>
      <c r="AT17" s="137">
        <v>33717</v>
      </c>
      <c r="AU17" s="137">
        <v>215</v>
      </c>
      <c r="AV17" s="138">
        <f t="shared" si="11"/>
        <v>0.63362018153954969</v>
      </c>
      <c r="AW17" s="137">
        <f t="shared" si="12"/>
        <v>33926</v>
      </c>
      <c r="AX17" s="138">
        <f t="shared" si="13"/>
        <v>99.982317576329123</v>
      </c>
      <c r="AY17" s="137">
        <v>33712</v>
      </c>
      <c r="AZ17" s="137">
        <v>214</v>
      </c>
      <c r="BA17" s="137">
        <v>5</v>
      </c>
      <c r="BB17" s="137">
        <v>1</v>
      </c>
    </row>
    <row r="18" spans="1:54" ht="21.95" customHeight="1" x14ac:dyDescent="0.25">
      <c r="A18" s="411" t="s">
        <v>54</v>
      </c>
      <c r="B18" s="96" t="s">
        <v>44</v>
      </c>
      <c r="C18" s="136">
        <f t="shared" si="15"/>
        <v>82716</v>
      </c>
      <c r="D18" s="137">
        <f t="shared" si="14"/>
        <v>81928</v>
      </c>
      <c r="E18" s="137">
        <f t="shared" si="16"/>
        <v>788</v>
      </c>
      <c r="F18" s="138">
        <f t="shared" si="1"/>
        <v>0.95265728516852854</v>
      </c>
      <c r="G18" s="137">
        <f t="shared" si="2"/>
        <v>82682</v>
      </c>
      <c r="H18" s="138">
        <f t="shared" si="3"/>
        <v>99.958895497848061</v>
      </c>
      <c r="I18" s="137">
        <f t="shared" si="4"/>
        <v>81894</v>
      </c>
      <c r="J18" s="137">
        <f t="shared" si="5"/>
        <v>788</v>
      </c>
      <c r="K18" s="137">
        <f t="shared" si="6"/>
        <v>27</v>
      </c>
      <c r="L18" s="137">
        <v>0</v>
      </c>
      <c r="M18" s="137">
        <v>0</v>
      </c>
      <c r="N18" s="137">
        <v>0</v>
      </c>
      <c r="O18" s="137">
        <v>0</v>
      </c>
      <c r="P18" s="137">
        <v>0</v>
      </c>
      <c r="Q18" s="137">
        <v>0</v>
      </c>
      <c r="R18" s="137">
        <v>0</v>
      </c>
      <c r="S18" s="137">
        <v>0</v>
      </c>
      <c r="T18" s="137">
        <v>0</v>
      </c>
      <c r="U18" s="137">
        <v>0</v>
      </c>
      <c r="V18" s="137">
        <v>0</v>
      </c>
      <c r="W18" s="137">
        <v>32026</v>
      </c>
      <c r="X18" s="137">
        <v>31649</v>
      </c>
      <c r="Y18" s="137">
        <v>377</v>
      </c>
      <c r="Z18" s="138">
        <f t="shared" si="7"/>
        <v>1.1771685505526759</v>
      </c>
      <c r="AA18" s="137">
        <v>32000</v>
      </c>
      <c r="AB18" s="138">
        <f t="shared" si="8"/>
        <v>99.918815962030848</v>
      </c>
      <c r="AC18" s="137">
        <v>31623</v>
      </c>
      <c r="AD18" s="137">
        <v>377</v>
      </c>
      <c r="AE18" s="137">
        <v>19</v>
      </c>
      <c r="AF18" s="146">
        <v>0</v>
      </c>
      <c r="AG18" s="408" t="s">
        <v>54</v>
      </c>
      <c r="AH18" s="75" t="s">
        <v>44</v>
      </c>
      <c r="AI18" s="136">
        <v>30771</v>
      </c>
      <c r="AJ18" s="137">
        <v>30527</v>
      </c>
      <c r="AK18" s="137">
        <v>244</v>
      </c>
      <c r="AL18" s="138">
        <f t="shared" si="9"/>
        <v>0.79295440512170545</v>
      </c>
      <c r="AM18" s="137">
        <v>30767</v>
      </c>
      <c r="AN18" s="138">
        <f t="shared" si="10"/>
        <v>99.987000747457017</v>
      </c>
      <c r="AO18" s="137">
        <v>30523</v>
      </c>
      <c r="AP18" s="137">
        <v>244</v>
      </c>
      <c r="AQ18" s="137">
        <v>4</v>
      </c>
      <c r="AR18" s="137">
        <v>0</v>
      </c>
      <c r="AS18" s="137">
        <v>19919</v>
      </c>
      <c r="AT18" s="137">
        <v>19752</v>
      </c>
      <c r="AU18" s="137">
        <v>167</v>
      </c>
      <c r="AV18" s="138">
        <f t="shared" si="11"/>
        <v>0.838395501782218</v>
      </c>
      <c r="AW18" s="137">
        <f t="shared" si="12"/>
        <v>19915</v>
      </c>
      <c r="AX18" s="138">
        <f t="shared" si="13"/>
        <v>99.979918670616001</v>
      </c>
      <c r="AY18" s="137">
        <v>19748</v>
      </c>
      <c r="AZ18" s="137">
        <v>167</v>
      </c>
      <c r="BA18" s="137">
        <v>4</v>
      </c>
      <c r="BB18" s="137">
        <v>0</v>
      </c>
    </row>
    <row r="19" spans="1:54" ht="21.95" customHeight="1" x14ac:dyDescent="0.25">
      <c r="A19" s="411"/>
      <c r="B19" s="96" t="s">
        <v>50</v>
      </c>
      <c r="C19" s="136">
        <f t="shared" si="15"/>
        <v>33166</v>
      </c>
      <c r="D19" s="137">
        <f t="shared" si="14"/>
        <v>32807</v>
      </c>
      <c r="E19" s="137">
        <f t="shared" si="16"/>
        <v>359</v>
      </c>
      <c r="F19" s="138">
        <f t="shared" si="1"/>
        <v>1.0824338177651813</v>
      </c>
      <c r="G19" s="137">
        <f t="shared" si="2"/>
        <v>33157</v>
      </c>
      <c r="H19" s="138">
        <f t="shared" si="3"/>
        <v>99.972863776156302</v>
      </c>
      <c r="I19" s="137">
        <f t="shared" si="4"/>
        <v>32798</v>
      </c>
      <c r="J19" s="137">
        <f t="shared" si="5"/>
        <v>359</v>
      </c>
      <c r="K19" s="137">
        <f t="shared" si="6"/>
        <v>9</v>
      </c>
      <c r="L19" s="137">
        <v>0</v>
      </c>
      <c r="M19" s="137">
        <v>0</v>
      </c>
      <c r="N19" s="137">
        <v>0</v>
      </c>
      <c r="O19" s="137">
        <v>0</v>
      </c>
      <c r="P19" s="137">
        <v>0</v>
      </c>
      <c r="Q19" s="137">
        <v>0</v>
      </c>
      <c r="R19" s="137">
        <v>0</v>
      </c>
      <c r="S19" s="137">
        <v>0</v>
      </c>
      <c r="T19" s="137">
        <v>0</v>
      </c>
      <c r="U19" s="137">
        <v>0</v>
      </c>
      <c r="V19" s="137">
        <v>0</v>
      </c>
      <c r="W19" s="137">
        <v>12755</v>
      </c>
      <c r="X19" s="137">
        <v>12566</v>
      </c>
      <c r="Y19" s="137">
        <v>189</v>
      </c>
      <c r="Z19" s="138">
        <f t="shared" si="7"/>
        <v>1.4817718541748335</v>
      </c>
      <c r="AA19" s="137">
        <v>12748</v>
      </c>
      <c r="AB19" s="138">
        <f t="shared" si="8"/>
        <v>99.945119560956485</v>
      </c>
      <c r="AC19" s="137">
        <v>12559</v>
      </c>
      <c r="AD19" s="137">
        <v>189</v>
      </c>
      <c r="AE19" s="137">
        <v>7</v>
      </c>
      <c r="AF19" s="146"/>
      <c r="AG19" s="408"/>
      <c r="AH19" s="75" t="s">
        <v>50</v>
      </c>
      <c r="AI19" s="136">
        <v>13105</v>
      </c>
      <c r="AJ19" s="137">
        <v>12997</v>
      </c>
      <c r="AK19" s="137">
        <v>108</v>
      </c>
      <c r="AL19" s="138">
        <f t="shared" si="9"/>
        <v>0.82411293399465846</v>
      </c>
      <c r="AM19" s="137">
        <v>13103</v>
      </c>
      <c r="AN19" s="138">
        <f t="shared" si="10"/>
        <v>99.98473864937047</v>
      </c>
      <c r="AO19" s="137">
        <v>12995</v>
      </c>
      <c r="AP19" s="137">
        <v>108</v>
      </c>
      <c r="AQ19" s="137">
        <v>2</v>
      </c>
      <c r="AR19" s="137"/>
      <c r="AS19" s="137">
        <v>7306</v>
      </c>
      <c r="AT19" s="137">
        <v>7244</v>
      </c>
      <c r="AU19" s="137">
        <v>62</v>
      </c>
      <c r="AV19" s="138">
        <f t="shared" si="11"/>
        <v>0.84861757459622233</v>
      </c>
      <c r="AW19" s="137">
        <f t="shared" si="12"/>
        <v>7306</v>
      </c>
      <c r="AX19" s="137">
        <f t="shared" si="13"/>
        <v>100</v>
      </c>
      <c r="AY19" s="137">
        <v>7244</v>
      </c>
      <c r="AZ19" s="137">
        <v>62</v>
      </c>
      <c r="BA19" s="137">
        <v>0</v>
      </c>
      <c r="BB19" s="137">
        <v>0</v>
      </c>
    </row>
    <row r="20" spans="1:54" ht="21.95" customHeight="1" x14ac:dyDescent="0.25">
      <c r="A20" s="411"/>
      <c r="B20" s="96" t="s">
        <v>51</v>
      </c>
      <c r="C20" s="136">
        <f t="shared" si="15"/>
        <v>49550</v>
      </c>
      <c r="D20" s="137">
        <f t="shared" si="14"/>
        <v>49121</v>
      </c>
      <c r="E20" s="137">
        <f t="shared" si="16"/>
        <v>429</v>
      </c>
      <c r="F20" s="138">
        <f t="shared" si="1"/>
        <v>0.86579212916246207</v>
      </c>
      <c r="G20" s="137">
        <f t="shared" si="2"/>
        <v>49525</v>
      </c>
      <c r="H20" s="138">
        <f t="shared" si="3"/>
        <v>99.949545913218969</v>
      </c>
      <c r="I20" s="137">
        <f t="shared" si="4"/>
        <v>49096</v>
      </c>
      <c r="J20" s="137">
        <f t="shared" si="5"/>
        <v>429</v>
      </c>
      <c r="K20" s="137">
        <f t="shared" si="6"/>
        <v>25</v>
      </c>
      <c r="L20" s="137">
        <v>0</v>
      </c>
      <c r="M20" s="137">
        <v>0</v>
      </c>
      <c r="N20" s="137">
        <v>0</v>
      </c>
      <c r="O20" s="137">
        <v>0</v>
      </c>
      <c r="P20" s="137">
        <v>0</v>
      </c>
      <c r="Q20" s="137">
        <v>0</v>
      </c>
      <c r="R20" s="137">
        <v>0</v>
      </c>
      <c r="S20" s="137">
        <v>0</v>
      </c>
      <c r="T20" s="137">
        <v>0</v>
      </c>
      <c r="U20" s="137">
        <v>0</v>
      </c>
      <c r="V20" s="137">
        <v>0</v>
      </c>
      <c r="W20" s="137">
        <v>19271</v>
      </c>
      <c r="X20" s="137">
        <v>19083</v>
      </c>
      <c r="Y20" s="137">
        <v>188</v>
      </c>
      <c r="Z20" s="138">
        <f t="shared" si="7"/>
        <v>0.97555913029941355</v>
      </c>
      <c r="AA20" s="137">
        <v>19252</v>
      </c>
      <c r="AB20" s="138">
        <f t="shared" si="8"/>
        <v>99.90140625810804</v>
      </c>
      <c r="AC20" s="137">
        <v>19064</v>
      </c>
      <c r="AD20" s="137">
        <v>188</v>
      </c>
      <c r="AE20" s="137">
        <v>19</v>
      </c>
      <c r="AF20" s="146"/>
      <c r="AG20" s="408"/>
      <c r="AH20" s="75" t="s">
        <v>51</v>
      </c>
      <c r="AI20" s="136">
        <v>17666</v>
      </c>
      <c r="AJ20" s="137">
        <v>17530</v>
      </c>
      <c r="AK20" s="137">
        <v>136</v>
      </c>
      <c r="AL20" s="138">
        <f t="shared" si="9"/>
        <v>0.76984037133476735</v>
      </c>
      <c r="AM20" s="137">
        <v>17664</v>
      </c>
      <c r="AN20" s="138">
        <f t="shared" si="10"/>
        <v>99.988678818068607</v>
      </c>
      <c r="AO20" s="137">
        <v>17528</v>
      </c>
      <c r="AP20" s="137">
        <v>136</v>
      </c>
      <c r="AQ20" s="137">
        <v>2</v>
      </c>
      <c r="AR20" s="137"/>
      <c r="AS20" s="137">
        <v>12613</v>
      </c>
      <c r="AT20" s="137">
        <v>12508</v>
      </c>
      <c r="AU20" s="137">
        <v>105</v>
      </c>
      <c r="AV20" s="138">
        <f t="shared" si="11"/>
        <v>0.8324744311424721</v>
      </c>
      <c r="AW20" s="137">
        <f t="shared" si="12"/>
        <v>12609</v>
      </c>
      <c r="AX20" s="138">
        <f t="shared" si="13"/>
        <v>99.968286688337429</v>
      </c>
      <c r="AY20" s="137">
        <v>12504</v>
      </c>
      <c r="AZ20" s="137">
        <v>105</v>
      </c>
      <c r="BA20" s="137">
        <v>4</v>
      </c>
      <c r="BB20" s="137">
        <v>0</v>
      </c>
    </row>
    <row r="21" spans="1:54" ht="21.95" customHeight="1" x14ac:dyDescent="0.25">
      <c r="A21" s="411" t="s">
        <v>77</v>
      </c>
      <c r="B21" s="96" t="s">
        <v>44</v>
      </c>
      <c r="C21" s="136">
        <f>SUM(D21+E201)</f>
        <v>1</v>
      </c>
      <c r="D21" s="137">
        <f t="shared" si="14"/>
        <v>1</v>
      </c>
      <c r="E21" s="137">
        <f t="shared" si="16"/>
        <v>0</v>
      </c>
      <c r="F21" s="138">
        <f>SUM(Z21+AL21+AV21)</f>
        <v>0</v>
      </c>
      <c r="G21" s="137">
        <f t="shared" si="2"/>
        <v>1</v>
      </c>
      <c r="H21" s="137">
        <f t="shared" si="3"/>
        <v>100</v>
      </c>
      <c r="I21" s="137">
        <v>1</v>
      </c>
      <c r="J21" s="137">
        <v>0</v>
      </c>
      <c r="K21" s="137">
        <v>0</v>
      </c>
      <c r="L21" s="137">
        <v>0</v>
      </c>
      <c r="M21" s="137">
        <v>0</v>
      </c>
      <c r="N21" s="137">
        <v>0</v>
      </c>
      <c r="O21" s="137">
        <v>0</v>
      </c>
      <c r="P21" s="137">
        <v>0</v>
      </c>
      <c r="Q21" s="137">
        <v>0</v>
      </c>
      <c r="R21" s="137">
        <v>0</v>
      </c>
      <c r="S21" s="137">
        <v>0</v>
      </c>
      <c r="T21" s="137">
        <v>0</v>
      </c>
      <c r="U21" s="137">
        <v>0</v>
      </c>
      <c r="V21" s="137">
        <v>0</v>
      </c>
      <c r="W21" s="137">
        <v>1</v>
      </c>
      <c r="X21" s="137">
        <v>1</v>
      </c>
      <c r="Y21" s="137">
        <v>0</v>
      </c>
      <c r="Z21" s="138">
        <v>0</v>
      </c>
      <c r="AA21" s="137">
        <v>1</v>
      </c>
      <c r="AB21" s="137">
        <f t="shared" si="8"/>
        <v>100</v>
      </c>
      <c r="AC21" s="137">
        <v>1</v>
      </c>
      <c r="AD21" s="137">
        <v>0</v>
      </c>
      <c r="AE21" s="137">
        <v>0</v>
      </c>
      <c r="AF21" s="146">
        <v>0</v>
      </c>
      <c r="AG21" s="408" t="s">
        <v>77</v>
      </c>
      <c r="AH21" s="75" t="s">
        <v>44</v>
      </c>
      <c r="AI21" s="136">
        <v>0</v>
      </c>
      <c r="AJ21" s="137">
        <v>0</v>
      </c>
      <c r="AK21" s="137">
        <v>0</v>
      </c>
      <c r="AL21" s="138">
        <v>0</v>
      </c>
      <c r="AM21" s="137">
        <v>0</v>
      </c>
      <c r="AN21" s="138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8">
        <v>0</v>
      </c>
      <c r="AW21" s="137">
        <v>0</v>
      </c>
      <c r="AX21" s="138">
        <v>0</v>
      </c>
      <c r="AY21" s="137">
        <v>0</v>
      </c>
      <c r="AZ21" s="137">
        <v>0</v>
      </c>
      <c r="BA21" s="137">
        <v>0</v>
      </c>
      <c r="BB21" s="137">
        <v>0</v>
      </c>
    </row>
    <row r="22" spans="1:54" ht="21.95" customHeight="1" x14ac:dyDescent="0.25">
      <c r="A22" s="411"/>
      <c r="B22" s="96" t="s">
        <v>50</v>
      </c>
      <c r="C22" s="136">
        <f>SUM(D22+E22)</f>
        <v>0</v>
      </c>
      <c r="D22" s="137">
        <f t="shared" si="14"/>
        <v>0</v>
      </c>
      <c r="E22" s="137">
        <f t="shared" si="16"/>
        <v>0</v>
      </c>
      <c r="F22" s="138">
        <f>SUM(Z22+AL22+AV22)</f>
        <v>0</v>
      </c>
      <c r="G22" s="137">
        <v>0</v>
      </c>
      <c r="H22" s="138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7">
        <v>0</v>
      </c>
      <c r="O22" s="137">
        <v>0</v>
      </c>
      <c r="P22" s="137">
        <v>0</v>
      </c>
      <c r="Q22" s="137">
        <v>0</v>
      </c>
      <c r="R22" s="137">
        <v>0</v>
      </c>
      <c r="S22" s="137">
        <v>0</v>
      </c>
      <c r="T22" s="137">
        <v>0</v>
      </c>
      <c r="U22" s="137">
        <v>0</v>
      </c>
      <c r="V22" s="137">
        <v>0</v>
      </c>
      <c r="W22" s="137">
        <v>0</v>
      </c>
      <c r="X22" s="137">
        <v>0</v>
      </c>
      <c r="Y22" s="137">
        <v>0</v>
      </c>
      <c r="Z22" s="138">
        <v>0</v>
      </c>
      <c r="AA22" s="137">
        <v>0</v>
      </c>
      <c r="AB22" s="138">
        <v>0</v>
      </c>
      <c r="AC22" s="137">
        <v>0</v>
      </c>
      <c r="AD22" s="137">
        <v>0</v>
      </c>
      <c r="AE22" s="137">
        <v>0</v>
      </c>
      <c r="AF22" s="146">
        <v>0</v>
      </c>
      <c r="AG22" s="408"/>
      <c r="AH22" s="75" t="s">
        <v>50</v>
      </c>
      <c r="AI22" s="136">
        <v>0</v>
      </c>
      <c r="AJ22" s="137">
        <v>0</v>
      </c>
      <c r="AK22" s="137">
        <v>0</v>
      </c>
      <c r="AL22" s="138">
        <v>0</v>
      </c>
      <c r="AM22" s="137">
        <v>0</v>
      </c>
      <c r="AN22" s="138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8">
        <v>0</v>
      </c>
      <c r="AW22" s="137">
        <v>0</v>
      </c>
      <c r="AX22" s="138">
        <v>0</v>
      </c>
      <c r="AY22" s="137">
        <v>0</v>
      </c>
      <c r="AZ22" s="137">
        <v>0</v>
      </c>
      <c r="BA22" s="137">
        <v>0</v>
      </c>
      <c r="BB22" s="137">
        <v>0</v>
      </c>
    </row>
    <row r="23" spans="1:54" ht="21.95" customHeight="1" x14ac:dyDescent="0.25">
      <c r="A23" s="411"/>
      <c r="B23" s="96" t="s">
        <v>51</v>
      </c>
      <c r="C23" s="136">
        <f>SUM(D23+E23)</f>
        <v>1</v>
      </c>
      <c r="D23" s="137">
        <f t="shared" si="14"/>
        <v>1</v>
      </c>
      <c r="E23" s="137">
        <f t="shared" si="16"/>
        <v>0</v>
      </c>
      <c r="F23" s="138">
        <f>SUM(Z23+AL23+AV23)</f>
        <v>0</v>
      </c>
      <c r="G23" s="137">
        <f>SUM(I23+J23)</f>
        <v>1</v>
      </c>
      <c r="H23" s="137">
        <f>G23/C23*100</f>
        <v>100</v>
      </c>
      <c r="I23" s="137">
        <v>1</v>
      </c>
      <c r="J23" s="137">
        <v>0</v>
      </c>
      <c r="K23" s="137">
        <v>0</v>
      </c>
      <c r="L23" s="137">
        <v>0</v>
      </c>
      <c r="M23" s="137">
        <v>0</v>
      </c>
      <c r="N23" s="137">
        <v>0</v>
      </c>
      <c r="O23" s="137">
        <v>0</v>
      </c>
      <c r="P23" s="137">
        <v>0</v>
      </c>
      <c r="Q23" s="137">
        <v>0</v>
      </c>
      <c r="R23" s="137">
        <v>0</v>
      </c>
      <c r="S23" s="137">
        <v>0</v>
      </c>
      <c r="T23" s="137">
        <v>0</v>
      </c>
      <c r="U23" s="137">
        <v>0</v>
      </c>
      <c r="V23" s="137">
        <v>0</v>
      </c>
      <c r="W23" s="137">
        <v>1</v>
      </c>
      <c r="X23" s="137">
        <v>1</v>
      </c>
      <c r="Y23" s="137">
        <v>0</v>
      </c>
      <c r="Z23" s="138">
        <v>0</v>
      </c>
      <c r="AA23" s="137">
        <v>1</v>
      </c>
      <c r="AB23" s="137">
        <f>AA23/W23*100</f>
        <v>100</v>
      </c>
      <c r="AC23" s="137">
        <v>1</v>
      </c>
      <c r="AD23" s="137">
        <v>0</v>
      </c>
      <c r="AE23" s="137">
        <v>0</v>
      </c>
      <c r="AF23" s="146">
        <v>0</v>
      </c>
      <c r="AG23" s="408"/>
      <c r="AH23" s="75" t="s">
        <v>51</v>
      </c>
      <c r="AI23" s="136">
        <v>0</v>
      </c>
      <c r="AJ23" s="137">
        <v>0</v>
      </c>
      <c r="AK23" s="137">
        <v>0</v>
      </c>
      <c r="AL23" s="138">
        <v>0</v>
      </c>
      <c r="AM23" s="137">
        <v>0</v>
      </c>
      <c r="AN23" s="138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8">
        <v>0</v>
      </c>
      <c r="AW23" s="137">
        <v>0</v>
      </c>
      <c r="AX23" s="138">
        <v>0</v>
      </c>
      <c r="AY23" s="137">
        <v>0</v>
      </c>
      <c r="AZ23" s="137">
        <v>0</v>
      </c>
      <c r="BA23" s="137">
        <v>0</v>
      </c>
      <c r="BB23" s="137">
        <v>0</v>
      </c>
    </row>
    <row r="24" spans="1:54" ht="21.95" customHeight="1" x14ac:dyDescent="0.25">
      <c r="A24" s="411" t="s">
        <v>55</v>
      </c>
      <c r="B24" s="96" t="s">
        <v>44</v>
      </c>
      <c r="C24" s="136">
        <f>SUM(D24:E24)</f>
        <v>86393</v>
      </c>
      <c r="D24" s="137">
        <f t="shared" si="14"/>
        <v>85262</v>
      </c>
      <c r="E24" s="137">
        <v>1131</v>
      </c>
      <c r="F24" s="138">
        <f>E24/C24*100</f>
        <v>1.3091338418621878</v>
      </c>
      <c r="G24" s="137">
        <f>SUM(I24+J24)</f>
        <v>86379</v>
      </c>
      <c r="H24" s="138">
        <f>G24/C24*100</f>
        <v>99.983794983389856</v>
      </c>
      <c r="I24" s="137">
        <f t="shared" ref="I24:I32" si="17">SUM(AC24+AO24+AY24)</f>
        <v>85249</v>
      </c>
      <c r="J24" s="137">
        <f t="shared" ref="J24:J32" si="18">SUM(AD24+AP24+AZ24)</f>
        <v>1130</v>
      </c>
      <c r="K24" s="137">
        <f t="shared" ref="K24:K32" si="19">SUM(AE24+AQ24+BA24)</f>
        <v>13</v>
      </c>
      <c r="L24" s="137">
        <v>1</v>
      </c>
      <c r="M24" s="137">
        <v>0</v>
      </c>
      <c r="N24" s="137">
        <v>0</v>
      </c>
      <c r="O24" s="137">
        <v>0</v>
      </c>
      <c r="P24" s="137">
        <v>0</v>
      </c>
      <c r="Q24" s="137">
        <v>0</v>
      </c>
      <c r="R24" s="137">
        <v>0</v>
      </c>
      <c r="S24" s="137">
        <v>0</v>
      </c>
      <c r="T24" s="137">
        <v>0</v>
      </c>
      <c r="U24" s="137">
        <v>0</v>
      </c>
      <c r="V24" s="137">
        <v>0</v>
      </c>
      <c r="W24" s="137">
        <v>36504</v>
      </c>
      <c r="X24" s="137">
        <v>35947</v>
      </c>
      <c r="Y24" s="137">
        <v>557</v>
      </c>
      <c r="Z24" s="138">
        <f>Y24/W24*100</f>
        <v>1.5258601797063336</v>
      </c>
      <c r="AA24" s="137">
        <v>36499</v>
      </c>
      <c r="AB24" s="138">
        <f>AA24/W24*100</f>
        <v>99.986302870918252</v>
      </c>
      <c r="AC24" s="137">
        <v>35942</v>
      </c>
      <c r="AD24" s="137">
        <v>557</v>
      </c>
      <c r="AE24" s="137">
        <v>5</v>
      </c>
      <c r="AF24" s="146">
        <v>0</v>
      </c>
      <c r="AG24" s="408" t="s">
        <v>55</v>
      </c>
      <c r="AH24" s="75" t="s">
        <v>44</v>
      </c>
      <c r="AI24" s="136">
        <v>27977</v>
      </c>
      <c r="AJ24" s="137">
        <v>27629</v>
      </c>
      <c r="AK24" s="137">
        <v>348</v>
      </c>
      <c r="AL24" s="138">
        <f>AK24/AI24*100</f>
        <v>1.2438789005254316</v>
      </c>
      <c r="AM24" s="137">
        <v>27972</v>
      </c>
      <c r="AN24" s="138">
        <f>AM24/AI24*100</f>
        <v>99.982128176716586</v>
      </c>
      <c r="AO24" s="137">
        <v>27625</v>
      </c>
      <c r="AP24" s="137">
        <v>347</v>
      </c>
      <c r="AQ24" s="137">
        <v>4</v>
      </c>
      <c r="AR24" s="137">
        <v>1</v>
      </c>
      <c r="AS24" s="137">
        <v>21912</v>
      </c>
      <c r="AT24" s="137">
        <v>21686</v>
      </c>
      <c r="AU24" s="137">
        <v>226</v>
      </c>
      <c r="AV24" s="138">
        <f>AU24/AS24*100</f>
        <v>1.0313983205549471</v>
      </c>
      <c r="AW24" s="137">
        <f>SUM(AY24:AZ24)</f>
        <v>21908</v>
      </c>
      <c r="AX24" s="138">
        <f>AW24/AS24*100</f>
        <v>99.981745162468044</v>
      </c>
      <c r="AY24" s="137">
        <v>21682</v>
      </c>
      <c r="AZ24" s="137">
        <v>226</v>
      </c>
      <c r="BA24" s="137">
        <v>4</v>
      </c>
      <c r="BB24" s="137">
        <v>0</v>
      </c>
    </row>
    <row r="25" spans="1:54" ht="21.95" customHeight="1" x14ac:dyDescent="0.25">
      <c r="A25" s="411"/>
      <c r="B25" s="96" t="s">
        <v>50</v>
      </c>
      <c r="C25" s="136">
        <f t="shared" ref="C25:C32" si="20">SUM(D25+E25)</f>
        <v>52080</v>
      </c>
      <c r="D25" s="137">
        <f t="shared" si="14"/>
        <v>51413</v>
      </c>
      <c r="E25" s="137">
        <f t="shared" ref="E25:E32" si="21">SUM(Y25+AK25+AU25)</f>
        <v>667</v>
      </c>
      <c r="F25" s="138">
        <f>E25/C25*100</f>
        <v>1.2807219662058371</v>
      </c>
      <c r="G25" s="137">
        <f>SUM(I25+J25)</f>
        <v>52077</v>
      </c>
      <c r="H25" s="138">
        <f>G25/C25*100</f>
        <v>99.994239631336399</v>
      </c>
      <c r="I25" s="137">
        <f t="shared" si="17"/>
        <v>51410</v>
      </c>
      <c r="J25" s="137">
        <f t="shared" si="18"/>
        <v>667</v>
      </c>
      <c r="K25" s="137">
        <f t="shared" si="19"/>
        <v>3</v>
      </c>
      <c r="L25" s="137">
        <v>0</v>
      </c>
      <c r="M25" s="137">
        <v>0</v>
      </c>
      <c r="N25" s="137">
        <v>0</v>
      </c>
      <c r="O25" s="137">
        <v>0</v>
      </c>
      <c r="P25" s="137">
        <v>0</v>
      </c>
      <c r="Q25" s="137">
        <v>0</v>
      </c>
      <c r="R25" s="137">
        <v>0</v>
      </c>
      <c r="S25" s="137">
        <v>0</v>
      </c>
      <c r="T25" s="137">
        <v>0</v>
      </c>
      <c r="U25" s="137">
        <v>0</v>
      </c>
      <c r="V25" s="137">
        <v>0</v>
      </c>
      <c r="W25" s="137">
        <v>22040</v>
      </c>
      <c r="X25" s="137">
        <v>21718</v>
      </c>
      <c r="Y25" s="137">
        <v>322</v>
      </c>
      <c r="Z25" s="138">
        <f>Y25/W25*100</f>
        <v>1.4609800362976406</v>
      </c>
      <c r="AA25" s="137">
        <v>22039</v>
      </c>
      <c r="AB25" s="137">
        <f>AA25/W25*100</f>
        <v>99.995462794918339</v>
      </c>
      <c r="AC25" s="137">
        <v>21717</v>
      </c>
      <c r="AD25" s="137">
        <v>322</v>
      </c>
      <c r="AE25" s="137">
        <v>1</v>
      </c>
      <c r="AF25" s="146"/>
      <c r="AG25" s="408"/>
      <c r="AH25" s="75" t="s">
        <v>50</v>
      </c>
      <c r="AI25" s="136">
        <v>18475</v>
      </c>
      <c r="AJ25" s="137">
        <v>18259</v>
      </c>
      <c r="AK25" s="137">
        <v>216</v>
      </c>
      <c r="AL25" s="138">
        <f>AK25/AI25*100</f>
        <v>1.1691474966170501</v>
      </c>
      <c r="AM25" s="137">
        <v>18473</v>
      </c>
      <c r="AN25" s="138">
        <f>AM25/AI25*100</f>
        <v>99.989174560216512</v>
      </c>
      <c r="AO25" s="137">
        <v>18257</v>
      </c>
      <c r="AP25" s="137">
        <v>216</v>
      </c>
      <c r="AQ25" s="137">
        <v>2</v>
      </c>
      <c r="AR25" s="137"/>
      <c r="AS25" s="137">
        <v>11565</v>
      </c>
      <c r="AT25" s="137">
        <v>11436</v>
      </c>
      <c r="AU25" s="137">
        <v>129</v>
      </c>
      <c r="AV25" s="138">
        <f>AU25/AS25*100</f>
        <v>1.1154345006485085</v>
      </c>
      <c r="AW25" s="137">
        <f>SUM(AY25:AZ25)</f>
        <v>11565</v>
      </c>
      <c r="AX25" s="137">
        <f>AW25/AS25*100</f>
        <v>100</v>
      </c>
      <c r="AY25" s="137">
        <v>11436</v>
      </c>
      <c r="AZ25" s="137">
        <v>129</v>
      </c>
      <c r="BA25" s="137">
        <v>0</v>
      </c>
      <c r="BB25" s="137">
        <v>0</v>
      </c>
    </row>
    <row r="26" spans="1:54" ht="21.95" customHeight="1" x14ac:dyDescent="0.25">
      <c r="A26" s="411"/>
      <c r="B26" s="96" t="s">
        <v>51</v>
      </c>
      <c r="C26" s="136">
        <f t="shared" si="20"/>
        <v>34313</v>
      </c>
      <c r="D26" s="137">
        <f t="shared" si="14"/>
        <v>33849</v>
      </c>
      <c r="E26" s="137">
        <f t="shared" si="21"/>
        <v>464</v>
      </c>
      <c r="F26" s="138">
        <f>E26/C26*100</f>
        <v>1.3522571620085682</v>
      </c>
      <c r="G26" s="137">
        <f>SUM(I26+J26)</f>
        <v>34302</v>
      </c>
      <c r="H26" s="138">
        <f>G26/C26*100</f>
        <v>99.967942179348938</v>
      </c>
      <c r="I26" s="137">
        <f t="shared" si="17"/>
        <v>33839</v>
      </c>
      <c r="J26" s="137">
        <f t="shared" si="18"/>
        <v>463</v>
      </c>
      <c r="K26" s="137">
        <f t="shared" si="19"/>
        <v>10</v>
      </c>
      <c r="L26" s="137">
        <v>1</v>
      </c>
      <c r="M26" s="137">
        <v>0</v>
      </c>
      <c r="N26" s="137">
        <v>0</v>
      </c>
      <c r="O26" s="137">
        <v>0</v>
      </c>
      <c r="P26" s="137">
        <v>0</v>
      </c>
      <c r="Q26" s="137">
        <v>0</v>
      </c>
      <c r="R26" s="137">
        <v>0</v>
      </c>
      <c r="S26" s="137">
        <v>0</v>
      </c>
      <c r="T26" s="137">
        <v>0</v>
      </c>
      <c r="U26" s="137">
        <v>0</v>
      </c>
      <c r="V26" s="137">
        <v>0</v>
      </c>
      <c r="W26" s="137">
        <v>14464</v>
      </c>
      <c r="X26" s="137">
        <v>14229</v>
      </c>
      <c r="Y26" s="137">
        <v>235</v>
      </c>
      <c r="Z26" s="138">
        <f>Y26/W26*100</f>
        <v>1.6247234513274336</v>
      </c>
      <c r="AA26" s="137">
        <v>14460</v>
      </c>
      <c r="AB26" s="138">
        <f>AA26/W26*100</f>
        <v>99.972345132743371</v>
      </c>
      <c r="AC26" s="137">
        <v>14225</v>
      </c>
      <c r="AD26" s="137">
        <v>235</v>
      </c>
      <c r="AE26" s="137">
        <v>4</v>
      </c>
      <c r="AF26" s="146"/>
      <c r="AG26" s="408"/>
      <c r="AH26" s="75" t="s">
        <v>51</v>
      </c>
      <c r="AI26" s="136">
        <v>9502</v>
      </c>
      <c r="AJ26" s="137">
        <v>9370</v>
      </c>
      <c r="AK26" s="137">
        <v>132</v>
      </c>
      <c r="AL26" s="138">
        <f>AK26/AI26*100</f>
        <v>1.3891812250052622</v>
      </c>
      <c r="AM26" s="137">
        <v>9499</v>
      </c>
      <c r="AN26" s="138">
        <f>AM26/AI26*100</f>
        <v>99.9684276994317</v>
      </c>
      <c r="AO26" s="137">
        <v>9368</v>
      </c>
      <c r="AP26" s="137">
        <v>131</v>
      </c>
      <c r="AQ26" s="137">
        <v>2</v>
      </c>
      <c r="AR26" s="137">
        <v>1</v>
      </c>
      <c r="AS26" s="137">
        <v>10347</v>
      </c>
      <c r="AT26" s="137">
        <v>10250</v>
      </c>
      <c r="AU26" s="137">
        <v>97</v>
      </c>
      <c r="AV26" s="138">
        <f>AU26/AS26*100</f>
        <v>0.93746979800908481</v>
      </c>
      <c r="AW26" s="137">
        <f>SUM(AY26:AZ26)</f>
        <v>10343</v>
      </c>
      <c r="AX26" s="138">
        <f>AW26/AS26*100</f>
        <v>99.961341451628499</v>
      </c>
      <c r="AY26" s="137">
        <v>10246</v>
      </c>
      <c r="AZ26" s="137">
        <v>97</v>
      </c>
      <c r="BA26" s="137">
        <v>4</v>
      </c>
      <c r="BB26" s="137">
        <v>0</v>
      </c>
    </row>
    <row r="27" spans="1:54" ht="21.95" customHeight="1" x14ac:dyDescent="0.25">
      <c r="A27" s="411" t="s">
        <v>78</v>
      </c>
      <c r="B27" s="96" t="s">
        <v>44</v>
      </c>
      <c r="C27" s="136">
        <f t="shared" si="20"/>
        <v>0</v>
      </c>
      <c r="D27" s="137">
        <v>0</v>
      </c>
      <c r="E27" s="137">
        <f t="shared" si="21"/>
        <v>0</v>
      </c>
      <c r="F27" s="138">
        <f t="shared" ref="F27:F32" si="22">SUM(Z27+AL27+AV27)</f>
        <v>0</v>
      </c>
      <c r="G27" s="137">
        <v>0</v>
      </c>
      <c r="H27" s="138">
        <f t="shared" ref="H27:H32" si="23">SUM(AB27+AN27+AX27)</f>
        <v>0</v>
      </c>
      <c r="I27" s="137">
        <f t="shared" si="17"/>
        <v>0</v>
      </c>
      <c r="J27" s="137">
        <f t="shared" si="18"/>
        <v>0</v>
      </c>
      <c r="K27" s="137">
        <f t="shared" si="19"/>
        <v>0</v>
      </c>
      <c r="L27" s="137">
        <v>0</v>
      </c>
      <c r="M27" s="137">
        <v>0</v>
      </c>
      <c r="N27" s="137">
        <v>0</v>
      </c>
      <c r="O27" s="137">
        <v>0</v>
      </c>
      <c r="P27" s="137">
        <v>0</v>
      </c>
      <c r="Q27" s="137">
        <v>0</v>
      </c>
      <c r="R27" s="137">
        <v>0</v>
      </c>
      <c r="S27" s="137">
        <v>0</v>
      </c>
      <c r="T27" s="137">
        <v>0</v>
      </c>
      <c r="U27" s="137">
        <v>0</v>
      </c>
      <c r="V27" s="137">
        <v>0</v>
      </c>
      <c r="W27" s="137">
        <v>0</v>
      </c>
      <c r="X27" s="137">
        <v>0</v>
      </c>
      <c r="Y27" s="137">
        <v>0</v>
      </c>
      <c r="Z27" s="138">
        <v>0</v>
      </c>
      <c r="AA27" s="137">
        <v>0</v>
      </c>
      <c r="AB27" s="138">
        <v>0</v>
      </c>
      <c r="AC27" s="137">
        <v>0</v>
      </c>
      <c r="AD27" s="137">
        <v>0</v>
      </c>
      <c r="AE27" s="137">
        <v>0</v>
      </c>
      <c r="AF27" s="146">
        <v>0</v>
      </c>
      <c r="AG27" s="408" t="s">
        <v>78</v>
      </c>
      <c r="AH27" s="75" t="s">
        <v>44</v>
      </c>
      <c r="AI27" s="136">
        <v>0</v>
      </c>
      <c r="AJ27" s="137">
        <v>0</v>
      </c>
      <c r="AK27" s="137">
        <v>0</v>
      </c>
      <c r="AL27" s="138">
        <v>0</v>
      </c>
      <c r="AM27" s="137">
        <v>0</v>
      </c>
      <c r="AN27" s="138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8">
        <v>0</v>
      </c>
      <c r="AW27" s="137">
        <v>0</v>
      </c>
      <c r="AX27" s="138">
        <v>0</v>
      </c>
      <c r="AY27" s="137">
        <v>0</v>
      </c>
      <c r="AZ27" s="137">
        <v>0</v>
      </c>
      <c r="BA27" s="137">
        <v>0</v>
      </c>
      <c r="BB27" s="137">
        <v>0</v>
      </c>
    </row>
    <row r="28" spans="1:54" ht="21.95" customHeight="1" x14ac:dyDescent="0.25">
      <c r="A28" s="411"/>
      <c r="B28" s="96" t="s">
        <v>50</v>
      </c>
      <c r="C28" s="136">
        <f t="shared" si="20"/>
        <v>0</v>
      </c>
      <c r="D28" s="137">
        <f>SUM(X28+AJ28+AT28)</f>
        <v>0</v>
      </c>
      <c r="E28" s="137">
        <f t="shared" si="21"/>
        <v>0</v>
      </c>
      <c r="F28" s="138">
        <f t="shared" si="22"/>
        <v>0</v>
      </c>
      <c r="G28" s="137">
        <f>SUM(AA28+AM28+AW28)</f>
        <v>0</v>
      </c>
      <c r="H28" s="138">
        <f t="shared" si="23"/>
        <v>0</v>
      </c>
      <c r="I28" s="137">
        <f t="shared" si="17"/>
        <v>0</v>
      </c>
      <c r="J28" s="137">
        <f t="shared" si="18"/>
        <v>0</v>
      </c>
      <c r="K28" s="137">
        <f t="shared" si="19"/>
        <v>0</v>
      </c>
      <c r="L28" s="137">
        <v>0</v>
      </c>
      <c r="M28" s="137">
        <v>0</v>
      </c>
      <c r="N28" s="137">
        <v>0</v>
      </c>
      <c r="O28" s="137">
        <v>0</v>
      </c>
      <c r="P28" s="137">
        <v>0</v>
      </c>
      <c r="Q28" s="137">
        <v>0</v>
      </c>
      <c r="R28" s="137">
        <v>0</v>
      </c>
      <c r="S28" s="137">
        <v>0</v>
      </c>
      <c r="T28" s="137">
        <v>0</v>
      </c>
      <c r="U28" s="137">
        <v>0</v>
      </c>
      <c r="V28" s="137">
        <v>0</v>
      </c>
      <c r="W28" s="137">
        <v>0</v>
      </c>
      <c r="X28" s="137"/>
      <c r="Y28" s="137">
        <v>0</v>
      </c>
      <c r="Z28" s="138">
        <v>0</v>
      </c>
      <c r="AA28" s="137">
        <v>0</v>
      </c>
      <c r="AB28" s="138">
        <v>0</v>
      </c>
      <c r="AC28" s="137"/>
      <c r="AD28" s="137"/>
      <c r="AE28" s="137"/>
      <c r="AF28" s="146"/>
      <c r="AG28" s="408"/>
      <c r="AH28" s="75" t="s">
        <v>50</v>
      </c>
      <c r="AI28" s="136">
        <v>0</v>
      </c>
      <c r="AJ28" s="137"/>
      <c r="AK28" s="137">
        <v>0</v>
      </c>
      <c r="AL28" s="138">
        <v>0</v>
      </c>
      <c r="AM28" s="137">
        <v>0</v>
      </c>
      <c r="AN28" s="138">
        <v>0</v>
      </c>
      <c r="AO28" s="137"/>
      <c r="AP28" s="137"/>
      <c r="AQ28" s="137"/>
      <c r="AR28" s="137"/>
      <c r="AS28" s="137">
        <v>0</v>
      </c>
      <c r="AT28" s="137"/>
      <c r="AU28" s="137">
        <v>0</v>
      </c>
      <c r="AV28" s="138">
        <v>0</v>
      </c>
      <c r="AW28" s="137">
        <v>0</v>
      </c>
      <c r="AX28" s="138">
        <v>0</v>
      </c>
      <c r="AY28" s="137"/>
      <c r="AZ28" s="137"/>
      <c r="BA28" s="137"/>
      <c r="BB28" s="137"/>
    </row>
    <row r="29" spans="1:54" ht="21.95" customHeight="1" x14ac:dyDescent="0.25">
      <c r="A29" s="411"/>
      <c r="B29" s="96" t="s">
        <v>51</v>
      </c>
      <c r="C29" s="136">
        <f t="shared" si="20"/>
        <v>0</v>
      </c>
      <c r="D29" s="137">
        <f>SUM(X29+AJ29+AT29)</f>
        <v>0</v>
      </c>
      <c r="E29" s="137">
        <f t="shared" si="21"/>
        <v>0</v>
      </c>
      <c r="F29" s="138">
        <f t="shared" si="22"/>
        <v>0</v>
      </c>
      <c r="G29" s="137">
        <f>SUM(AA29+AM29+AW29)</f>
        <v>0</v>
      </c>
      <c r="H29" s="138">
        <f t="shared" si="23"/>
        <v>0</v>
      </c>
      <c r="I29" s="137">
        <f t="shared" si="17"/>
        <v>0</v>
      </c>
      <c r="J29" s="137">
        <f t="shared" si="18"/>
        <v>0</v>
      </c>
      <c r="K29" s="137">
        <f t="shared" si="19"/>
        <v>0</v>
      </c>
      <c r="L29" s="137">
        <v>0</v>
      </c>
      <c r="M29" s="137">
        <v>0</v>
      </c>
      <c r="N29" s="137">
        <v>0</v>
      </c>
      <c r="O29" s="137">
        <v>0</v>
      </c>
      <c r="P29" s="137">
        <v>0</v>
      </c>
      <c r="Q29" s="137">
        <v>0</v>
      </c>
      <c r="R29" s="137">
        <v>0</v>
      </c>
      <c r="S29" s="137">
        <v>0</v>
      </c>
      <c r="T29" s="137">
        <v>0</v>
      </c>
      <c r="U29" s="137">
        <v>0</v>
      </c>
      <c r="V29" s="137">
        <v>0</v>
      </c>
      <c r="W29" s="137">
        <v>0</v>
      </c>
      <c r="X29" s="137"/>
      <c r="Y29" s="137">
        <v>0</v>
      </c>
      <c r="Z29" s="138">
        <v>0</v>
      </c>
      <c r="AA29" s="137">
        <v>0</v>
      </c>
      <c r="AB29" s="138">
        <v>0</v>
      </c>
      <c r="AC29" s="137"/>
      <c r="AD29" s="137"/>
      <c r="AE29" s="137"/>
      <c r="AF29" s="146"/>
      <c r="AG29" s="408"/>
      <c r="AH29" s="75" t="s">
        <v>51</v>
      </c>
      <c r="AI29" s="136">
        <v>0</v>
      </c>
      <c r="AJ29" s="137"/>
      <c r="AK29" s="137">
        <v>0</v>
      </c>
      <c r="AL29" s="138">
        <v>0</v>
      </c>
      <c r="AM29" s="137">
        <v>0</v>
      </c>
      <c r="AN29" s="138">
        <v>0</v>
      </c>
      <c r="AO29" s="137"/>
      <c r="AP29" s="137"/>
      <c r="AQ29" s="137"/>
      <c r="AR29" s="137"/>
      <c r="AS29" s="137">
        <v>0</v>
      </c>
      <c r="AT29" s="137"/>
      <c r="AU29" s="137">
        <v>0</v>
      </c>
      <c r="AV29" s="138">
        <v>0</v>
      </c>
      <c r="AW29" s="137">
        <v>0</v>
      </c>
      <c r="AX29" s="138">
        <v>0</v>
      </c>
      <c r="AY29" s="137"/>
      <c r="AZ29" s="137"/>
      <c r="BA29" s="137"/>
      <c r="BB29" s="137"/>
    </row>
    <row r="30" spans="1:54" ht="21.95" customHeight="1" x14ac:dyDescent="0.25">
      <c r="A30" s="411" t="s">
        <v>56</v>
      </c>
      <c r="B30" s="96" t="s">
        <v>44</v>
      </c>
      <c r="C30" s="136">
        <f t="shared" si="20"/>
        <v>0</v>
      </c>
      <c r="D30" s="137">
        <f>SUM(X30+AJ30+AT30)</f>
        <v>0</v>
      </c>
      <c r="E30" s="137">
        <f t="shared" si="21"/>
        <v>0</v>
      </c>
      <c r="F30" s="138">
        <f t="shared" si="22"/>
        <v>0</v>
      </c>
      <c r="G30" s="137">
        <f>SUM(AA30+AM30+AW30)</f>
        <v>0</v>
      </c>
      <c r="H30" s="138">
        <f t="shared" si="23"/>
        <v>0</v>
      </c>
      <c r="I30" s="137">
        <f t="shared" si="17"/>
        <v>0</v>
      </c>
      <c r="J30" s="137">
        <f t="shared" si="18"/>
        <v>0</v>
      </c>
      <c r="K30" s="137">
        <f t="shared" si="19"/>
        <v>0</v>
      </c>
      <c r="L30" s="137">
        <v>0</v>
      </c>
      <c r="M30" s="137">
        <v>0</v>
      </c>
      <c r="N30" s="137">
        <v>0</v>
      </c>
      <c r="O30" s="137">
        <v>0</v>
      </c>
      <c r="P30" s="137">
        <v>0</v>
      </c>
      <c r="Q30" s="137">
        <v>0</v>
      </c>
      <c r="R30" s="137">
        <v>0</v>
      </c>
      <c r="S30" s="137">
        <v>0</v>
      </c>
      <c r="T30" s="137">
        <v>0</v>
      </c>
      <c r="U30" s="137">
        <v>0</v>
      </c>
      <c r="V30" s="137">
        <v>0</v>
      </c>
      <c r="W30" s="137">
        <v>0</v>
      </c>
      <c r="X30" s="137">
        <v>0</v>
      </c>
      <c r="Y30" s="137">
        <v>0</v>
      </c>
      <c r="Z30" s="138">
        <v>0</v>
      </c>
      <c r="AA30" s="137">
        <v>0</v>
      </c>
      <c r="AB30" s="138">
        <v>0</v>
      </c>
      <c r="AC30" s="137">
        <v>0</v>
      </c>
      <c r="AD30" s="137">
        <v>0</v>
      </c>
      <c r="AE30" s="137">
        <v>0</v>
      </c>
      <c r="AF30" s="146">
        <v>0</v>
      </c>
      <c r="AG30" s="408" t="s">
        <v>56</v>
      </c>
      <c r="AH30" s="75" t="s">
        <v>44</v>
      </c>
      <c r="AI30" s="136">
        <v>0</v>
      </c>
      <c r="AJ30" s="137">
        <v>0</v>
      </c>
      <c r="AK30" s="137">
        <v>0</v>
      </c>
      <c r="AL30" s="138">
        <v>0</v>
      </c>
      <c r="AM30" s="137">
        <v>0</v>
      </c>
      <c r="AN30" s="138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8">
        <v>0</v>
      </c>
      <c r="AW30" s="137">
        <v>0</v>
      </c>
      <c r="AX30" s="138">
        <v>0</v>
      </c>
      <c r="AY30" s="137">
        <v>0</v>
      </c>
      <c r="AZ30" s="137">
        <v>0</v>
      </c>
      <c r="BA30" s="137">
        <v>0</v>
      </c>
      <c r="BB30" s="137">
        <v>0</v>
      </c>
    </row>
    <row r="31" spans="1:54" ht="21.95" customHeight="1" x14ac:dyDescent="0.25">
      <c r="A31" s="411"/>
      <c r="B31" s="96" t="s">
        <v>50</v>
      </c>
      <c r="C31" s="136">
        <f t="shared" si="20"/>
        <v>0</v>
      </c>
      <c r="D31" s="137">
        <f>SUM(X31+AJ31+AT31)</f>
        <v>0</v>
      </c>
      <c r="E31" s="137">
        <f t="shared" si="21"/>
        <v>0</v>
      </c>
      <c r="F31" s="138">
        <f t="shared" si="22"/>
        <v>0</v>
      </c>
      <c r="G31" s="137">
        <f>SUM(AA31+AM31+AW31)</f>
        <v>0</v>
      </c>
      <c r="H31" s="138">
        <f t="shared" si="23"/>
        <v>0</v>
      </c>
      <c r="I31" s="137">
        <f t="shared" si="17"/>
        <v>0</v>
      </c>
      <c r="J31" s="137">
        <f t="shared" si="18"/>
        <v>0</v>
      </c>
      <c r="K31" s="137">
        <f t="shared" si="19"/>
        <v>0</v>
      </c>
      <c r="L31" s="137">
        <v>0</v>
      </c>
      <c r="M31" s="137">
        <v>0</v>
      </c>
      <c r="N31" s="137">
        <v>0</v>
      </c>
      <c r="O31" s="137">
        <v>0</v>
      </c>
      <c r="P31" s="137">
        <v>0</v>
      </c>
      <c r="Q31" s="137">
        <v>0</v>
      </c>
      <c r="R31" s="137">
        <v>0</v>
      </c>
      <c r="S31" s="137">
        <v>0</v>
      </c>
      <c r="T31" s="137">
        <v>0</v>
      </c>
      <c r="U31" s="137">
        <v>0</v>
      </c>
      <c r="V31" s="137">
        <v>0</v>
      </c>
      <c r="W31" s="137">
        <v>0</v>
      </c>
      <c r="X31" s="137"/>
      <c r="Y31" s="137">
        <v>0</v>
      </c>
      <c r="Z31" s="138">
        <v>0</v>
      </c>
      <c r="AA31" s="137">
        <v>0</v>
      </c>
      <c r="AB31" s="138">
        <v>0</v>
      </c>
      <c r="AC31" s="137"/>
      <c r="AD31" s="137"/>
      <c r="AE31" s="137"/>
      <c r="AF31" s="146"/>
      <c r="AG31" s="408"/>
      <c r="AH31" s="75" t="s">
        <v>50</v>
      </c>
      <c r="AI31" s="136">
        <v>0</v>
      </c>
      <c r="AJ31" s="137"/>
      <c r="AK31" s="137">
        <v>0</v>
      </c>
      <c r="AL31" s="138">
        <v>0</v>
      </c>
      <c r="AM31" s="137">
        <v>0</v>
      </c>
      <c r="AN31" s="138">
        <v>0</v>
      </c>
      <c r="AO31" s="137"/>
      <c r="AP31" s="137"/>
      <c r="AQ31" s="137"/>
      <c r="AR31" s="137"/>
      <c r="AS31" s="137">
        <v>0</v>
      </c>
      <c r="AT31" s="137"/>
      <c r="AU31" s="137">
        <v>0</v>
      </c>
      <c r="AV31" s="138">
        <v>0</v>
      </c>
      <c r="AW31" s="137">
        <v>0</v>
      </c>
      <c r="AX31" s="138">
        <v>0</v>
      </c>
      <c r="AY31" s="137"/>
      <c r="AZ31" s="137"/>
      <c r="BA31" s="137"/>
      <c r="BB31" s="137"/>
    </row>
    <row r="32" spans="1:54" ht="21.95" customHeight="1" x14ac:dyDescent="0.25">
      <c r="A32" s="411"/>
      <c r="B32" s="96" t="s">
        <v>51</v>
      </c>
      <c r="C32" s="139">
        <f t="shared" si="20"/>
        <v>0</v>
      </c>
      <c r="D32" s="140">
        <f>SUM(X32+AJ32+AT32)</f>
        <v>0</v>
      </c>
      <c r="E32" s="140">
        <f t="shared" si="21"/>
        <v>0</v>
      </c>
      <c r="F32" s="141">
        <f t="shared" si="22"/>
        <v>0</v>
      </c>
      <c r="G32" s="140">
        <f>SUM(AA32+AM32+AW32)</f>
        <v>0</v>
      </c>
      <c r="H32" s="141">
        <f t="shared" si="23"/>
        <v>0</v>
      </c>
      <c r="I32" s="140">
        <f t="shared" si="17"/>
        <v>0</v>
      </c>
      <c r="J32" s="140">
        <f t="shared" si="18"/>
        <v>0</v>
      </c>
      <c r="K32" s="140">
        <f t="shared" si="19"/>
        <v>0</v>
      </c>
      <c r="L32" s="140">
        <v>0</v>
      </c>
      <c r="M32" s="140">
        <v>0</v>
      </c>
      <c r="N32" s="140">
        <v>0</v>
      </c>
      <c r="O32" s="140">
        <v>0</v>
      </c>
      <c r="P32" s="140">
        <v>0</v>
      </c>
      <c r="Q32" s="140">
        <v>0</v>
      </c>
      <c r="R32" s="140">
        <v>0</v>
      </c>
      <c r="S32" s="140">
        <v>0</v>
      </c>
      <c r="T32" s="140">
        <v>0</v>
      </c>
      <c r="U32" s="140">
        <v>0</v>
      </c>
      <c r="V32" s="140">
        <v>0</v>
      </c>
      <c r="W32" s="140">
        <v>0</v>
      </c>
      <c r="X32" s="140"/>
      <c r="Y32" s="140">
        <v>0</v>
      </c>
      <c r="Z32" s="141">
        <v>0</v>
      </c>
      <c r="AA32" s="140">
        <v>0</v>
      </c>
      <c r="AB32" s="141">
        <v>0</v>
      </c>
      <c r="AC32" s="140"/>
      <c r="AD32" s="140"/>
      <c r="AE32" s="140"/>
      <c r="AF32" s="147"/>
      <c r="AG32" s="408"/>
      <c r="AH32" s="75" t="s">
        <v>51</v>
      </c>
      <c r="AI32" s="139">
        <v>0</v>
      </c>
      <c r="AJ32" s="140"/>
      <c r="AK32" s="140">
        <v>0</v>
      </c>
      <c r="AL32" s="141">
        <v>0</v>
      </c>
      <c r="AM32" s="140">
        <v>0</v>
      </c>
      <c r="AN32" s="141">
        <v>0</v>
      </c>
      <c r="AO32" s="140"/>
      <c r="AP32" s="140"/>
      <c r="AQ32" s="140"/>
      <c r="AR32" s="140"/>
      <c r="AS32" s="140">
        <v>0</v>
      </c>
      <c r="AT32" s="140"/>
      <c r="AU32" s="140">
        <v>0</v>
      </c>
      <c r="AV32" s="141">
        <v>0</v>
      </c>
      <c r="AW32" s="140">
        <v>0</v>
      </c>
      <c r="AX32" s="141">
        <v>0</v>
      </c>
      <c r="AY32" s="140"/>
      <c r="AZ32" s="140"/>
      <c r="BA32" s="140"/>
      <c r="BB32" s="140"/>
    </row>
    <row r="33" spans="28:54" s="98" customFormat="1" ht="21.95" customHeight="1" x14ac:dyDescent="0.25">
      <c r="AB33" s="99"/>
      <c r="AG33" s="100" t="s">
        <v>94</v>
      </c>
      <c r="AH33" s="100"/>
      <c r="AI33" s="100"/>
      <c r="AK33" s="100"/>
      <c r="AL33" s="100" t="s">
        <v>95</v>
      </c>
      <c r="AN33" s="100"/>
      <c r="AP33" s="100"/>
      <c r="AR33" s="100" t="s">
        <v>96</v>
      </c>
      <c r="AT33" s="100"/>
      <c r="AX33" s="100" t="s">
        <v>97</v>
      </c>
      <c r="BB33" s="99"/>
    </row>
    <row r="34" spans="28:54" s="98" customFormat="1" ht="21.95" customHeight="1" x14ac:dyDescent="0.25">
      <c r="AG34" s="100"/>
      <c r="AH34" s="100"/>
      <c r="AI34" s="100"/>
      <c r="AJ34" s="100"/>
      <c r="AK34" s="101"/>
      <c r="AL34" s="100"/>
      <c r="AM34" s="100"/>
      <c r="AN34" s="100"/>
      <c r="AP34" s="100"/>
      <c r="AR34" s="100" t="s">
        <v>98</v>
      </c>
      <c r="AT34" s="100"/>
      <c r="AW34" s="100"/>
      <c r="AX34" s="100"/>
      <c r="AY34" s="100"/>
    </row>
    <row r="35" spans="28:54" s="98" customFormat="1" ht="21.95" customHeight="1" x14ac:dyDescent="0.25">
      <c r="AG35" s="98" t="s">
        <v>99</v>
      </c>
    </row>
    <row r="36" spans="28:54" s="98" customFormat="1" ht="21.95" customHeight="1" x14ac:dyDescent="0.25">
      <c r="AG36" s="98" t="s">
        <v>100</v>
      </c>
    </row>
    <row r="37" spans="28:54" ht="18" customHeight="1" x14ac:dyDescent="0.25"/>
    <row r="38" spans="28:54" ht="18" customHeight="1" x14ac:dyDescent="0.25"/>
    <row r="39" spans="28:54" ht="18" customHeight="1" x14ac:dyDescent="0.25"/>
    <row r="40" spans="28:54" ht="18" customHeight="1" x14ac:dyDescent="0.25"/>
  </sheetData>
  <mergeCells count="50">
    <mergeCell ref="AA1:AB1"/>
    <mergeCell ref="AC1:AF1"/>
    <mergeCell ref="AW1:AX1"/>
    <mergeCell ref="AY1:BB1"/>
    <mergeCell ref="AA2:AB2"/>
    <mergeCell ref="AC2:AF2"/>
    <mergeCell ref="AW2:AX2"/>
    <mergeCell ref="AY2:BB2"/>
    <mergeCell ref="C6:L6"/>
    <mergeCell ref="M6:V6"/>
    <mergeCell ref="A3:AF3"/>
    <mergeCell ref="AG3:BB3"/>
    <mergeCell ref="A4:AF4"/>
    <mergeCell ref="AG4:BB4"/>
    <mergeCell ref="A5:AF5"/>
    <mergeCell ref="AG5:BB5"/>
    <mergeCell ref="BA7:BB7"/>
    <mergeCell ref="AS6:BB6"/>
    <mergeCell ref="Q7:T7"/>
    <mergeCell ref="AI7:AL7"/>
    <mergeCell ref="AM7:AP7"/>
    <mergeCell ref="W6:AF6"/>
    <mergeCell ref="AI6:AR6"/>
    <mergeCell ref="AQ7:AR7"/>
    <mergeCell ref="AS7:AV7"/>
    <mergeCell ref="AW7:AZ7"/>
    <mergeCell ref="A9:A11"/>
    <mergeCell ref="AG9:AG11"/>
    <mergeCell ref="U7:V7"/>
    <mergeCell ref="W7:Z7"/>
    <mergeCell ref="AA7:AD7"/>
    <mergeCell ref="AE7:AF7"/>
    <mergeCell ref="C7:F7"/>
    <mergeCell ref="G7:J7"/>
    <mergeCell ref="K7:L7"/>
    <mergeCell ref="M7:P7"/>
    <mergeCell ref="A12:A14"/>
    <mergeCell ref="AG12:AG14"/>
    <mergeCell ref="A15:A17"/>
    <mergeCell ref="AG15:AG17"/>
    <mergeCell ref="A18:A20"/>
    <mergeCell ref="AG18:AG20"/>
    <mergeCell ref="A30:A32"/>
    <mergeCell ref="AG30:AG32"/>
    <mergeCell ref="A21:A23"/>
    <mergeCell ref="AG21:AG23"/>
    <mergeCell ref="A24:A26"/>
    <mergeCell ref="AG24:AG26"/>
    <mergeCell ref="A27:A29"/>
    <mergeCell ref="AG27:AG29"/>
  </mergeCells>
  <phoneticPr fontId="3" type="noConversion"/>
  <pageMargins left="0.75000000000000011" right="0.75000000000000011" top="1" bottom="1" header="0.5" footer="0.5"/>
  <pageSetup paperSize="0" scale="90" fitToWidth="0" fitToHeight="0" orientation="landscape" horizontalDpi="0" verticalDpi="0" copies="0"/>
  <headerFooter alignWithMargins="0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O40"/>
  <sheetViews>
    <sheetView workbookViewId="0"/>
  </sheetViews>
  <sheetFormatPr defaultColWidth="5.75" defaultRowHeight="16.5" x14ac:dyDescent="0.25"/>
  <cols>
    <col min="1" max="1" width="12.625" style="109" customWidth="1"/>
    <col min="2" max="4" width="9.625" style="109" customWidth="1"/>
    <col min="5" max="6" width="9.375" style="109" customWidth="1"/>
    <col min="7" max="7" width="9.625" style="109" customWidth="1"/>
    <col min="8" max="8" width="9.375" style="109" customWidth="1"/>
    <col min="9" max="9" width="9.625" style="109" customWidth="1"/>
    <col min="10" max="22" width="9.375" style="109" customWidth="1"/>
    <col min="23" max="24" width="9.625" style="109" customWidth="1"/>
    <col min="25" max="26" width="9.375" style="109" customWidth="1"/>
    <col min="27" max="27" width="9.75" style="109" customWidth="1"/>
    <col min="28" max="28" width="9.375" style="109" customWidth="1"/>
    <col min="29" max="29" width="9.875" style="109" customWidth="1"/>
    <col min="30" max="32" width="9.375" style="109" customWidth="1"/>
    <col min="33" max="33" width="12.625" style="109" customWidth="1"/>
    <col min="34" max="34" width="9.625" style="109" customWidth="1"/>
    <col min="35" max="36" width="10" style="109" customWidth="1"/>
    <col min="37" max="38" width="9.375" style="109" customWidth="1"/>
    <col min="39" max="39" width="9.875" style="109" customWidth="1"/>
    <col min="40" max="40" width="9.375" style="109" customWidth="1"/>
    <col min="41" max="41" width="9.875" style="109" customWidth="1"/>
    <col min="42" max="44" width="9.375" style="109" customWidth="1"/>
    <col min="45" max="45" width="9.75" style="109" customWidth="1"/>
    <col min="46" max="48" width="9.375" style="109" customWidth="1"/>
    <col min="49" max="49" width="9.75" style="109" customWidth="1"/>
    <col min="50" max="54" width="9.375" style="109" customWidth="1"/>
    <col min="55" max="55" width="5.75" style="109" customWidth="1"/>
    <col min="56" max="16384" width="5.75" style="109"/>
  </cols>
  <sheetData>
    <row r="1" spans="1:67" customFormat="1" ht="21.95" customHeight="1" x14ac:dyDescent="0.25">
      <c r="A1" s="10" t="s">
        <v>23</v>
      </c>
      <c r="B1" s="11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3"/>
      <c r="AA1" s="375" t="s">
        <v>24</v>
      </c>
      <c r="AB1" s="375"/>
      <c r="AC1" s="375" t="s">
        <v>101</v>
      </c>
      <c r="AD1" s="375"/>
      <c r="AE1" s="375"/>
      <c r="AF1" s="375"/>
      <c r="AG1" s="15" t="s">
        <v>23</v>
      </c>
      <c r="AH1" s="11" t="s">
        <v>2</v>
      </c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3"/>
      <c r="AW1" s="384" t="s">
        <v>24</v>
      </c>
      <c r="AX1" s="384"/>
      <c r="AY1" s="375" t="s">
        <v>101</v>
      </c>
      <c r="AZ1" s="375"/>
      <c r="BA1" s="375"/>
      <c r="BB1" s="375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</row>
    <row r="2" spans="1:67" customFormat="1" ht="21.95" customHeight="1" x14ac:dyDescent="0.25">
      <c r="A2" s="18" t="s">
        <v>26</v>
      </c>
      <c r="B2" s="19" t="s">
        <v>27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1"/>
      <c r="AA2" s="375" t="s">
        <v>28</v>
      </c>
      <c r="AB2" s="375"/>
      <c r="AC2" s="385" t="s">
        <v>81</v>
      </c>
      <c r="AD2" s="385"/>
      <c r="AE2" s="385"/>
      <c r="AF2" s="385"/>
      <c r="AG2" s="22" t="s">
        <v>26</v>
      </c>
      <c r="AH2" s="19" t="s">
        <v>27</v>
      </c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1"/>
      <c r="AW2" s="375" t="s">
        <v>28</v>
      </c>
      <c r="AX2" s="375"/>
      <c r="AY2" s="385" t="s">
        <v>81</v>
      </c>
      <c r="AZ2" s="385"/>
      <c r="BA2" s="385"/>
      <c r="BB2" s="385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</row>
    <row r="3" spans="1:67" s="24" customFormat="1" ht="30" customHeight="1" x14ac:dyDescent="0.25">
      <c r="A3" s="383" t="s">
        <v>71</v>
      </c>
      <c r="B3" s="383"/>
      <c r="C3" s="383"/>
      <c r="D3" s="383"/>
      <c r="E3" s="383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3"/>
      <c r="AA3" s="383"/>
      <c r="AB3" s="383"/>
      <c r="AC3" s="383"/>
      <c r="AD3" s="383"/>
      <c r="AE3" s="383"/>
      <c r="AF3" s="383"/>
      <c r="AG3" s="386" t="s">
        <v>74</v>
      </c>
      <c r="AH3" s="386"/>
      <c r="AI3" s="386"/>
      <c r="AJ3" s="386"/>
      <c r="AK3" s="386"/>
      <c r="AL3" s="386"/>
      <c r="AM3" s="386"/>
      <c r="AN3" s="386"/>
      <c r="AO3" s="386"/>
      <c r="AP3" s="386"/>
      <c r="AQ3" s="386"/>
      <c r="AR3" s="386"/>
      <c r="AS3" s="386"/>
      <c r="AT3" s="386"/>
      <c r="AU3" s="386"/>
      <c r="AV3" s="386"/>
      <c r="AW3" s="386"/>
      <c r="AX3" s="386"/>
      <c r="AY3" s="386"/>
      <c r="AZ3" s="386"/>
      <c r="BA3" s="386"/>
      <c r="BB3" s="386"/>
      <c r="BC3" s="23"/>
      <c r="BD3" s="23"/>
      <c r="BE3" s="23"/>
    </row>
    <row r="4" spans="1:67" s="94" customFormat="1" ht="26.1" customHeight="1" x14ac:dyDescent="0.25">
      <c r="A4" s="377" t="s">
        <v>102</v>
      </c>
      <c r="B4" s="377"/>
      <c r="C4" s="377"/>
      <c r="D4" s="377"/>
      <c r="E4" s="377"/>
      <c r="F4" s="377"/>
      <c r="G4" s="377"/>
      <c r="H4" s="377"/>
      <c r="I4" s="377"/>
      <c r="J4" s="377"/>
      <c r="K4" s="377"/>
      <c r="L4" s="377"/>
      <c r="M4" s="377"/>
      <c r="N4" s="377"/>
      <c r="O4" s="377"/>
      <c r="P4" s="377"/>
      <c r="Q4" s="377"/>
      <c r="R4" s="377"/>
      <c r="S4" s="377"/>
      <c r="T4" s="377"/>
      <c r="U4" s="377"/>
      <c r="V4" s="377"/>
      <c r="W4" s="377"/>
      <c r="X4" s="377"/>
      <c r="Y4" s="377"/>
      <c r="Z4" s="377"/>
      <c r="AA4" s="377"/>
      <c r="AB4" s="377"/>
      <c r="AC4" s="377"/>
      <c r="AD4" s="377"/>
      <c r="AE4" s="377"/>
      <c r="AF4" s="377"/>
      <c r="AG4" s="379" t="s">
        <v>102</v>
      </c>
      <c r="AH4" s="379"/>
      <c r="AI4" s="379"/>
      <c r="AJ4" s="379"/>
      <c r="AK4" s="379"/>
      <c r="AL4" s="379"/>
      <c r="AM4" s="379"/>
      <c r="AN4" s="379"/>
      <c r="AO4" s="379"/>
      <c r="AP4" s="379"/>
      <c r="AQ4" s="379"/>
      <c r="AR4" s="379"/>
      <c r="AS4" s="379"/>
      <c r="AT4" s="379"/>
      <c r="AU4" s="379"/>
      <c r="AV4" s="379"/>
      <c r="AW4" s="379"/>
      <c r="AX4" s="379"/>
      <c r="AY4" s="379"/>
      <c r="AZ4" s="379"/>
      <c r="BA4" s="379"/>
      <c r="BB4" s="379"/>
      <c r="BC4" s="58"/>
      <c r="BD4" s="58"/>
      <c r="BE4" s="58"/>
    </row>
    <row r="5" spans="1:67" customFormat="1" ht="20.100000000000001" customHeight="1" x14ac:dyDescent="0.25">
      <c r="A5" s="380" t="s">
        <v>1</v>
      </c>
      <c r="B5" s="380"/>
      <c r="C5" s="380"/>
      <c r="D5" s="380"/>
      <c r="E5" s="380"/>
      <c r="F5" s="380"/>
      <c r="G5" s="380"/>
      <c r="H5" s="380"/>
      <c r="I5" s="380"/>
      <c r="J5" s="380"/>
      <c r="K5" s="380"/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380"/>
      <c r="AD5" s="380"/>
      <c r="AE5" s="380"/>
      <c r="AF5" s="380"/>
      <c r="AG5" s="381" t="s">
        <v>1</v>
      </c>
      <c r="AH5" s="381"/>
      <c r="AI5" s="381"/>
      <c r="AJ5" s="381"/>
      <c r="AK5" s="381"/>
      <c r="AL5" s="381"/>
      <c r="AM5" s="381"/>
      <c r="AN5" s="381"/>
      <c r="AO5" s="381"/>
      <c r="AP5" s="381"/>
      <c r="AQ5" s="381"/>
      <c r="AR5" s="381"/>
      <c r="AS5" s="381"/>
      <c r="AT5" s="381"/>
      <c r="AU5" s="381"/>
      <c r="AV5" s="381"/>
      <c r="AW5" s="381"/>
      <c r="AX5" s="381"/>
      <c r="AY5" s="381"/>
      <c r="AZ5" s="381"/>
      <c r="BA5" s="381"/>
      <c r="BB5" s="381"/>
      <c r="BC5" s="17"/>
      <c r="BD5" s="17"/>
      <c r="BE5" s="17"/>
    </row>
    <row r="6" spans="1:67" s="67" customFormat="1" ht="24.95" customHeight="1" x14ac:dyDescent="0.25">
      <c r="A6" s="25" t="s">
        <v>35</v>
      </c>
      <c r="B6" s="62"/>
      <c r="C6" s="409" t="s">
        <v>33</v>
      </c>
      <c r="D6" s="409"/>
      <c r="E6" s="409"/>
      <c r="F6" s="409"/>
      <c r="G6" s="409"/>
      <c r="H6" s="409"/>
      <c r="I6" s="409"/>
      <c r="J6" s="409"/>
      <c r="K6" s="409"/>
      <c r="L6" s="409"/>
      <c r="M6" s="409" t="s">
        <v>84</v>
      </c>
      <c r="N6" s="409"/>
      <c r="O6" s="409"/>
      <c r="P6" s="409"/>
      <c r="Q6" s="409"/>
      <c r="R6" s="409"/>
      <c r="S6" s="409"/>
      <c r="T6" s="409"/>
      <c r="U6" s="409"/>
      <c r="V6" s="409"/>
      <c r="W6" s="409" t="s">
        <v>34</v>
      </c>
      <c r="X6" s="409"/>
      <c r="Y6" s="409"/>
      <c r="Z6" s="409"/>
      <c r="AA6" s="409"/>
      <c r="AB6" s="409"/>
      <c r="AC6" s="409"/>
      <c r="AD6" s="409"/>
      <c r="AE6" s="409"/>
      <c r="AF6" s="409"/>
      <c r="AG6" s="25" t="s">
        <v>35</v>
      </c>
      <c r="AH6" s="62"/>
      <c r="AI6" s="409" t="s">
        <v>37</v>
      </c>
      <c r="AJ6" s="409"/>
      <c r="AK6" s="409"/>
      <c r="AL6" s="409"/>
      <c r="AM6" s="409"/>
      <c r="AN6" s="409"/>
      <c r="AO6" s="409"/>
      <c r="AP6" s="409"/>
      <c r="AQ6" s="409"/>
      <c r="AR6" s="409"/>
      <c r="AS6" s="410" t="s">
        <v>38</v>
      </c>
      <c r="AT6" s="410"/>
      <c r="AU6" s="410"/>
      <c r="AV6" s="410"/>
      <c r="AW6" s="410"/>
      <c r="AX6" s="410"/>
      <c r="AY6" s="410"/>
      <c r="AZ6" s="410"/>
      <c r="BA6" s="410"/>
      <c r="BB6" s="410"/>
    </row>
    <row r="7" spans="1:67" s="67" customFormat="1" ht="24.95" customHeight="1" x14ac:dyDescent="0.25">
      <c r="A7" s="28" t="s">
        <v>42</v>
      </c>
      <c r="B7" s="28" t="s">
        <v>67</v>
      </c>
      <c r="C7" s="375" t="s">
        <v>39</v>
      </c>
      <c r="D7" s="375"/>
      <c r="E7" s="375"/>
      <c r="F7" s="375"/>
      <c r="G7" s="374" t="s">
        <v>40</v>
      </c>
      <c r="H7" s="374"/>
      <c r="I7" s="374"/>
      <c r="J7" s="374"/>
      <c r="K7" s="375" t="s">
        <v>41</v>
      </c>
      <c r="L7" s="375"/>
      <c r="M7" s="375" t="s">
        <v>39</v>
      </c>
      <c r="N7" s="375"/>
      <c r="O7" s="375"/>
      <c r="P7" s="375"/>
      <c r="Q7" s="374" t="s">
        <v>40</v>
      </c>
      <c r="R7" s="374"/>
      <c r="S7" s="374"/>
      <c r="T7" s="374"/>
      <c r="U7" s="375" t="s">
        <v>41</v>
      </c>
      <c r="V7" s="375"/>
      <c r="W7" s="375" t="s">
        <v>39</v>
      </c>
      <c r="X7" s="375"/>
      <c r="Y7" s="375"/>
      <c r="Z7" s="375"/>
      <c r="AA7" s="374" t="s">
        <v>40</v>
      </c>
      <c r="AB7" s="374"/>
      <c r="AC7" s="374"/>
      <c r="AD7" s="374"/>
      <c r="AE7" s="375" t="s">
        <v>41</v>
      </c>
      <c r="AF7" s="375"/>
      <c r="AG7" s="28" t="s">
        <v>42</v>
      </c>
      <c r="AH7" s="28" t="s">
        <v>67</v>
      </c>
      <c r="AI7" s="375" t="s">
        <v>39</v>
      </c>
      <c r="AJ7" s="375"/>
      <c r="AK7" s="375"/>
      <c r="AL7" s="375"/>
      <c r="AM7" s="374" t="s">
        <v>40</v>
      </c>
      <c r="AN7" s="374"/>
      <c r="AO7" s="374"/>
      <c r="AP7" s="374"/>
      <c r="AQ7" s="375" t="s">
        <v>41</v>
      </c>
      <c r="AR7" s="375"/>
      <c r="AS7" s="375" t="s">
        <v>39</v>
      </c>
      <c r="AT7" s="375"/>
      <c r="AU7" s="375"/>
      <c r="AV7" s="375"/>
      <c r="AW7" s="374" t="s">
        <v>40</v>
      </c>
      <c r="AX7" s="374"/>
      <c r="AY7" s="374"/>
      <c r="AZ7" s="374"/>
      <c r="BA7" s="382" t="s">
        <v>41</v>
      </c>
      <c r="BB7" s="382"/>
    </row>
    <row r="8" spans="1:67" s="67" customFormat="1" ht="80.099999999999994" customHeight="1" x14ac:dyDescent="0.25">
      <c r="A8" s="29" t="s">
        <v>43</v>
      </c>
      <c r="B8" s="30"/>
      <c r="C8" s="68" t="s">
        <v>44</v>
      </c>
      <c r="D8" s="68" t="s">
        <v>45</v>
      </c>
      <c r="E8" s="68" t="s">
        <v>46</v>
      </c>
      <c r="F8" s="68" t="s">
        <v>47</v>
      </c>
      <c r="G8" s="31" t="s">
        <v>48</v>
      </c>
      <c r="H8" s="68" t="s">
        <v>76</v>
      </c>
      <c r="I8" s="68" t="s">
        <v>45</v>
      </c>
      <c r="J8" s="68" t="s">
        <v>46</v>
      </c>
      <c r="K8" s="68" t="s">
        <v>45</v>
      </c>
      <c r="L8" s="68" t="s">
        <v>46</v>
      </c>
      <c r="M8" s="68" t="s">
        <v>44</v>
      </c>
      <c r="N8" s="68" t="s">
        <v>45</v>
      </c>
      <c r="O8" s="68" t="s">
        <v>46</v>
      </c>
      <c r="P8" s="68" t="s">
        <v>47</v>
      </c>
      <c r="Q8" s="31" t="s">
        <v>48</v>
      </c>
      <c r="R8" s="68" t="s">
        <v>76</v>
      </c>
      <c r="S8" s="68" t="s">
        <v>45</v>
      </c>
      <c r="T8" s="68" t="s">
        <v>46</v>
      </c>
      <c r="U8" s="68" t="s">
        <v>45</v>
      </c>
      <c r="V8" s="68" t="s">
        <v>46</v>
      </c>
      <c r="W8" s="68" t="s">
        <v>44</v>
      </c>
      <c r="X8" s="68" t="s">
        <v>45</v>
      </c>
      <c r="Y8" s="68" t="s">
        <v>46</v>
      </c>
      <c r="Z8" s="68" t="s">
        <v>47</v>
      </c>
      <c r="AA8" s="31" t="s">
        <v>48</v>
      </c>
      <c r="AB8" s="68" t="s">
        <v>76</v>
      </c>
      <c r="AC8" s="68" t="s">
        <v>45</v>
      </c>
      <c r="AD8" s="68" t="s">
        <v>46</v>
      </c>
      <c r="AE8" s="68" t="s">
        <v>45</v>
      </c>
      <c r="AF8" s="68" t="s">
        <v>46</v>
      </c>
      <c r="AG8" s="29" t="s">
        <v>43</v>
      </c>
      <c r="AH8" s="30"/>
      <c r="AI8" s="68" t="s">
        <v>44</v>
      </c>
      <c r="AJ8" s="68" t="s">
        <v>45</v>
      </c>
      <c r="AK8" s="68" t="s">
        <v>46</v>
      </c>
      <c r="AL8" s="68" t="s">
        <v>47</v>
      </c>
      <c r="AM8" s="31" t="s">
        <v>48</v>
      </c>
      <c r="AN8" s="68" t="s">
        <v>76</v>
      </c>
      <c r="AO8" s="68" t="s">
        <v>45</v>
      </c>
      <c r="AP8" s="68" t="s">
        <v>46</v>
      </c>
      <c r="AQ8" s="68" t="s">
        <v>45</v>
      </c>
      <c r="AR8" s="68" t="s">
        <v>46</v>
      </c>
      <c r="AS8" s="69" t="s">
        <v>44</v>
      </c>
      <c r="AT8" s="69" t="s">
        <v>45</v>
      </c>
      <c r="AU8" s="69" t="s">
        <v>46</v>
      </c>
      <c r="AV8" s="69" t="s">
        <v>47</v>
      </c>
      <c r="AW8" s="33" t="s">
        <v>48</v>
      </c>
      <c r="AX8" s="69" t="s">
        <v>76</v>
      </c>
      <c r="AY8" s="69" t="s">
        <v>45</v>
      </c>
      <c r="AZ8" s="69" t="s">
        <v>46</v>
      </c>
      <c r="BA8" s="69" t="s">
        <v>45</v>
      </c>
      <c r="BB8" s="70" t="s">
        <v>46</v>
      </c>
    </row>
    <row r="9" spans="1:67" s="102" customFormat="1" ht="21.95" customHeight="1" x14ac:dyDescent="0.25">
      <c r="A9" s="412" t="s">
        <v>49</v>
      </c>
      <c r="B9" s="75" t="s">
        <v>44</v>
      </c>
      <c r="C9" s="134">
        <f t="shared" ref="C9:C32" si="0">SUM(D9+E9)</f>
        <v>384391</v>
      </c>
      <c r="D9" s="135">
        <f t="shared" ref="D9:D32" si="1">SUM(X9+AJ9+AT9)</f>
        <v>380319</v>
      </c>
      <c r="E9" s="135">
        <f t="shared" ref="E9:E32" si="2">SUM(Y9+AK9+AU9)</f>
        <v>4072</v>
      </c>
      <c r="F9" s="296">
        <f t="shared" ref="F9:F20" si="3">E9/C9*100</f>
        <v>1.0593380177995844</v>
      </c>
      <c r="G9" s="135">
        <f t="shared" ref="G9:G20" si="4">SUM(I9+J9)</f>
        <v>384328</v>
      </c>
      <c r="H9" s="296">
        <f t="shared" ref="H9:H20" si="5">G9/C9*100</f>
        <v>99.98361043832972</v>
      </c>
      <c r="I9" s="135">
        <f t="shared" ref="I9:I32" si="6">SUM(AC9+AO9+AY9)</f>
        <v>380256</v>
      </c>
      <c r="J9" s="135">
        <f t="shared" ref="J9:J32" si="7">SUM(AD9+AP9+AZ9)</f>
        <v>4072</v>
      </c>
      <c r="K9" s="135">
        <f t="shared" ref="K9:K32" si="8">SUM(AE9+AQ9+BA9)</f>
        <v>63</v>
      </c>
      <c r="L9" s="135">
        <v>0</v>
      </c>
      <c r="M9" s="135">
        <v>0</v>
      </c>
      <c r="N9" s="135">
        <v>0</v>
      </c>
      <c r="O9" s="135">
        <v>0</v>
      </c>
      <c r="P9" s="135">
        <v>0</v>
      </c>
      <c r="Q9" s="135">
        <v>0</v>
      </c>
      <c r="R9" s="135">
        <v>0</v>
      </c>
      <c r="S9" s="135">
        <v>0</v>
      </c>
      <c r="T9" s="135">
        <v>0</v>
      </c>
      <c r="U9" s="135">
        <v>0</v>
      </c>
      <c r="V9" s="135">
        <v>0</v>
      </c>
      <c r="W9" s="135">
        <v>169015</v>
      </c>
      <c r="X9" s="135">
        <v>166880</v>
      </c>
      <c r="Y9" s="135">
        <v>2135</v>
      </c>
      <c r="Z9" s="296">
        <f t="shared" ref="Z9:Z20" si="9">Y9/W9*100</f>
        <v>1.2632014909919238</v>
      </c>
      <c r="AA9" s="135">
        <v>168982</v>
      </c>
      <c r="AB9" s="296">
        <f t="shared" ref="AB9:AB20" si="10">AA9/W9*100</f>
        <v>99.980475105759851</v>
      </c>
      <c r="AC9" s="135">
        <v>166847</v>
      </c>
      <c r="AD9" s="135">
        <v>2135</v>
      </c>
      <c r="AE9" s="135">
        <f>SUM(AE12+AE15+AE18+AE24)</f>
        <v>33</v>
      </c>
      <c r="AF9" s="145">
        <v>0</v>
      </c>
      <c r="AG9" s="408" t="s">
        <v>49</v>
      </c>
      <c r="AH9" s="75" t="s">
        <v>44</v>
      </c>
      <c r="AI9" s="134">
        <v>134122</v>
      </c>
      <c r="AJ9" s="135">
        <v>132741</v>
      </c>
      <c r="AK9" s="135">
        <v>1381</v>
      </c>
      <c r="AL9" s="296">
        <f t="shared" ref="AL9:AL20" si="11">AK9/AI9*100</f>
        <v>1.0296595636808279</v>
      </c>
      <c r="AM9" s="135">
        <v>134104</v>
      </c>
      <c r="AN9" s="296">
        <f t="shared" ref="AN9:AN20" si="12">AM9/AI9*100</f>
        <v>99.986579382949841</v>
      </c>
      <c r="AO9" s="135">
        <v>132723</v>
      </c>
      <c r="AP9" s="135">
        <v>1381</v>
      </c>
      <c r="AQ9" s="135">
        <v>18</v>
      </c>
      <c r="AR9" s="135">
        <v>0</v>
      </c>
      <c r="AS9" s="135">
        <v>81254</v>
      </c>
      <c r="AT9" s="135">
        <v>80698</v>
      </c>
      <c r="AU9" s="135">
        <v>556</v>
      </c>
      <c r="AV9" s="296">
        <f t="shared" ref="AV9:AV20" si="13">AU9/AS9*100</f>
        <v>0.68427400497206292</v>
      </c>
      <c r="AW9" s="135">
        <f t="shared" ref="AW9:AW20" si="14">SUM(AY9:AZ9)</f>
        <v>81242</v>
      </c>
      <c r="AX9" s="296">
        <f t="shared" ref="AX9:AX20" si="15">AW9/AS9*100</f>
        <v>99.985231496295569</v>
      </c>
      <c r="AY9" s="135">
        <v>80686</v>
      </c>
      <c r="AZ9" s="135">
        <v>556</v>
      </c>
      <c r="BA9" s="135">
        <v>12</v>
      </c>
      <c r="BB9" s="135">
        <v>0</v>
      </c>
    </row>
    <row r="10" spans="1:67" s="102" customFormat="1" ht="21.95" customHeight="1" x14ac:dyDescent="0.25">
      <c r="A10" s="412"/>
      <c r="B10" s="75" t="s">
        <v>50</v>
      </c>
      <c r="C10" s="136">
        <f t="shared" si="0"/>
        <v>158579</v>
      </c>
      <c r="D10" s="137">
        <f t="shared" si="1"/>
        <v>156472</v>
      </c>
      <c r="E10" s="137">
        <f t="shared" si="2"/>
        <v>2107</v>
      </c>
      <c r="F10" s="138">
        <f t="shared" si="3"/>
        <v>1.3286752974857956</v>
      </c>
      <c r="G10" s="137">
        <f t="shared" si="4"/>
        <v>158562</v>
      </c>
      <c r="H10" s="138">
        <f t="shared" si="5"/>
        <v>99.989279791145108</v>
      </c>
      <c r="I10" s="137">
        <f t="shared" si="6"/>
        <v>156455</v>
      </c>
      <c r="J10" s="137">
        <f t="shared" si="7"/>
        <v>2107</v>
      </c>
      <c r="K10" s="137">
        <f t="shared" si="8"/>
        <v>17</v>
      </c>
      <c r="L10" s="137">
        <v>0</v>
      </c>
      <c r="M10" s="137">
        <v>0</v>
      </c>
      <c r="N10" s="137">
        <v>0</v>
      </c>
      <c r="O10" s="137">
        <v>0</v>
      </c>
      <c r="P10" s="137">
        <v>0</v>
      </c>
      <c r="Q10" s="137">
        <v>0</v>
      </c>
      <c r="R10" s="137">
        <v>0</v>
      </c>
      <c r="S10" s="137">
        <v>0</v>
      </c>
      <c r="T10" s="137">
        <v>0</v>
      </c>
      <c r="U10" s="137">
        <v>0</v>
      </c>
      <c r="V10" s="137">
        <v>0</v>
      </c>
      <c r="W10" s="137">
        <v>73872</v>
      </c>
      <c r="X10" s="137">
        <v>72763</v>
      </c>
      <c r="Y10" s="137">
        <v>1109</v>
      </c>
      <c r="Z10" s="138">
        <f t="shared" si="9"/>
        <v>1.5012453974442279</v>
      </c>
      <c r="AA10" s="137">
        <v>73861</v>
      </c>
      <c r="AB10" s="138">
        <f t="shared" si="10"/>
        <v>99.985109378384223</v>
      </c>
      <c r="AC10" s="137">
        <v>72752</v>
      </c>
      <c r="AD10" s="137">
        <v>1109</v>
      </c>
      <c r="AE10" s="137">
        <f>SUM(AE13+AE16+AE19+AE25)</f>
        <v>11</v>
      </c>
      <c r="AF10" s="146">
        <v>0</v>
      </c>
      <c r="AG10" s="408"/>
      <c r="AH10" s="75" t="s">
        <v>50</v>
      </c>
      <c r="AI10" s="136">
        <v>54945</v>
      </c>
      <c r="AJ10" s="137">
        <v>54221</v>
      </c>
      <c r="AK10" s="137">
        <v>724</v>
      </c>
      <c r="AL10" s="138">
        <f t="shared" si="11"/>
        <v>1.3176813176813176</v>
      </c>
      <c r="AM10" s="137">
        <v>54939</v>
      </c>
      <c r="AN10" s="138">
        <f t="shared" si="12"/>
        <v>99.989079989079983</v>
      </c>
      <c r="AO10" s="137">
        <v>54215</v>
      </c>
      <c r="AP10" s="137">
        <v>724</v>
      </c>
      <c r="AQ10" s="137">
        <v>6</v>
      </c>
      <c r="AR10" s="137">
        <v>0</v>
      </c>
      <c r="AS10" s="137">
        <v>29762</v>
      </c>
      <c r="AT10" s="137">
        <v>29488</v>
      </c>
      <c r="AU10" s="137">
        <v>274</v>
      </c>
      <c r="AV10" s="138">
        <f t="shared" si="13"/>
        <v>0.92063705396142737</v>
      </c>
      <c r="AW10" s="137">
        <f t="shared" si="14"/>
        <v>29762</v>
      </c>
      <c r="AX10" s="137">
        <f t="shared" si="15"/>
        <v>100</v>
      </c>
      <c r="AY10" s="137">
        <v>29488</v>
      </c>
      <c r="AZ10" s="137">
        <v>274</v>
      </c>
      <c r="BA10" s="137">
        <v>0</v>
      </c>
      <c r="BB10" s="137">
        <v>0</v>
      </c>
    </row>
    <row r="11" spans="1:67" s="102" customFormat="1" ht="21.95" customHeight="1" x14ac:dyDescent="0.25">
      <c r="A11" s="412"/>
      <c r="B11" s="75" t="s">
        <v>51</v>
      </c>
      <c r="C11" s="136">
        <f t="shared" si="0"/>
        <v>225812</v>
      </c>
      <c r="D11" s="137">
        <f t="shared" si="1"/>
        <v>223847</v>
      </c>
      <c r="E11" s="137">
        <f t="shared" si="2"/>
        <v>1965</v>
      </c>
      <c r="F11" s="138">
        <f t="shared" si="3"/>
        <v>0.87019290383150583</v>
      </c>
      <c r="G11" s="137">
        <f t="shared" si="4"/>
        <v>225766</v>
      </c>
      <c r="H11" s="138">
        <f t="shared" si="5"/>
        <v>99.979629071971374</v>
      </c>
      <c r="I11" s="137">
        <f t="shared" si="6"/>
        <v>223801</v>
      </c>
      <c r="J11" s="137">
        <f t="shared" si="7"/>
        <v>1965</v>
      </c>
      <c r="K11" s="137">
        <f t="shared" si="8"/>
        <v>46</v>
      </c>
      <c r="L11" s="137">
        <v>0</v>
      </c>
      <c r="M11" s="137">
        <v>0</v>
      </c>
      <c r="N11" s="137">
        <v>0</v>
      </c>
      <c r="O11" s="137">
        <v>0</v>
      </c>
      <c r="P11" s="137">
        <v>0</v>
      </c>
      <c r="Q11" s="137">
        <v>0</v>
      </c>
      <c r="R11" s="137">
        <v>0</v>
      </c>
      <c r="S11" s="137">
        <v>0</v>
      </c>
      <c r="T11" s="137">
        <v>0</v>
      </c>
      <c r="U11" s="137">
        <v>0</v>
      </c>
      <c r="V11" s="137">
        <v>0</v>
      </c>
      <c r="W11" s="137">
        <v>95143</v>
      </c>
      <c r="X11" s="137">
        <v>94117</v>
      </c>
      <c r="Y11" s="137">
        <v>1026</v>
      </c>
      <c r="Z11" s="138">
        <f t="shared" si="9"/>
        <v>1.0783767591940552</v>
      </c>
      <c r="AA11" s="137">
        <v>95121</v>
      </c>
      <c r="AB11" s="138">
        <f t="shared" si="10"/>
        <v>99.976876911596221</v>
      </c>
      <c r="AC11" s="137">
        <v>94095</v>
      </c>
      <c r="AD11" s="137">
        <v>1026</v>
      </c>
      <c r="AE11" s="137">
        <f>SUM(AE14+AE17+AE20+AE26)</f>
        <v>22</v>
      </c>
      <c r="AF11" s="146">
        <v>0</v>
      </c>
      <c r="AG11" s="408"/>
      <c r="AH11" s="75" t="s">
        <v>51</v>
      </c>
      <c r="AI11" s="136">
        <v>79177</v>
      </c>
      <c r="AJ11" s="137">
        <v>78520</v>
      </c>
      <c r="AK11" s="137">
        <v>657</v>
      </c>
      <c r="AL11" s="138">
        <f t="shared" si="11"/>
        <v>0.82978642787678236</v>
      </c>
      <c r="AM11" s="137">
        <v>79165</v>
      </c>
      <c r="AN11" s="138">
        <f t="shared" si="12"/>
        <v>99.984844083509088</v>
      </c>
      <c r="AO11" s="137">
        <v>78508</v>
      </c>
      <c r="AP11" s="137">
        <v>657</v>
      </c>
      <c r="AQ11" s="137">
        <v>12</v>
      </c>
      <c r="AR11" s="137">
        <v>0</v>
      </c>
      <c r="AS11" s="137">
        <v>51492</v>
      </c>
      <c r="AT11" s="137">
        <v>51210</v>
      </c>
      <c r="AU11" s="137">
        <v>282</v>
      </c>
      <c r="AV11" s="138">
        <f t="shared" si="13"/>
        <v>0.54765788860405507</v>
      </c>
      <c r="AW11" s="137">
        <f t="shared" si="14"/>
        <v>51480</v>
      </c>
      <c r="AX11" s="138">
        <f t="shared" si="15"/>
        <v>99.976695408995582</v>
      </c>
      <c r="AY11" s="137">
        <v>51198</v>
      </c>
      <c r="AZ11" s="137">
        <v>282</v>
      </c>
      <c r="BA11" s="137">
        <v>12</v>
      </c>
      <c r="BB11" s="137">
        <v>0</v>
      </c>
    </row>
    <row r="12" spans="1:67" s="102" customFormat="1" ht="21.95" customHeight="1" x14ac:dyDescent="0.25">
      <c r="A12" s="412" t="s">
        <v>52</v>
      </c>
      <c r="B12" s="75" t="s">
        <v>44</v>
      </c>
      <c r="C12" s="136">
        <f t="shared" si="0"/>
        <v>68818</v>
      </c>
      <c r="D12" s="137">
        <f t="shared" si="1"/>
        <v>68216</v>
      </c>
      <c r="E12" s="137">
        <f t="shared" si="2"/>
        <v>602</v>
      </c>
      <c r="F12" s="138">
        <f t="shared" si="3"/>
        <v>0.87477113545874619</v>
      </c>
      <c r="G12" s="137">
        <f t="shared" si="4"/>
        <v>68809</v>
      </c>
      <c r="H12" s="138">
        <f t="shared" si="5"/>
        <v>99.986922026214074</v>
      </c>
      <c r="I12" s="137">
        <f t="shared" si="6"/>
        <v>68207</v>
      </c>
      <c r="J12" s="137">
        <f t="shared" si="7"/>
        <v>602</v>
      </c>
      <c r="K12" s="137">
        <f t="shared" si="8"/>
        <v>9</v>
      </c>
      <c r="L12" s="137">
        <v>0</v>
      </c>
      <c r="M12" s="137">
        <v>0</v>
      </c>
      <c r="N12" s="137">
        <v>0</v>
      </c>
      <c r="O12" s="137">
        <v>0</v>
      </c>
      <c r="P12" s="137">
        <v>0</v>
      </c>
      <c r="Q12" s="137">
        <v>0</v>
      </c>
      <c r="R12" s="137">
        <v>0</v>
      </c>
      <c r="S12" s="137">
        <v>0</v>
      </c>
      <c r="T12" s="137">
        <v>0</v>
      </c>
      <c r="U12" s="137">
        <v>0</v>
      </c>
      <c r="V12" s="137">
        <v>0</v>
      </c>
      <c r="W12" s="137">
        <v>29494</v>
      </c>
      <c r="X12" s="137">
        <v>29245</v>
      </c>
      <c r="Y12" s="137">
        <v>249</v>
      </c>
      <c r="Z12" s="138">
        <f t="shared" si="9"/>
        <v>0.84423950634027256</v>
      </c>
      <c r="AA12" s="137">
        <v>29488</v>
      </c>
      <c r="AB12" s="138">
        <f t="shared" si="10"/>
        <v>99.979656879365294</v>
      </c>
      <c r="AC12" s="137">
        <v>29239</v>
      </c>
      <c r="AD12" s="137">
        <v>249</v>
      </c>
      <c r="AE12" s="137">
        <v>6</v>
      </c>
      <c r="AF12" s="146">
        <v>0</v>
      </c>
      <c r="AG12" s="408" t="s">
        <v>52</v>
      </c>
      <c r="AH12" s="75" t="s">
        <v>44</v>
      </c>
      <c r="AI12" s="136">
        <v>24894</v>
      </c>
      <c r="AJ12" s="137">
        <v>24652</v>
      </c>
      <c r="AK12" s="137">
        <v>242</v>
      </c>
      <c r="AL12" s="138">
        <f t="shared" si="11"/>
        <v>0.97212179641680729</v>
      </c>
      <c r="AM12" s="137">
        <v>24885</v>
      </c>
      <c r="AN12" s="138">
        <f t="shared" si="12"/>
        <v>99.963846710050618</v>
      </c>
      <c r="AO12" s="137">
        <v>24649</v>
      </c>
      <c r="AP12" s="137">
        <v>242</v>
      </c>
      <c r="AQ12" s="137">
        <v>3</v>
      </c>
      <c r="AR12" s="137">
        <v>0</v>
      </c>
      <c r="AS12" s="137">
        <v>14430</v>
      </c>
      <c r="AT12" s="137">
        <v>14319</v>
      </c>
      <c r="AU12" s="137">
        <v>111</v>
      </c>
      <c r="AV12" s="138">
        <f t="shared" si="13"/>
        <v>0.76923076923076927</v>
      </c>
      <c r="AW12" s="137">
        <f t="shared" si="14"/>
        <v>14430</v>
      </c>
      <c r="AX12" s="137">
        <f t="shared" si="15"/>
        <v>100</v>
      </c>
      <c r="AY12" s="137">
        <v>14319</v>
      </c>
      <c r="AZ12" s="137">
        <v>111</v>
      </c>
      <c r="BA12" s="137">
        <v>0</v>
      </c>
      <c r="BB12" s="137">
        <v>0</v>
      </c>
    </row>
    <row r="13" spans="1:67" s="102" customFormat="1" ht="21.95" customHeight="1" x14ac:dyDescent="0.25">
      <c r="A13" s="412"/>
      <c r="B13" s="75" t="s">
        <v>50</v>
      </c>
      <c r="C13" s="136">
        <f t="shared" si="0"/>
        <v>58191</v>
      </c>
      <c r="D13" s="137">
        <f t="shared" si="1"/>
        <v>57639</v>
      </c>
      <c r="E13" s="137">
        <f t="shared" si="2"/>
        <v>552</v>
      </c>
      <c r="F13" s="138">
        <f t="shared" si="3"/>
        <v>0.94860029901531162</v>
      </c>
      <c r="G13" s="137">
        <f t="shared" si="4"/>
        <v>58185</v>
      </c>
      <c r="H13" s="138">
        <f t="shared" si="5"/>
        <v>99.989689127184604</v>
      </c>
      <c r="I13" s="137">
        <f t="shared" si="6"/>
        <v>57633</v>
      </c>
      <c r="J13" s="137">
        <f t="shared" si="7"/>
        <v>552</v>
      </c>
      <c r="K13" s="137">
        <f t="shared" si="8"/>
        <v>6</v>
      </c>
      <c r="L13" s="137">
        <v>0</v>
      </c>
      <c r="M13" s="137">
        <v>0</v>
      </c>
      <c r="N13" s="137">
        <v>0</v>
      </c>
      <c r="O13" s="137">
        <v>0</v>
      </c>
      <c r="P13" s="137">
        <v>0</v>
      </c>
      <c r="Q13" s="137">
        <v>0</v>
      </c>
      <c r="R13" s="137">
        <v>0</v>
      </c>
      <c r="S13" s="137">
        <v>0</v>
      </c>
      <c r="T13" s="137">
        <v>0</v>
      </c>
      <c r="U13" s="137">
        <v>0</v>
      </c>
      <c r="V13" s="137">
        <v>0</v>
      </c>
      <c r="W13" s="137">
        <v>25044</v>
      </c>
      <c r="X13" s="137">
        <v>24812</v>
      </c>
      <c r="Y13" s="137">
        <v>232</v>
      </c>
      <c r="Z13" s="138">
        <f t="shared" si="9"/>
        <v>0.92636958952244053</v>
      </c>
      <c r="AA13" s="137">
        <v>25041</v>
      </c>
      <c r="AB13" s="138">
        <f t="shared" si="10"/>
        <v>99.988021082894107</v>
      </c>
      <c r="AC13" s="137">
        <v>24809</v>
      </c>
      <c r="AD13" s="137">
        <v>232</v>
      </c>
      <c r="AE13" s="137">
        <v>3</v>
      </c>
      <c r="AF13" s="146">
        <v>0</v>
      </c>
      <c r="AG13" s="408"/>
      <c r="AH13" s="75" t="s">
        <v>50</v>
      </c>
      <c r="AI13" s="136">
        <v>21061</v>
      </c>
      <c r="AJ13" s="137">
        <v>20845</v>
      </c>
      <c r="AK13" s="137">
        <v>216</v>
      </c>
      <c r="AL13" s="138">
        <f t="shared" si="11"/>
        <v>1.0255923270499976</v>
      </c>
      <c r="AM13" s="137">
        <v>21058</v>
      </c>
      <c r="AN13" s="138">
        <f t="shared" si="12"/>
        <v>99.985755662124305</v>
      </c>
      <c r="AO13" s="137">
        <v>20842</v>
      </c>
      <c r="AP13" s="137">
        <v>216</v>
      </c>
      <c r="AQ13" s="137">
        <v>3</v>
      </c>
      <c r="AR13" s="137">
        <v>0</v>
      </c>
      <c r="AS13" s="137">
        <v>12086</v>
      </c>
      <c r="AT13" s="137">
        <v>11982</v>
      </c>
      <c r="AU13" s="137">
        <v>104</v>
      </c>
      <c r="AV13" s="138">
        <f t="shared" si="13"/>
        <v>0.8604997517789178</v>
      </c>
      <c r="AW13" s="137">
        <f t="shared" si="14"/>
        <v>12086</v>
      </c>
      <c r="AX13" s="137">
        <f t="shared" si="15"/>
        <v>100</v>
      </c>
      <c r="AY13" s="137">
        <v>11982</v>
      </c>
      <c r="AZ13" s="137">
        <v>104</v>
      </c>
      <c r="BA13" s="137">
        <v>0</v>
      </c>
      <c r="BB13" s="137">
        <v>0</v>
      </c>
    </row>
    <row r="14" spans="1:67" s="102" customFormat="1" ht="21.95" customHeight="1" x14ac:dyDescent="0.25">
      <c r="A14" s="412"/>
      <c r="B14" s="75" t="s">
        <v>51</v>
      </c>
      <c r="C14" s="136">
        <f t="shared" si="0"/>
        <v>10627</v>
      </c>
      <c r="D14" s="137">
        <f t="shared" si="1"/>
        <v>10577</v>
      </c>
      <c r="E14" s="137">
        <f t="shared" si="2"/>
        <v>50</v>
      </c>
      <c r="F14" s="138">
        <f t="shared" si="3"/>
        <v>0.47049967065023057</v>
      </c>
      <c r="G14" s="137">
        <f t="shared" si="4"/>
        <v>10624</v>
      </c>
      <c r="H14" s="138">
        <f t="shared" si="5"/>
        <v>99.971770019760982</v>
      </c>
      <c r="I14" s="137">
        <f t="shared" si="6"/>
        <v>10574</v>
      </c>
      <c r="J14" s="137">
        <f t="shared" si="7"/>
        <v>50</v>
      </c>
      <c r="K14" s="137">
        <f t="shared" si="8"/>
        <v>3</v>
      </c>
      <c r="L14" s="137">
        <v>0</v>
      </c>
      <c r="M14" s="137">
        <v>0</v>
      </c>
      <c r="N14" s="137">
        <v>0</v>
      </c>
      <c r="O14" s="137">
        <v>0</v>
      </c>
      <c r="P14" s="137">
        <v>0</v>
      </c>
      <c r="Q14" s="137">
        <v>0</v>
      </c>
      <c r="R14" s="137">
        <v>0</v>
      </c>
      <c r="S14" s="137">
        <v>0</v>
      </c>
      <c r="T14" s="137">
        <v>0</v>
      </c>
      <c r="U14" s="137">
        <v>0</v>
      </c>
      <c r="V14" s="137">
        <v>0</v>
      </c>
      <c r="W14" s="137">
        <v>4450</v>
      </c>
      <c r="X14" s="137">
        <v>4433</v>
      </c>
      <c r="Y14" s="137">
        <v>17</v>
      </c>
      <c r="Z14" s="138">
        <f t="shared" si="9"/>
        <v>0.3820224719101124</v>
      </c>
      <c r="AA14" s="137">
        <v>4447</v>
      </c>
      <c r="AB14" s="138">
        <f t="shared" si="10"/>
        <v>99.932584269662911</v>
      </c>
      <c r="AC14" s="137">
        <v>4430</v>
      </c>
      <c r="AD14" s="137">
        <v>17</v>
      </c>
      <c r="AE14" s="137">
        <v>3</v>
      </c>
      <c r="AF14" s="146">
        <v>0</v>
      </c>
      <c r="AG14" s="408"/>
      <c r="AH14" s="75" t="s">
        <v>51</v>
      </c>
      <c r="AI14" s="136">
        <v>3833</v>
      </c>
      <c r="AJ14" s="137">
        <v>3807</v>
      </c>
      <c r="AK14" s="137">
        <v>26</v>
      </c>
      <c r="AL14" s="138">
        <f t="shared" si="11"/>
        <v>0.67831985390033911</v>
      </c>
      <c r="AM14" s="137">
        <v>3833</v>
      </c>
      <c r="AN14" s="137">
        <f t="shared" si="12"/>
        <v>100</v>
      </c>
      <c r="AO14" s="137">
        <v>3807</v>
      </c>
      <c r="AP14" s="137">
        <v>26</v>
      </c>
      <c r="AQ14" s="137"/>
      <c r="AR14" s="137">
        <v>0</v>
      </c>
      <c r="AS14" s="137">
        <v>2344</v>
      </c>
      <c r="AT14" s="137">
        <v>2337</v>
      </c>
      <c r="AU14" s="137">
        <v>7</v>
      </c>
      <c r="AV14" s="138">
        <f t="shared" si="13"/>
        <v>0.29863481228668942</v>
      </c>
      <c r="AW14" s="137">
        <f t="shared" si="14"/>
        <v>2344</v>
      </c>
      <c r="AX14" s="137">
        <f t="shared" si="15"/>
        <v>100</v>
      </c>
      <c r="AY14" s="137">
        <v>2337</v>
      </c>
      <c r="AZ14" s="137">
        <v>7</v>
      </c>
      <c r="BA14" s="137">
        <v>0</v>
      </c>
      <c r="BB14" s="137">
        <v>0</v>
      </c>
    </row>
    <row r="15" spans="1:67" s="102" customFormat="1" ht="21.95" customHeight="1" x14ac:dyDescent="0.25">
      <c r="A15" s="412" t="s">
        <v>53</v>
      </c>
      <c r="B15" s="75" t="s">
        <v>44</v>
      </c>
      <c r="C15" s="136">
        <f t="shared" si="0"/>
        <v>160530</v>
      </c>
      <c r="D15" s="137">
        <f t="shared" si="1"/>
        <v>159008</v>
      </c>
      <c r="E15" s="137">
        <f t="shared" si="2"/>
        <v>1522</v>
      </c>
      <c r="F15" s="138">
        <f t="shared" si="3"/>
        <v>0.94810938765339825</v>
      </c>
      <c r="G15" s="137">
        <f t="shared" si="4"/>
        <v>160500</v>
      </c>
      <c r="H15" s="138">
        <f t="shared" si="5"/>
        <v>99.981311904316954</v>
      </c>
      <c r="I15" s="137">
        <f t="shared" si="6"/>
        <v>158978</v>
      </c>
      <c r="J15" s="137">
        <f t="shared" si="7"/>
        <v>1522</v>
      </c>
      <c r="K15" s="137">
        <f t="shared" si="8"/>
        <v>30</v>
      </c>
      <c r="L15" s="137">
        <v>0</v>
      </c>
      <c r="M15" s="137">
        <v>0</v>
      </c>
      <c r="N15" s="137">
        <v>0</v>
      </c>
      <c r="O15" s="137">
        <v>0</v>
      </c>
      <c r="P15" s="137">
        <v>0</v>
      </c>
      <c r="Q15" s="137">
        <v>0</v>
      </c>
      <c r="R15" s="137">
        <v>0</v>
      </c>
      <c r="S15" s="137">
        <v>0</v>
      </c>
      <c r="T15" s="137">
        <v>0</v>
      </c>
      <c r="U15" s="137">
        <v>0</v>
      </c>
      <c r="V15" s="137">
        <v>0</v>
      </c>
      <c r="W15" s="137">
        <v>72748</v>
      </c>
      <c r="X15" s="137">
        <v>71951</v>
      </c>
      <c r="Y15" s="137">
        <v>797</v>
      </c>
      <c r="Z15" s="138">
        <f t="shared" si="9"/>
        <v>1.0955627646120856</v>
      </c>
      <c r="AA15" s="137">
        <v>72734</v>
      </c>
      <c r="AB15" s="138">
        <f t="shared" si="10"/>
        <v>99.980755484686867</v>
      </c>
      <c r="AC15" s="137">
        <v>71937</v>
      </c>
      <c r="AD15" s="137">
        <v>797</v>
      </c>
      <c r="AE15" s="137">
        <v>14</v>
      </c>
      <c r="AF15" s="146">
        <v>0</v>
      </c>
      <c r="AG15" s="408" t="s">
        <v>53</v>
      </c>
      <c r="AH15" s="75" t="s">
        <v>44</v>
      </c>
      <c r="AI15" s="136">
        <v>52766</v>
      </c>
      <c r="AJ15" s="137">
        <v>52261</v>
      </c>
      <c r="AK15" s="137">
        <v>505</v>
      </c>
      <c r="AL15" s="138">
        <f t="shared" si="11"/>
        <v>0.95705567979380657</v>
      </c>
      <c r="AM15" s="137">
        <v>52759</v>
      </c>
      <c r="AN15" s="138">
        <f t="shared" si="12"/>
        <v>99.986733881666225</v>
      </c>
      <c r="AO15" s="137">
        <v>52254</v>
      </c>
      <c r="AP15" s="137">
        <v>505</v>
      </c>
      <c r="AQ15" s="137">
        <v>7</v>
      </c>
      <c r="AR15" s="137">
        <v>0</v>
      </c>
      <c r="AS15" s="137">
        <v>35016</v>
      </c>
      <c r="AT15" s="137">
        <v>34796</v>
      </c>
      <c r="AU15" s="137">
        <v>220</v>
      </c>
      <c r="AV15" s="138">
        <f t="shared" si="13"/>
        <v>0.62828421293123149</v>
      </c>
      <c r="AW15" s="137">
        <f t="shared" si="14"/>
        <v>35007</v>
      </c>
      <c r="AX15" s="138">
        <f t="shared" si="15"/>
        <v>99.974297464016445</v>
      </c>
      <c r="AY15" s="137">
        <v>34787</v>
      </c>
      <c r="AZ15" s="137">
        <v>220</v>
      </c>
      <c r="BA15" s="137">
        <v>9</v>
      </c>
      <c r="BB15" s="137">
        <v>0</v>
      </c>
    </row>
    <row r="16" spans="1:67" s="102" customFormat="1" ht="21.95" customHeight="1" x14ac:dyDescent="0.25">
      <c r="A16" s="412"/>
      <c r="B16" s="75" t="s">
        <v>50</v>
      </c>
      <c r="C16" s="136">
        <f t="shared" si="0"/>
        <v>25034</v>
      </c>
      <c r="D16" s="137">
        <f t="shared" si="1"/>
        <v>24601</v>
      </c>
      <c r="E16" s="137">
        <f t="shared" si="2"/>
        <v>433</v>
      </c>
      <c r="F16" s="138">
        <f t="shared" si="3"/>
        <v>1.7296476791563473</v>
      </c>
      <c r="G16" s="137">
        <f t="shared" si="4"/>
        <v>25032</v>
      </c>
      <c r="H16" s="138">
        <f t="shared" si="5"/>
        <v>99.992010865223293</v>
      </c>
      <c r="I16" s="137">
        <f t="shared" si="6"/>
        <v>24599</v>
      </c>
      <c r="J16" s="137">
        <f t="shared" si="7"/>
        <v>433</v>
      </c>
      <c r="K16" s="137">
        <f t="shared" si="8"/>
        <v>2</v>
      </c>
      <c r="L16" s="137">
        <v>0</v>
      </c>
      <c r="M16" s="137">
        <v>0</v>
      </c>
      <c r="N16" s="137">
        <v>0</v>
      </c>
      <c r="O16" s="137">
        <v>0</v>
      </c>
      <c r="P16" s="137">
        <v>0</v>
      </c>
      <c r="Q16" s="137">
        <v>0</v>
      </c>
      <c r="R16" s="137">
        <v>0</v>
      </c>
      <c r="S16" s="137">
        <v>0</v>
      </c>
      <c r="T16" s="137">
        <v>0</v>
      </c>
      <c r="U16" s="137">
        <v>0</v>
      </c>
      <c r="V16" s="137">
        <v>0</v>
      </c>
      <c r="W16" s="137">
        <v>12537</v>
      </c>
      <c r="X16" s="137">
        <v>12318</v>
      </c>
      <c r="Y16" s="137">
        <v>219</v>
      </c>
      <c r="Z16" s="138">
        <f t="shared" si="9"/>
        <v>1.7468293850203396</v>
      </c>
      <c r="AA16" s="137">
        <v>12537</v>
      </c>
      <c r="AB16" s="137">
        <f t="shared" si="10"/>
        <v>100</v>
      </c>
      <c r="AC16" s="137">
        <v>12318</v>
      </c>
      <c r="AD16" s="137">
        <v>219</v>
      </c>
      <c r="AE16" s="137"/>
      <c r="AF16" s="146">
        <v>0</v>
      </c>
      <c r="AG16" s="408"/>
      <c r="AH16" s="75" t="s">
        <v>50</v>
      </c>
      <c r="AI16" s="136">
        <v>8067</v>
      </c>
      <c r="AJ16" s="137">
        <v>7905</v>
      </c>
      <c r="AK16" s="137">
        <v>162</v>
      </c>
      <c r="AL16" s="138">
        <f t="shared" si="11"/>
        <v>2.008181480104128</v>
      </c>
      <c r="AM16" s="137">
        <v>8065</v>
      </c>
      <c r="AN16" s="138">
        <f t="shared" si="12"/>
        <v>99.975207636048097</v>
      </c>
      <c r="AO16" s="137">
        <v>7903</v>
      </c>
      <c r="AP16" s="137">
        <v>162</v>
      </c>
      <c r="AQ16" s="137">
        <v>2</v>
      </c>
      <c r="AR16" s="137">
        <v>0</v>
      </c>
      <c r="AS16" s="137">
        <v>4430</v>
      </c>
      <c r="AT16" s="137">
        <v>4378</v>
      </c>
      <c r="AU16" s="137">
        <v>52</v>
      </c>
      <c r="AV16" s="138">
        <f t="shared" si="13"/>
        <v>1.1738148984198644</v>
      </c>
      <c r="AW16" s="137">
        <f t="shared" si="14"/>
        <v>4430</v>
      </c>
      <c r="AX16" s="137">
        <f t="shared" si="15"/>
        <v>100</v>
      </c>
      <c r="AY16" s="137">
        <v>4378</v>
      </c>
      <c r="AZ16" s="137">
        <v>52</v>
      </c>
      <c r="BA16" s="137">
        <v>0</v>
      </c>
      <c r="BB16" s="137">
        <v>0</v>
      </c>
    </row>
    <row r="17" spans="1:54" s="102" customFormat="1" ht="21.95" customHeight="1" x14ac:dyDescent="0.25">
      <c r="A17" s="412"/>
      <c r="B17" s="75" t="s">
        <v>51</v>
      </c>
      <c r="C17" s="136">
        <f t="shared" si="0"/>
        <v>135496</v>
      </c>
      <c r="D17" s="137">
        <f t="shared" si="1"/>
        <v>134407</v>
      </c>
      <c r="E17" s="137">
        <f t="shared" si="2"/>
        <v>1089</v>
      </c>
      <c r="F17" s="138">
        <f t="shared" si="3"/>
        <v>0.80371376276790452</v>
      </c>
      <c r="G17" s="137">
        <f t="shared" si="4"/>
        <v>135468</v>
      </c>
      <c r="H17" s="138">
        <f t="shared" si="5"/>
        <v>99.979335183326441</v>
      </c>
      <c r="I17" s="137">
        <f t="shared" si="6"/>
        <v>134379</v>
      </c>
      <c r="J17" s="137">
        <f t="shared" si="7"/>
        <v>1089</v>
      </c>
      <c r="K17" s="137">
        <f t="shared" si="8"/>
        <v>28</v>
      </c>
      <c r="L17" s="137">
        <v>0</v>
      </c>
      <c r="M17" s="137">
        <v>0</v>
      </c>
      <c r="N17" s="137">
        <v>0</v>
      </c>
      <c r="O17" s="137">
        <v>0</v>
      </c>
      <c r="P17" s="137">
        <v>0</v>
      </c>
      <c r="Q17" s="137">
        <v>0</v>
      </c>
      <c r="R17" s="137">
        <v>0</v>
      </c>
      <c r="S17" s="137">
        <v>0</v>
      </c>
      <c r="T17" s="137">
        <v>0</v>
      </c>
      <c r="U17" s="137">
        <v>0</v>
      </c>
      <c r="V17" s="137">
        <v>0</v>
      </c>
      <c r="W17" s="137">
        <v>60211</v>
      </c>
      <c r="X17" s="137">
        <v>59633</v>
      </c>
      <c r="Y17" s="137">
        <v>578</v>
      </c>
      <c r="Z17" s="138">
        <f t="shared" si="9"/>
        <v>0.95995748285197058</v>
      </c>
      <c r="AA17" s="137">
        <v>60197</v>
      </c>
      <c r="AB17" s="138">
        <f t="shared" si="10"/>
        <v>99.976748434671407</v>
      </c>
      <c r="AC17" s="137">
        <v>59619</v>
      </c>
      <c r="AD17" s="137">
        <v>578</v>
      </c>
      <c r="AE17" s="137">
        <v>14</v>
      </c>
      <c r="AF17" s="146">
        <v>0</v>
      </c>
      <c r="AG17" s="408"/>
      <c r="AH17" s="75" t="s">
        <v>51</v>
      </c>
      <c r="AI17" s="136">
        <v>44699</v>
      </c>
      <c r="AJ17" s="137">
        <v>44356</v>
      </c>
      <c r="AK17" s="137">
        <v>343</v>
      </c>
      <c r="AL17" s="138">
        <f t="shared" si="11"/>
        <v>0.76735497438421441</v>
      </c>
      <c r="AM17" s="137">
        <v>44694</v>
      </c>
      <c r="AN17" s="138">
        <f t="shared" si="12"/>
        <v>99.988814067428805</v>
      </c>
      <c r="AO17" s="137">
        <v>44351</v>
      </c>
      <c r="AP17" s="137">
        <v>343</v>
      </c>
      <c r="AQ17" s="137">
        <v>5</v>
      </c>
      <c r="AR17" s="137">
        <v>0</v>
      </c>
      <c r="AS17" s="137">
        <v>30586</v>
      </c>
      <c r="AT17" s="137">
        <v>30418</v>
      </c>
      <c r="AU17" s="137">
        <v>168</v>
      </c>
      <c r="AV17" s="138">
        <f t="shared" si="13"/>
        <v>0.54927090825868052</v>
      </c>
      <c r="AW17" s="137">
        <f t="shared" si="14"/>
        <v>30577</v>
      </c>
      <c r="AX17" s="138">
        <f t="shared" si="15"/>
        <v>99.970574772771855</v>
      </c>
      <c r="AY17" s="137">
        <v>30409</v>
      </c>
      <c r="AZ17" s="137">
        <v>168</v>
      </c>
      <c r="BA17" s="137">
        <v>9</v>
      </c>
      <c r="BB17" s="137">
        <v>0</v>
      </c>
    </row>
    <row r="18" spans="1:54" s="102" customFormat="1" ht="21.95" customHeight="1" x14ac:dyDescent="0.25">
      <c r="A18" s="412" t="s">
        <v>54</v>
      </c>
      <c r="B18" s="75" t="s">
        <v>44</v>
      </c>
      <c r="C18" s="136">
        <f t="shared" si="0"/>
        <v>79174</v>
      </c>
      <c r="D18" s="137">
        <f t="shared" si="1"/>
        <v>78363</v>
      </c>
      <c r="E18" s="137">
        <f t="shared" si="2"/>
        <v>811</v>
      </c>
      <c r="F18" s="138">
        <f t="shared" si="3"/>
        <v>1.0243261676813096</v>
      </c>
      <c r="G18" s="137">
        <f t="shared" si="4"/>
        <v>79164</v>
      </c>
      <c r="H18" s="138">
        <f t="shared" si="5"/>
        <v>99.98736959102736</v>
      </c>
      <c r="I18" s="137">
        <f t="shared" si="6"/>
        <v>78353</v>
      </c>
      <c r="J18" s="137">
        <f t="shared" si="7"/>
        <v>811</v>
      </c>
      <c r="K18" s="137">
        <f t="shared" si="8"/>
        <v>10</v>
      </c>
      <c r="L18" s="137">
        <v>0</v>
      </c>
      <c r="M18" s="137">
        <v>0</v>
      </c>
      <c r="N18" s="137">
        <v>0</v>
      </c>
      <c r="O18" s="137">
        <v>0</v>
      </c>
      <c r="P18" s="137">
        <v>0</v>
      </c>
      <c r="Q18" s="137">
        <v>0</v>
      </c>
      <c r="R18" s="137">
        <v>0</v>
      </c>
      <c r="S18" s="137">
        <v>0</v>
      </c>
      <c r="T18" s="137">
        <v>0</v>
      </c>
      <c r="U18" s="137">
        <v>0</v>
      </c>
      <c r="V18" s="137">
        <v>0</v>
      </c>
      <c r="W18" s="137">
        <v>34017</v>
      </c>
      <c r="X18" s="137">
        <v>33561</v>
      </c>
      <c r="Y18" s="137">
        <v>456</v>
      </c>
      <c r="Z18" s="138">
        <f t="shared" si="9"/>
        <v>1.3405062174794955</v>
      </c>
      <c r="AA18" s="137">
        <v>34013</v>
      </c>
      <c r="AB18" s="138">
        <f t="shared" si="10"/>
        <v>99.988241173530881</v>
      </c>
      <c r="AC18" s="137">
        <v>33557</v>
      </c>
      <c r="AD18" s="137">
        <v>456</v>
      </c>
      <c r="AE18" s="137">
        <v>4</v>
      </c>
      <c r="AF18" s="146">
        <v>0</v>
      </c>
      <c r="AG18" s="408" t="s">
        <v>54</v>
      </c>
      <c r="AH18" s="75" t="s">
        <v>44</v>
      </c>
      <c r="AI18" s="136">
        <v>26890</v>
      </c>
      <c r="AJ18" s="137">
        <v>26648</v>
      </c>
      <c r="AK18" s="137">
        <v>242</v>
      </c>
      <c r="AL18" s="138">
        <f t="shared" si="11"/>
        <v>0.8999628114540722</v>
      </c>
      <c r="AM18" s="137">
        <v>26886</v>
      </c>
      <c r="AN18" s="138">
        <f t="shared" si="12"/>
        <v>99.985124581628853</v>
      </c>
      <c r="AO18" s="137">
        <v>26644</v>
      </c>
      <c r="AP18" s="137">
        <v>242</v>
      </c>
      <c r="AQ18" s="137">
        <v>4</v>
      </c>
      <c r="AR18" s="137">
        <v>0</v>
      </c>
      <c r="AS18" s="137">
        <v>18267</v>
      </c>
      <c r="AT18" s="137">
        <v>18154</v>
      </c>
      <c r="AU18" s="137">
        <v>113</v>
      </c>
      <c r="AV18" s="138">
        <f t="shared" si="13"/>
        <v>0.6186018503311983</v>
      </c>
      <c r="AW18" s="137">
        <f t="shared" si="14"/>
        <v>18265</v>
      </c>
      <c r="AX18" s="138">
        <f t="shared" si="15"/>
        <v>99.989051294684401</v>
      </c>
      <c r="AY18" s="137">
        <v>18152</v>
      </c>
      <c r="AZ18" s="137">
        <v>113</v>
      </c>
      <c r="BA18" s="137">
        <v>2</v>
      </c>
      <c r="BB18" s="137">
        <v>0</v>
      </c>
    </row>
    <row r="19" spans="1:54" s="102" customFormat="1" ht="21.95" customHeight="1" x14ac:dyDescent="0.25">
      <c r="A19" s="412"/>
      <c r="B19" s="75" t="s">
        <v>50</v>
      </c>
      <c r="C19" s="136">
        <f t="shared" si="0"/>
        <v>30530</v>
      </c>
      <c r="D19" s="137">
        <f t="shared" si="1"/>
        <v>30158</v>
      </c>
      <c r="E19" s="137">
        <f t="shared" si="2"/>
        <v>372</v>
      </c>
      <c r="F19" s="138">
        <f t="shared" si="3"/>
        <v>1.2184736324926302</v>
      </c>
      <c r="G19" s="137">
        <f t="shared" si="4"/>
        <v>30528</v>
      </c>
      <c r="H19" s="138">
        <f t="shared" si="5"/>
        <v>99.993449066491976</v>
      </c>
      <c r="I19" s="137">
        <f t="shared" si="6"/>
        <v>30156</v>
      </c>
      <c r="J19" s="137">
        <f t="shared" si="7"/>
        <v>372</v>
      </c>
      <c r="K19" s="137">
        <f t="shared" si="8"/>
        <v>2</v>
      </c>
      <c r="L19" s="137">
        <v>0</v>
      </c>
      <c r="M19" s="137">
        <v>0</v>
      </c>
      <c r="N19" s="137">
        <v>0</v>
      </c>
      <c r="O19" s="137">
        <v>0</v>
      </c>
      <c r="P19" s="137">
        <v>0</v>
      </c>
      <c r="Q19" s="137">
        <v>0</v>
      </c>
      <c r="R19" s="137">
        <v>0</v>
      </c>
      <c r="S19" s="137">
        <v>0</v>
      </c>
      <c r="T19" s="137">
        <v>0</v>
      </c>
      <c r="U19" s="137">
        <v>0</v>
      </c>
      <c r="V19" s="137">
        <v>0</v>
      </c>
      <c r="W19" s="137">
        <v>14307</v>
      </c>
      <c r="X19" s="137">
        <v>14077</v>
      </c>
      <c r="Y19" s="137">
        <v>230</v>
      </c>
      <c r="Z19" s="138">
        <f t="shared" si="9"/>
        <v>1.6076046690431258</v>
      </c>
      <c r="AA19" s="137">
        <v>14305</v>
      </c>
      <c r="AB19" s="138">
        <f t="shared" si="10"/>
        <v>99.98602082896484</v>
      </c>
      <c r="AC19" s="137">
        <v>14075</v>
      </c>
      <c r="AD19" s="137">
        <v>230</v>
      </c>
      <c r="AE19" s="137">
        <v>2</v>
      </c>
      <c r="AF19" s="146">
        <v>0</v>
      </c>
      <c r="AG19" s="408"/>
      <c r="AH19" s="75" t="s">
        <v>50</v>
      </c>
      <c r="AI19" s="136">
        <v>9598</v>
      </c>
      <c r="AJ19" s="137">
        <v>9506</v>
      </c>
      <c r="AK19" s="137">
        <v>92</v>
      </c>
      <c r="AL19" s="138">
        <f t="shared" si="11"/>
        <v>0.9585330277141072</v>
      </c>
      <c r="AM19" s="137">
        <v>9598</v>
      </c>
      <c r="AN19" s="137">
        <f t="shared" si="12"/>
        <v>100</v>
      </c>
      <c r="AO19" s="137">
        <v>9506</v>
      </c>
      <c r="AP19" s="137">
        <v>92</v>
      </c>
      <c r="AQ19" s="137"/>
      <c r="AR19" s="137">
        <v>0</v>
      </c>
      <c r="AS19" s="137">
        <v>6625</v>
      </c>
      <c r="AT19" s="137">
        <v>6575</v>
      </c>
      <c r="AU19" s="137">
        <v>50</v>
      </c>
      <c r="AV19" s="138">
        <f t="shared" si="13"/>
        <v>0.75471698113207553</v>
      </c>
      <c r="AW19" s="137">
        <f t="shared" si="14"/>
        <v>6625</v>
      </c>
      <c r="AX19" s="137">
        <f t="shared" si="15"/>
        <v>100</v>
      </c>
      <c r="AY19" s="137">
        <v>6575</v>
      </c>
      <c r="AZ19" s="137">
        <v>50</v>
      </c>
      <c r="BA19" s="137">
        <v>0</v>
      </c>
      <c r="BB19" s="137">
        <v>0</v>
      </c>
    </row>
    <row r="20" spans="1:54" s="102" customFormat="1" ht="21.95" customHeight="1" x14ac:dyDescent="0.25">
      <c r="A20" s="412"/>
      <c r="B20" s="75" t="s">
        <v>51</v>
      </c>
      <c r="C20" s="136">
        <f t="shared" si="0"/>
        <v>48644</v>
      </c>
      <c r="D20" s="137">
        <f t="shared" si="1"/>
        <v>48205</v>
      </c>
      <c r="E20" s="137">
        <f t="shared" si="2"/>
        <v>439</v>
      </c>
      <c r="F20" s="138">
        <f t="shared" si="3"/>
        <v>0.9024751254008716</v>
      </c>
      <c r="G20" s="137">
        <f t="shared" si="4"/>
        <v>48636</v>
      </c>
      <c r="H20" s="138">
        <f t="shared" si="5"/>
        <v>99.983553984047376</v>
      </c>
      <c r="I20" s="137">
        <f t="shared" si="6"/>
        <v>48197</v>
      </c>
      <c r="J20" s="137">
        <f t="shared" si="7"/>
        <v>439</v>
      </c>
      <c r="K20" s="137">
        <f t="shared" si="8"/>
        <v>8</v>
      </c>
      <c r="L20" s="137">
        <v>0</v>
      </c>
      <c r="M20" s="137">
        <v>0</v>
      </c>
      <c r="N20" s="137">
        <v>0</v>
      </c>
      <c r="O20" s="137">
        <v>0</v>
      </c>
      <c r="P20" s="137">
        <v>0</v>
      </c>
      <c r="Q20" s="137">
        <v>0</v>
      </c>
      <c r="R20" s="137">
        <v>0</v>
      </c>
      <c r="S20" s="137">
        <v>0</v>
      </c>
      <c r="T20" s="137">
        <v>0</v>
      </c>
      <c r="U20" s="137">
        <v>0</v>
      </c>
      <c r="V20" s="137">
        <v>0</v>
      </c>
      <c r="W20" s="137">
        <v>19710</v>
      </c>
      <c r="X20" s="137">
        <v>19484</v>
      </c>
      <c r="Y20" s="137">
        <v>226</v>
      </c>
      <c r="Z20" s="138">
        <f t="shared" si="9"/>
        <v>1.1466260781329274</v>
      </c>
      <c r="AA20" s="137">
        <v>19708</v>
      </c>
      <c r="AB20" s="138">
        <f t="shared" si="10"/>
        <v>99.989852866565201</v>
      </c>
      <c r="AC20" s="137">
        <v>19482</v>
      </c>
      <c r="AD20" s="137">
        <v>226</v>
      </c>
      <c r="AE20" s="137">
        <v>2</v>
      </c>
      <c r="AF20" s="146">
        <v>0</v>
      </c>
      <c r="AG20" s="408"/>
      <c r="AH20" s="75" t="s">
        <v>51</v>
      </c>
      <c r="AI20" s="136">
        <v>17292</v>
      </c>
      <c r="AJ20" s="137">
        <v>17142</v>
      </c>
      <c r="AK20" s="137">
        <v>150</v>
      </c>
      <c r="AL20" s="138">
        <f t="shared" si="11"/>
        <v>0.86745315752949337</v>
      </c>
      <c r="AM20" s="137">
        <v>17288</v>
      </c>
      <c r="AN20" s="138">
        <f t="shared" si="12"/>
        <v>99.976867915799218</v>
      </c>
      <c r="AO20" s="137">
        <v>17138</v>
      </c>
      <c r="AP20" s="137">
        <v>150</v>
      </c>
      <c r="AQ20" s="137">
        <v>4</v>
      </c>
      <c r="AR20" s="137">
        <v>0</v>
      </c>
      <c r="AS20" s="137">
        <v>11642</v>
      </c>
      <c r="AT20" s="137">
        <v>11579</v>
      </c>
      <c r="AU20" s="137">
        <v>63</v>
      </c>
      <c r="AV20" s="138">
        <f t="shared" si="13"/>
        <v>0.54114413331042777</v>
      </c>
      <c r="AW20" s="137">
        <f t="shared" si="14"/>
        <v>11640</v>
      </c>
      <c r="AX20" s="138">
        <f t="shared" si="15"/>
        <v>99.982820821164751</v>
      </c>
      <c r="AY20" s="137">
        <v>11577</v>
      </c>
      <c r="AZ20" s="137">
        <v>63</v>
      </c>
      <c r="BA20" s="137">
        <v>2</v>
      </c>
      <c r="BB20" s="137">
        <v>0</v>
      </c>
    </row>
    <row r="21" spans="1:54" s="102" customFormat="1" ht="21.95" customHeight="1" x14ac:dyDescent="0.25">
      <c r="A21" s="412" t="s">
        <v>77</v>
      </c>
      <c r="B21" s="75" t="s">
        <v>44</v>
      </c>
      <c r="C21" s="136">
        <f t="shared" si="0"/>
        <v>0</v>
      </c>
      <c r="D21" s="137">
        <f t="shared" si="1"/>
        <v>0</v>
      </c>
      <c r="E21" s="137">
        <f t="shared" si="2"/>
        <v>0</v>
      </c>
      <c r="F21" s="138">
        <f t="shared" ref="F21:H23" si="16">SUM(Z21+AL21+AV21)</f>
        <v>0</v>
      </c>
      <c r="G21" s="137">
        <f t="shared" si="16"/>
        <v>0</v>
      </c>
      <c r="H21" s="138">
        <f t="shared" si="16"/>
        <v>0</v>
      </c>
      <c r="I21" s="137">
        <f t="shared" si="6"/>
        <v>0</v>
      </c>
      <c r="J21" s="137">
        <f t="shared" si="7"/>
        <v>0</v>
      </c>
      <c r="K21" s="137">
        <f t="shared" si="8"/>
        <v>0</v>
      </c>
      <c r="L21" s="137">
        <v>0</v>
      </c>
      <c r="M21" s="137">
        <v>0</v>
      </c>
      <c r="N21" s="137">
        <v>0</v>
      </c>
      <c r="O21" s="137">
        <v>0</v>
      </c>
      <c r="P21" s="137">
        <v>0</v>
      </c>
      <c r="Q21" s="137">
        <v>0</v>
      </c>
      <c r="R21" s="137">
        <v>0</v>
      </c>
      <c r="S21" s="137">
        <v>0</v>
      </c>
      <c r="T21" s="137">
        <v>0</v>
      </c>
      <c r="U21" s="137">
        <v>0</v>
      </c>
      <c r="V21" s="137">
        <v>0</v>
      </c>
      <c r="W21" s="137">
        <v>0</v>
      </c>
      <c r="X21" s="137">
        <v>0</v>
      </c>
      <c r="Y21" s="137">
        <v>0</v>
      </c>
      <c r="Z21" s="138">
        <v>0</v>
      </c>
      <c r="AA21" s="137">
        <v>0</v>
      </c>
      <c r="AB21" s="138">
        <v>0</v>
      </c>
      <c r="AC21" s="137">
        <v>0</v>
      </c>
      <c r="AD21" s="137">
        <v>0</v>
      </c>
      <c r="AE21" s="137">
        <v>0</v>
      </c>
      <c r="AF21" s="146">
        <v>0</v>
      </c>
      <c r="AG21" s="408" t="s">
        <v>77</v>
      </c>
      <c r="AH21" s="75" t="s">
        <v>44</v>
      </c>
      <c r="AI21" s="136">
        <v>0</v>
      </c>
      <c r="AJ21" s="137">
        <v>0</v>
      </c>
      <c r="AK21" s="137">
        <v>0</v>
      </c>
      <c r="AL21" s="138">
        <v>0</v>
      </c>
      <c r="AM21" s="137">
        <v>0</v>
      </c>
      <c r="AN21" s="138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8">
        <v>0</v>
      </c>
      <c r="AW21" s="137">
        <v>0</v>
      </c>
      <c r="AX21" s="138">
        <v>0</v>
      </c>
      <c r="AY21" s="137">
        <v>0</v>
      </c>
      <c r="AZ21" s="137">
        <v>0</v>
      </c>
      <c r="BA21" s="137">
        <v>0</v>
      </c>
      <c r="BB21" s="137">
        <v>0</v>
      </c>
    </row>
    <row r="22" spans="1:54" s="102" customFormat="1" ht="21.95" customHeight="1" x14ac:dyDescent="0.25">
      <c r="A22" s="412"/>
      <c r="B22" s="75" t="s">
        <v>50</v>
      </c>
      <c r="C22" s="136">
        <f t="shared" si="0"/>
        <v>0</v>
      </c>
      <c r="D22" s="137">
        <f t="shared" si="1"/>
        <v>0</v>
      </c>
      <c r="E22" s="137">
        <f t="shared" si="2"/>
        <v>0</v>
      </c>
      <c r="F22" s="138">
        <f t="shared" si="16"/>
        <v>0</v>
      </c>
      <c r="G22" s="137">
        <f t="shared" si="16"/>
        <v>0</v>
      </c>
      <c r="H22" s="138">
        <f t="shared" si="16"/>
        <v>0</v>
      </c>
      <c r="I22" s="137">
        <f t="shared" si="6"/>
        <v>0</v>
      </c>
      <c r="J22" s="137">
        <f t="shared" si="7"/>
        <v>0</v>
      </c>
      <c r="K22" s="137">
        <f t="shared" si="8"/>
        <v>0</v>
      </c>
      <c r="L22" s="137">
        <v>0</v>
      </c>
      <c r="M22" s="137">
        <v>0</v>
      </c>
      <c r="N22" s="137">
        <v>0</v>
      </c>
      <c r="O22" s="137">
        <v>0</v>
      </c>
      <c r="P22" s="137">
        <v>0</v>
      </c>
      <c r="Q22" s="137">
        <v>0</v>
      </c>
      <c r="R22" s="137">
        <v>0</v>
      </c>
      <c r="S22" s="137">
        <v>0</v>
      </c>
      <c r="T22" s="137">
        <v>0</v>
      </c>
      <c r="U22" s="137">
        <v>0</v>
      </c>
      <c r="V22" s="137">
        <v>0</v>
      </c>
      <c r="W22" s="137">
        <v>0</v>
      </c>
      <c r="X22" s="137">
        <v>0</v>
      </c>
      <c r="Y22" s="137">
        <v>0</v>
      </c>
      <c r="Z22" s="138">
        <v>0</v>
      </c>
      <c r="AA22" s="137">
        <v>0</v>
      </c>
      <c r="AB22" s="138">
        <v>0</v>
      </c>
      <c r="AC22" s="137">
        <v>0</v>
      </c>
      <c r="AD22" s="137">
        <v>0</v>
      </c>
      <c r="AE22" s="137">
        <v>0</v>
      </c>
      <c r="AF22" s="146">
        <v>0</v>
      </c>
      <c r="AG22" s="408"/>
      <c r="AH22" s="75" t="s">
        <v>50</v>
      </c>
      <c r="AI22" s="136">
        <v>0</v>
      </c>
      <c r="AJ22" s="137">
        <v>0</v>
      </c>
      <c r="AK22" s="137">
        <v>0</v>
      </c>
      <c r="AL22" s="138">
        <v>0</v>
      </c>
      <c r="AM22" s="137">
        <v>0</v>
      </c>
      <c r="AN22" s="138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8">
        <v>0</v>
      </c>
      <c r="AW22" s="137">
        <v>0</v>
      </c>
      <c r="AX22" s="138">
        <v>0</v>
      </c>
      <c r="AY22" s="137">
        <v>0</v>
      </c>
      <c r="AZ22" s="137">
        <v>0</v>
      </c>
      <c r="BA22" s="137">
        <v>0</v>
      </c>
      <c r="BB22" s="137">
        <v>0</v>
      </c>
    </row>
    <row r="23" spans="1:54" s="102" customFormat="1" ht="21.95" customHeight="1" x14ac:dyDescent="0.25">
      <c r="A23" s="412"/>
      <c r="B23" s="75" t="s">
        <v>51</v>
      </c>
      <c r="C23" s="136">
        <f t="shared" si="0"/>
        <v>0</v>
      </c>
      <c r="D23" s="137">
        <f t="shared" si="1"/>
        <v>0</v>
      </c>
      <c r="E23" s="137">
        <f t="shared" si="2"/>
        <v>0</v>
      </c>
      <c r="F23" s="138">
        <f t="shared" si="16"/>
        <v>0</v>
      </c>
      <c r="G23" s="137">
        <f t="shared" si="16"/>
        <v>0</v>
      </c>
      <c r="H23" s="138">
        <f t="shared" si="16"/>
        <v>0</v>
      </c>
      <c r="I23" s="137">
        <f t="shared" si="6"/>
        <v>0</v>
      </c>
      <c r="J23" s="137">
        <f t="shared" si="7"/>
        <v>0</v>
      </c>
      <c r="K23" s="137">
        <f t="shared" si="8"/>
        <v>0</v>
      </c>
      <c r="L23" s="137">
        <v>0</v>
      </c>
      <c r="M23" s="137">
        <v>0</v>
      </c>
      <c r="N23" s="137">
        <v>0</v>
      </c>
      <c r="O23" s="137">
        <v>0</v>
      </c>
      <c r="P23" s="137">
        <v>0</v>
      </c>
      <c r="Q23" s="137">
        <v>0</v>
      </c>
      <c r="R23" s="137">
        <v>0</v>
      </c>
      <c r="S23" s="137">
        <v>0</v>
      </c>
      <c r="T23" s="137">
        <v>0</v>
      </c>
      <c r="U23" s="137">
        <v>0</v>
      </c>
      <c r="V23" s="137">
        <v>0</v>
      </c>
      <c r="W23" s="137">
        <v>0</v>
      </c>
      <c r="X23" s="137">
        <v>0</v>
      </c>
      <c r="Y23" s="137">
        <v>0</v>
      </c>
      <c r="Z23" s="138">
        <v>0</v>
      </c>
      <c r="AA23" s="137">
        <v>0</v>
      </c>
      <c r="AB23" s="138">
        <v>0</v>
      </c>
      <c r="AC23" s="137">
        <v>0</v>
      </c>
      <c r="AD23" s="137">
        <v>0</v>
      </c>
      <c r="AE23" s="137">
        <v>0</v>
      </c>
      <c r="AF23" s="146">
        <v>0</v>
      </c>
      <c r="AG23" s="408"/>
      <c r="AH23" s="75" t="s">
        <v>51</v>
      </c>
      <c r="AI23" s="136">
        <v>0</v>
      </c>
      <c r="AJ23" s="137">
        <v>0</v>
      </c>
      <c r="AK23" s="137">
        <v>0</v>
      </c>
      <c r="AL23" s="138">
        <v>0</v>
      </c>
      <c r="AM23" s="137">
        <v>0</v>
      </c>
      <c r="AN23" s="138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8">
        <v>0</v>
      </c>
      <c r="AW23" s="137">
        <v>0</v>
      </c>
      <c r="AX23" s="138">
        <v>0</v>
      </c>
      <c r="AY23" s="137">
        <v>0</v>
      </c>
      <c r="AZ23" s="137">
        <v>0</v>
      </c>
      <c r="BA23" s="137">
        <v>0</v>
      </c>
      <c r="BB23" s="137">
        <v>0</v>
      </c>
    </row>
    <row r="24" spans="1:54" s="102" customFormat="1" ht="21.95" customHeight="1" x14ac:dyDescent="0.25">
      <c r="A24" s="412" t="s">
        <v>55</v>
      </c>
      <c r="B24" s="75" t="s">
        <v>44</v>
      </c>
      <c r="C24" s="136">
        <f t="shared" si="0"/>
        <v>75868</v>
      </c>
      <c r="D24" s="137">
        <f t="shared" si="1"/>
        <v>74731</v>
      </c>
      <c r="E24" s="137">
        <f t="shared" si="2"/>
        <v>1137</v>
      </c>
      <c r="F24" s="138">
        <f>E24/C24*100</f>
        <v>1.4986555596562452</v>
      </c>
      <c r="G24" s="137">
        <f t="shared" ref="G24:G32" si="17">SUM(I24+J24)</f>
        <v>75854</v>
      </c>
      <c r="H24" s="138">
        <f>G24/C24*100</f>
        <v>99.98154689724258</v>
      </c>
      <c r="I24" s="137">
        <f t="shared" si="6"/>
        <v>74717</v>
      </c>
      <c r="J24" s="137">
        <f t="shared" si="7"/>
        <v>1137</v>
      </c>
      <c r="K24" s="137">
        <f t="shared" si="8"/>
        <v>14</v>
      </c>
      <c r="L24" s="137">
        <v>0</v>
      </c>
      <c r="M24" s="137">
        <v>0</v>
      </c>
      <c r="N24" s="137">
        <v>0</v>
      </c>
      <c r="O24" s="137">
        <v>0</v>
      </c>
      <c r="P24" s="137">
        <v>0</v>
      </c>
      <c r="Q24" s="137">
        <v>0</v>
      </c>
      <c r="R24" s="137">
        <v>0</v>
      </c>
      <c r="S24" s="137">
        <v>0</v>
      </c>
      <c r="T24" s="137">
        <v>0</v>
      </c>
      <c r="U24" s="137">
        <v>0</v>
      </c>
      <c r="V24" s="137">
        <v>0</v>
      </c>
      <c r="W24" s="137">
        <v>32756</v>
      </c>
      <c r="X24" s="137">
        <v>32123</v>
      </c>
      <c r="Y24" s="137">
        <v>633</v>
      </c>
      <c r="Z24" s="138">
        <f>Y24/W24*100</f>
        <v>1.9324703871046525</v>
      </c>
      <c r="AA24" s="137">
        <v>32747</v>
      </c>
      <c r="AB24" s="138">
        <f>AA24/W24*100</f>
        <v>99.972524117718891</v>
      </c>
      <c r="AC24" s="137">
        <v>32114</v>
      </c>
      <c r="AD24" s="137">
        <v>633</v>
      </c>
      <c r="AE24" s="137">
        <v>9</v>
      </c>
      <c r="AF24" s="146">
        <v>0</v>
      </c>
      <c r="AG24" s="408" t="s">
        <v>55</v>
      </c>
      <c r="AH24" s="75" t="s">
        <v>44</v>
      </c>
      <c r="AI24" s="136">
        <v>29572</v>
      </c>
      <c r="AJ24" s="137">
        <v>29180</v>
      </c>
      <c r="AK24" s="137">
        <v>392</v>
      </c>
      <c r="AL24" s="138">
        <f>AK24/AI24*100</f>
        <v>1.3255782496956581</v>
      </c>
      <c r="AM24" s="137">
        <v>29568</v>
      </c>
      <c r="AN24" s="138">
        <f>AM24/AI24*100</f>
        <v>99.986473691329635</v>
      </c>
      <c r="AO24" s="137">
        <v>29176</v>
      </c>
      <c r="AP24" s="137">
        <v>392</v>
      </c>
      <c r="AQ24" s="137">
        <v>4</v>
      </c>
      <c r="AR24" s="137">
        <v>0</v>
      </c>
      <c r="AS24" s="137">
        <v>13540</v>
      </c>
      <c r="AT24" s="137">
        <v>13428</v>
      </c>
      <c r="AU24" s="137">
        <v>112</v>
      </c>
      <c r="AV24" s="138">
        <f>AU24/AS24*100</f>
        <v>0.82717872968980799</v>
      </c>
      <c r="AW24" s="137">
        <f t="shared" ref="AW24:AW32" si="18">SUM(AY24:AZ24)</f>
        <v>13539</v>
      </c>
      <c r="AX24" s="138">
        <f>AW24/AS24*100</f>
        <v>99.992614475627775</v>
      </c>
      <c r="AY24" s="137">
        <v>13427</v>
      </c>
      <c r="AZ24" s="137">
        <v>112</v>
      </c>
      <c r="BA24" s="137">
        <v>1</v>
      </c>
      <c r="BB24" s="137">
        <v>0</v>
      </c>
    </row>
    <row r="25" spans="1:54" s="102" customFormat="1" ht="21.95" customHeight="1" x14ac:dyDescent="0.25">
      <c r="A25" s="412"/>
      <c r="B25" s="75" t="s">
        <v>50</v>
      </c>
      <c r="C25" s="136">
        <f t="shared" si="0"/>
        <v>44824</v>
      </c>
      <c r="D25" s="137">
        <f t="shared" si="1"/>
        <v>44074</v>
      </c>
      <c r="E25" s="137">
        <f t="shared" si="2"/>
        <v>750</v>
      </c>
      <c r="F25" s="138">
        <f>E25/C25*100</f>
        <v>1.6732107799393183</v>
      </c>
      <c r="G25" s="137">
        <f t="shared" si="17"/>
        <v>44817</v>
      </c>
      <c r="H25" s="138">
        <f>G25/C25*100</f>
        <v>99.984383366053891</v>
      </c>
      <c r="I25" s="137">
        <f t="shared" si="6"/>
        <v>44067</v>
      </c>
      <c r="J25" s="137">
        <f t="shared" si="7"/>
        <v>750</v>
      </c>
      <c r="K25" s="137">
        <f t="shared" si="8"/>
        <v>7</v>
      </c>
      <c r="L25" s="137">
        <v>0</v>
      </c>
      <c r="M25" s="137">
        <v>0</v>
      </c>
      <c r="N25" s="137">
        <v>0</v>
      </c>
      <c r="O25" s="137">
        <v>0</v>
      </c>
      <c r="P25" s="137">
        <v>0</v>
      </c>
      <c r="Q25" s="137">
        <v>0</v>
      </c>
      <c r="R25" s="137">
        <v>0</v>
      </c>
      <c r="S25" s="137">
        <v>0</v>
      </c>
      <c r="T25" s="137">
        <v>0</v>
      </c>
      <c r="U25" s="137">
        <v>0</v>
      </c>
      <c r="V25" s="137">
        <v>0</v>
      </c>
      <c r="W25" s="137">
        <v>21984</v>
      </c>
      <c r="X25" s="137">
        <v>21556</v>
      </c>
      <c r="Y25" s="137">
        <v>428</v>
      </c>
      <c r="Z25" s="138">
        <f>Y25/W25*100</f>
        <v>1.9468704512372634</v>
      </c>
      <c r="AA25" s="137">
        <v>21978</v>
      </c>
      <c r="AB25" s="138">
        <f>AA25/W25*100</f>
        <v>99.972707423580786</v>
      </c>
      <c r="AC25" s="137">
        <v>21550</v>
      </c>
      <c r="AD25" s="137">
        <v>428</v>
      </c>
      <c r="AE25" s="137">
        <v>6</v>
      </c>
      <c r="AF25" s="146">
        <v>0</v>
      </c>
      <c r="AG25" s="408"/>
      <c r="AH25" s="75" t="s">
        <v>50</v>
      </c>
      <c r="AI25" s="136">
        <v>16219</v>
      </c>
      <c r="AJ25" s="137">
        <v>15965</v>
      </c>
      <c r="AK25" s="137">
        <v>254</v>
      </c>
      <c r="AL25" s="138">
        <f>AK25/AI25*100</f>
        <v>1.5660644922621616</v>
      </c>
      <c r="AM25" s="137">
        <v>16218</v>
      </c>
      <c r="AN25" s="138">
        <f>AM25/AI25*100</f>
        <v>99.993834391762746</v>
      </c>
      <c r="AO25" s="137">
        <v>15964</v>
      </c>
      <c r="AP25" s="137">
        <v>254</v>
      </c>
      <c r="AQ25" s="137">
        <v>1</v>
      </c>
      <c r="AR25" s="137">
        <v>0</v>
      </c>
      <c r="AS25" s="137">
        <v>6621</v>
      </c>
      <c r="AT25" s="137">
        <v>6553</v>
      </c>
      <c r="AU25" s="137">
        <v>68</v>
      </c>
      <c r="AV25" s="138">
        <f>AU25/AS25*100</f>
        <v>1.0270351910587525</v>
      </c>
      <c r="AW25" s="137">
        <f t="shared" si="18"/>
        <v>6621</v>
      </c>
      <c r="AX25" s="137">
        <f>AW25/AS25*100</f>
        <v>100</v>
      </c>
      <c r="AY25" s="137">
        <v>6553</v>
      </c>
      <c r="AZ25" s="137">
        <v>68</v>
      </c>
      <c r="BA25" s="137">
        <f>SUM(BC25:BD25)</f>
        <v>0</v>
      </c>
      <c r="BB25" s="137">
        <f>SUM(BD25:BE25)</f>
        <v>0</v>
      </c>
    </row>
    <row r="26" spans="1:54" s="102" customFormat="1" ht="21.95" customHeight="1" x14ac:dyDescent="0.25">
      <c r="A26" s="412"/>
      <c r="B26" s="75" t="s">
        <v>51</v>
      </c>
      <c r="C26" s="136">
        <f t="shared" si="0"/>
        <v>31044</v>
      </c>
      <c r="D26" s="137">
        <f t="shared" si="1"/>
        <v>30657</v>
      </c>
      <c r="E26" s="137">
        <f t="shared" si="2"/>
        <v>387</v>
      </c>
      <c r="F26" s="138">
        <f>E26/C26*100</f>
        <v>1.246617703904136</v>
      </c>
      <c r="G26" s="137">
        <f t="shared" si="17"/>
        <v>31037</v>
      </c>
      <c r="H26" s="138">
        <f>G26/C26*100</f>
        <v>99.977451359360899</v>
      </c>
      <c r="I26" s="137">
        <f t="shared" si="6"/>
        <v>30650</v>
      </c>
      <c r="J26" s="137">
        <f t="shared" si="7"/>
        <v>387</v>
      </c>
      <c r="K26" s="137">
        <f t="shared" si="8"/>
        <v>7</v>
      </c>
      <c r="L26" s="137">
        <v>0</v>
      </c>
      <c r="M26" s="137">
        <v>0</v>
      </c>
      <c r="N26" s="137">
        <v>0</v>
      </c>
      <c r="O26" s="137">
        <v>0</v>
      </c>
      <c r="P26" s="137">
        <v>0</v>
      </c>
      <c r="Q26" s="137">
        <v>0</v>
      </c>
      <c r="R26" s="137">
        <v>0</v>
      </c>
      <c r="S26" s="137">
        <v>0</v>
      </c>
      <c r="T26" s="137">
        <v>0</v>
      </c>
      <c r="U26" s="137">
        <v>0</v>
      </c>
      <c r="V26" s="137">
        <v>0</v>
      </c>
      <c r="W26" s="137">
        <v>10772</v>
      </c>
      <c r="X26" s="137">
        <v>10567</v>
      </c>
      <c r="Y26" s="137">
        <v>205</v>
      </c>
      <c r="Z26" s="138">
        <f>Y26/W26*100</f>
        <v>1.9030820646119568</v>
      </c>
      <c r="AA26" s="137">
        <v>10769</v>
      </c>
      <c r="AB26" s="138">
        <f>AA26/W26*100</f>
        <v>99.972150018566651</v>
      </c>
      <c r="AC26" s="137">
        <v>10564</v>
      </c>
      <c r="AD26" s="137">
        <v>205</v>
      </c>
      <c r="AE26" s="137">
        <v>3</v>
      </c>
      <c r="AF26" s="146">
        <v>0</v>
      </c>
      <c r="AG26" s="408"/>
      <c r="AH26" s="75" t="s">
        <v>51</v>
      </c>
      <c r="AI26" s="136">
        <v>13353</v>
      </c>
      <c r="AJ26" s="137">
        <v>13215</v>
      </c>
      <c r="AK26" s="137">
        <v>138</v>
      </c>
      <c r="AL26" s="138">
        <f>AK26/AI26*100</f>
        <v>1.0334756234554032</v>
      </c>
      <c r="AM26" s="137">
        <v>13350</v>
      </c>
      <c r="AN26" s="138">
        <f>AM26/AI26*100</f>
        <v>99.977533138620529</v>
      </c>
      <c r="AO26" s="137">
        <v>13212</v>
      </c>
      <c r="AP26" s="137">
        <v>138</v>
      </c>
      <c r="AQ26" s="137">
        <v>3</v>
      </c>
      <c r="AR26" s="137">
        <v>0</v>
      </c>
      <c r="AS26" s="137">
        <v>6919</v>
      </c>
      <c r="AT26" s="137">
        <v>6875</v>
      </c>
      <c r="AU26" s="137">
        <v>44</v>
      </c>
      <c r="AV26" s="138">
        <f>AU26/AS26*100</f>
        <v>0.63593004769475359</v>
      </c>
      <c r="AW26" s="137">
        <f t="shared" si="18"/>
        <v>6918</v>
      </c>
      <c r="AX26" s="138">
        <f>AW26/AS26*100</f>
        <v>99.985547044370577</v>
      </c>
      <c r="AY26" s="137">
        <v>6874</v>
      </c>
      <c r="AZ26" s="137">
        <v>44</v>
      </c>
      <c r="BA26" s="137">
        <v>1</v>
      </c>
      <c r="BB26" s="137">
        <f>SUM(BD26:BE26)</f>
        <v>0</v>
      </c>
    </row>
    <row r="27" spans="1:54" s="102" customFormat="1" ht="21.95" customHeight="1" x14ac:dyDescent="0.25">
      <c r="A27" s="412" t="s">
        <v>78</v>
      </c>
      <c r="B27" s="75" t="s">
        <v>44</v>
      </c>
      <c r="C27" s="136">
        <f t="shared" si="0"/>
        <v>1</v>
      </c>
      <c r="D27" s="137">
        <f t="shared" si="1"/>
        <v>1</v>
      </c>
      <c r="E27" s="137">
        <f t="shared" si="2"/>
        <v>0</v>
      </c>
      <c r="F27" s="138">
        <f t="shared" ref="F27:F32" si="19">SUM(Z27+AL27+AV27)</f>
        <v>0</v>
      </c>
      <c r="G27" s="137">
        <f t="shared" si="17"/>
        <v>1</v>
      </c>
      <c r="H27" s="137">
        <f>G27/C27*100</f>
        <v>100</v>
      </c>
      <c r="I27" s="137">
        <f t="shared" si="6"/>
        <v>1</v>
      </c>
      <c r="J27" s="137">
        <f t="shared" si="7"/>
        <v>0</v>
      </c>
      <c r="K27" s="137">
        <f t="shared" si="8"/>
        <v>0</v>
      </c>
      <c r="L27" s="137">
        <v>0</v>
      </c>
      <c r="M27" s="137">
        <v>0</v>
      </c>
      <c r="N27" s="137">
        <v>0</v>
      </c>
      <c r="O27" s="137">
        <v>0</v>
      </c>
      <c r="P27" s="137">
        <v>0</v>
      </c>
      <c r="Q27" s="137">
        <v>0</v>
      </c>
      <c r="R27" s="137">
        <v>0</v>
      </c>
      <c r="S27" s="137">
        <v>0</v>
      </c>
      <c r="T27" s="137">
        <v>0</v>
      </c>
      <c r="U27" s="137">
        <v>0</v>
      </c>
      <c r="V27" s="137">
        <v>0</v>
      </c>
      <c r="W27" s="137">
        <v>0</v>
      </c>
      <c r="X27" s="137">
        <v>0</v>
      </c>
      <c r="Y27" s="137">
        <v>0</v>
      </c>
      <c r="Z27" s="138">
        <v>0</v>
      </c>
      <c r="AA27" s="137">
        <v>0</v>
      </c>
      <c r="AB27" s="138">
        <v>0</v>
      </c>
      <c r="AC27" s="137">
        <v>0</v>
      </c>
      <c r="AD27" s="137">
        <v>0</v>
      </c>
      <c r="AE27" s="137">
        <v>0</v>
      </c>
      <c r="AF27" s="146">
        <v>0</v>
      </c>
      <c r="AG27" s="408" t="s">
        <v>78</v>
      </c>
      <c r="AH27" s="75" t="s">
        <v>44</v>
      </c>
      <c r="AI27" s="136">
        <v>0</v>
      </c>
      <c r="AJ27" s="137">
        <v>0</v>
      </c>
      <c r="AK27" s="137">
        <v>0</v>
      </c>
      <c r="AL27" s="138">
        <v>0</v>
      </c>
      <c r="AM27" s="137">
        <v>0</v>
      </c>
      <c r="AN27" s="138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1</v>
      </c>
      <c r="AT27" s="137">
        <v>1</v>
      </c>
      <c r="AU27" s="137">
        <v>0</v>
      </c>
      <c r="AV27" s="138">
        <v>0</v>
      </c>
      <c r="AW27" s="137">
        <f t="shared" si="18"/>
        <v>1</v>
      </c>
      <c r="AX27" s="137">
        <f>AW27/AS27*100</f>
        <v>100</v>
      </c>
      <c r="AY27" s="137">
        <v>1</v>
      </c>
      <c r="AZ27" s="137">
        <v>0</v>
      </c>
      <c r="BA27" s="137">
        <v>0</v>
      </c>
      <c r="BB27" s="137">
        <v>0</v>
      </c>
    </row>
    <row r="28" spans="1:54" s="102" customFormat="1" ht="21.95" customHeight="1" x14ac:dyDescent="0.25">
      <c r="A28" s="412"/>
      <c r="B28" s="75" t="s">
        <v>50</v>
      </c>
      <c r="C28" s="136">
        <f t="shared" si="0"/>
        <v>0</v>
      </c>
      <c r="D28" s="137">
        <f t="shared" si="1"/>
        <v>0</v>
      </c>
      <c r="E28" s="137">
        <f t="shared" si="2"/>
        <v>0</v>
      </c>
      <c r="F28" s="138">
        <f t="shared" si="19"/>
        <v>0</v>
      </c>
      <c r="G28" s="137">
        <f t="shared" si="17"/>
        <v>0</v>
      </c>
      <c r="H28" s="138">
        <f>SUM(J28+K28)</f>
        <v>0</v>
      </c>
      <c r="I28" s="137">
        <f t="shared" si="6"/>
        <v>0</v>
      </c>
      <c r="J28" s="137">
        <f t="shared" si="7"/>
        <v>0</v>
      </c>
      <c r="K28" s="137">
        <f t="shared" si="8"/>
        <v>0</v>
      </c>
      <c r="L28" s="137">
        <v>0</v>
      </c>
      <c r="M28" s="137">
        <v>0</v>
      </c>
      <c r="N28" s="137">
        <v>0</v>
      </c>
      <c r="O28" s="137">
        <v>0</v>
      </c>
      <c r="P28" s="137">
        <v>0</v>
      </c>
      <c r="Q28" s="137">
        <v>0</v>
      </c>
      <c r="R28" s="137">
        <v>0</v>
      </c>
      <c r="S28" s="137">
        <v>0</v>
      </c>
      <c r="T28" s="137">
        <v>0</v>
      </c>
      <c r="U28" s="137">
        <v>0</v>
      </c>
      <c r="V28" s="137">
        <v>0</v>
      </c>
      <c r="W28" s="137">
        <v>0</v>
      </c>
      <c r="X28" s="137">
        <v>0</v>
      </c>
      <c r="Y28" s="137">
        <v>0</v>
      </c>
      <c r="Z28" s="138">
        <v>0</v>
      </c>
      <c r="AA28" s="137">
        <v>0</v>
      </c>
      <c r="AB28" s="138">
        <v>0</v>
      </c>
      <c r="AC28" s="137">
        <v>0</v>
      </c>
      <c r="AD28" s="137">
        <v>0</v>
      </c>
      <c r="AE28" s="137">
        <v>0</v>
      </c>
      <c r="AF28" s="146">
        <v>0</v>
      </c>
      <c r="AG28" s="408"/>
      <c r="AH28" s="75" t="s">
        <v>50</v>
      </c>
      <c r="AI28" s="136">
        <v>0</v>
      </c>
      <c r="AJ28" s="137">
        <v>0</v>
      </c>
      <c r="AK28" s="137">
        <v>0</v>
      </c>
      <c r="AL28" s="138">
        <v>0</v>
      </c>
      <c r="AM28" s="137">
        <v>0</v>
      </c>
      <c r="AN28" s="138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/>
      <c r="AU28" s="137">
        <v>0</v>
      </c>
      <c r="AV28" s="138">
        <v>0</v>
      </c>
      <c r="AW28" s="137">
        <f t="shared" si="18"/>
        <v>0</v>
      </c>
      <c r="AX28" s="138">
        <f>SUM(AZ28:BA28)</f>
        <v>0</v>
      </c>
      <c r="AY28" s="137">
        <v>0</v>
      </c>
      <c r="AZ28" s="137">
        <v>0</v>
      </c>
      <c r="BA28" s="137">
        <v>0</v>
      </c>
      <c r="BB28" s="137">
        <v>0</v>
      </c>
    </row>
    <row r="29" spans="1:54" s="102" customFormat="1" ht="21.95" customHeight="1" x14ac:dyDescent="0.25">
      <c r="A29" s="412"/>
      <c r="B29" s="75" t="s">
        <v>51</v>
      </c>
      <c r="C29" s="136">
        <f t="shared" si="0"/>
        <v>1</v>
      </c>
      <c r="D29" s="137">
        <f t="shared" si="1"/>
        <v>1</v>
      </c>
      <c r="E29" s="137">
        <f t="shared" si="2"/>
        <v>0</v>
      </c>
      <c r="F29" s="138">
        <f t="shared" si="19"/>
        <v>0</v>
      </c>
      <c r="G29" s="137">
        <f t="shared" si="17"/>
        <v>1</v>
      </c>
      <c r="H29" s="137">
        <f>G29/C29*100</f>
        <v>100</v>
      </c>
      <c r="I29" s="137">
        <f t="shared" si="6"/>
        <v>1</v>
      </c>
      <c r="J29" s="137">
        <f t="shared" si="7"/>
        <v>0</v>
      </c>
      <c r="K29" s="137">
        <f t="shared" si="8"/>
        <v>0</v>
      </c>
      <c r="L29" s="137">
        <v>0</v>
      </c>
      <c r="M29" s="137">
        <v>0</v>
      </c>
      <c r="N29" s="137">
        <v>0</v>
      </c>
      <c r="O29" s="137">
        <v>0</v>
      </c>
      <c r="P29" s="137">
        <v>0</v>
      </c>
      <c r="Q29" s="137">
        <v>0</v>
      </c>
      <c r="R29" s="137">
        <v>0</v>
      </c>
      <c r="S29" s="137">
        <v>0</v>
      </c>
      <c r="T29" s="137">
        <v>0</v>
      </c>
      <c r="U29" s="137">
        <v>0</v>
      </c>
      <c r="V29" s="137">
        <v>0</v>
      </c>
      <c r="W29" s="137">
        <v>0</v>
      </c>
      <c r="X29" s="137">
        <v>0</v>
      </c>
      <c r="Y29" s="137">
        <v>0</v>
      </c>
      <c r="Z29" s="138">
        <v>0</v>
      </c>
      <c r="AA29" s="137">
        <v>0</v>
      </c>
      <c r="AB29" s="138">
        <v>0</v>
      </c>
      <c r="AC29" s="137">
        <v>0</v>
      </c>
      <c r="AD29" s="137">
        <v>0</v>
      </c>
      <c r="AE29" s="137">
        <v>0</v>
      </c>
      <c r="AF29" s="146">
        <v>0</v>
      </c>
      <c r="AG29" s="408"/>
      <c r="AH29" s="75" t="s">
        <v>51</v>
      </c>
      <c r="AI29" s="136">
        <v>0</v>
      </c>
      <c r="AJ29" s="137">
        <v>0</v>
      </c>
      <c r="AK29" s="137">
        <v>0</v>
      </c>
      <c r="AL29" s="138">
        <v>0</v>
      </c>
      <c r="AM29" s="137">
        <v>0</v>
      </c>
      <c r="AN29" s="138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1</v>
      </c>
      <c r="AT29" s="137">
        <v>1</v>
      </c>
      <c r="AU29" s="137">
        <v>0</v>
      </c>
      <c r="AV29" s="138">
        <v>0</v>
      </c>
      <c r="AW29" s="137">
        <f t="shared" si="18"/>
        <v>1</v>
      </c>
      <c r="AX29" s="138">
        <f>SUM(AZ29:BA29)</f>
        <v>0</v>
      </c>
      <c r="AY29" s="137">
        <v>1</v>
      </c>
      <c r="AZ29" s="137">
        <v>0</v>
      </c>
      <c r="BA29" s="137">
        <v>0</v>
      </c>
      <c r="BB29" s="137">
        <v>0</v>
      </c>
    </row>
    <row r="30" spans="1:54" s="102" customFormat="1" ht="21.95" customHeight="1" x14ac:dyDescent="0.25">
      <c r="A30" s="412" t="s">
        <v>56</v>
      </c>
      <c r="B30" s="75" t="s">
        <v>44</v>
      </c>
      <c r="C30" s="136">
        <f t="shared" si="0"/>
        <v>0</v>
      </c>
      <c r="D30" s="137">
        <f t="shared" si="1"/>
        <v>0</v>
      </c>
      <c r="E30" s="137">
        <f t="shared" si="2"/>
        <v>0</v>
      </c>
      <c r="F30" s="138">
        <f t="shared" si="19"/>
        <v>0</v>
      </c>
      <c r="G30" s="137">
        <f t="shared" si="17"/>
        <v>0</v>
      </c>
      <c r="H30" s="138">
        <f>SUM(J30+K30)</f>
        <v>0</v>
      </c>
      <c r="I30" s="137">
        <f t="shared" si="6"/>
        <v>0</v>
      </c>
      <c r="J30" s="137">
        <f t="shared" si="7"/>
        <v>0</v>
      </c>
      <c r="K30" s="137">
        <f t="shared" si="8"/>
        <v>0</v>
      </c>
      <c r="L30" s="137">
        <v>0</v>
      </c>
      <c r="M30" s="137">
        <v>0</v>
      </c>
      <c r="N30" s="137">
        <v>0</v>
      </c>
      <c r="O30" s="137">
        <v>0</v>
      </c>
      <c r="P30" s="137">
        <v>0</v>
      </c>
      <c r="Q30" s="137">
        <v>0</v>
      </c>
      <c r="R30" s="137">
        <v>0</v>
      </c>
      <c r="S30" s="137">
        <v>0</v>
      </c>
      <c r="T30" s="137">
        <v>0</v>
      </c>
      <c r="U30" s="137">
        <v>0</v>
      </c>
      <c r="V30" s="137">
        <v>0</v>
      </c>
      <c r="W30" s="137">
        <v>0</v>
      </c>
      <c r="X30" s="137">
        <v>0</v>
      </c>
      <c r="Y30" s="137">
        <v>0</v>
      </c>
      <c r="Z30" s="138">
        <v>0</v>
      </c>
      <c r="AA30" s="137">
        <v>0</v>
      </c>
      <c r="AB30" s="138">
        <v>0</v>
      </c>
      <c r="AC30" s="137">
        <v>0</v>
      </c>
      <c r="AD30" s="137">
        <v>0</v>
      </c>
      <c r="AE30" s="137">
        <v>0</v>
      </c>
      <c r="AF30" s="146">
        <v>0</v>
      </c>
      <c r="AG30" s="408" t="s">
        <v>56</v>
      </c>
      <c r="AH30" s="75" t="s">
        <v>44</v>
      </c>
      <c r="AI30" s="136">
        <v>0</v>
      </c>
      <c r="AJ30" s="137">
        <v>0</v>
      </c>
      <c r="AK30" s="137">
        <v>0</v>
      </c>
      <c r="AL30" s="138">
        <v>0</v>
      </c>
      <c r="AM30" s="137">
        <v>0</v>
      </c>
      <c r="AN30" s="138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8">
        <v>0</v>
      </c>
      <c r="AW30" s="137">
        <f t="shared" si="18"/>
        <v>0</v>
      </c>
      <c r="AX30" s="138">
        <f>SUM(AZ30:BA30)</f>
        <v>0</v>
      </c>
      <c r="AY30" s="137">
        <v>0</v>
      </c>
      <c r="AZ30" s="137">
        <v>0</v>
      </c>
      <c r="BA30" s="137">
        <v>0</v>
      </c>
      <c r="BB30" s="137">
        <v>0</v>
      </c>
    </row>
    <row r="31" spans="1:54" s="102" customFormat="1" ht="21.95" customHeight="1" x14ac:dyDescent="0.25">
      <c r="A31" s="412"/>
      <c r="B31" s="75" t="s">
        <v>50</v>
      </c>
      <c r="C31" s="136">
        <f t="shared" si="0"/>
        <v>0</v>
      </c>
      <c r="D31" s="137">
        <f t="shared" si="1"/>
        <v>0</v>
      </c>
      <c r="E31" s="137">
        <f t="shared" si="2"/>
        <v>0</v>
      </c>
      <c r="F31" s="138">
        <f t="shared" si="19"/>
        <v>0</v>
      </c>
      <c r="G31" s="137">
        <f t="shared" si="17"/>
        <v>0</v>
      </c>
      <c r="H31" s="138">
        <f>SUM(J31+K31)</f>
        <v>0</v>
      </c>
      <c r="I31" s="137">
        <f t="shared" si="6"/>
        <v>0</v>
      </c>
      <c r="J31" s="137">
        <f t="shared" si="7"/>
        <v>0</v>
      </c>
      <c r="K31" s="137">
        <f t="shared" si="8"/>
        <v>0</v>
      </c>
      <c r="L31" s="137">
        <v>0</v>
      </c>
      <c r="M31" s="137">
        <v>0</v>
      </c>
      <c r="N31" s="137">
        <v>0</v>
      </c>
      <c r="O31" s="137">
        <v>0</v>
      </c>
      <c r="P31" s="137">
        <v>0</v>
      </c>
      <c r="Q31" s="137">
        <v>0</v>
      </c>
      <c r="R31" s="137">
        <v>0</v>
      </c>
      <c r="S31" s="137">
        <v>0</v>
      </c>
      <c r="T31" s="137">
        <v>0</v>
      </c>
      <c r="U31" s="137">
        <v>0</v>
      </c>
      <c r="V31" s="137">
        <v>0</v>
      </c>
      <c r="W31" s="137">
        <v>0</v>
      </c>
      <c r="X31" s="137">
        <v>0</v>
      </c>
      <c r="Y31" s="137">
        <v>0</v>
      </c>
      <c r="Z31" s="138">
        <v>0</v>
      </c>
      <c r="AA31" s="137">
        <v>0</v>
      </c>
      <c r="AB31" s="138">
        <v>0</v>
      </c>
      <c r="AC31" s="137">
        <v>0</v>
      </c>
      <c r="AD31" s="137">
        <v>0</v>
      </c>
      <c r="AE31" s="137">
        <v>0</v>
      </c>
      <c r="AF31" s="146">
        <v>0</v>
      </c>
      <c r="AG31" s="408"/>
      <c r="AH31" s="75" t="s">
        <v>50</v>
      </c>
      <c r="AI31" s="136">
        <v>0</v>
      </c>
      <c r="AJ31" s="137">
        <v>0</v>
      </c>
      <c r="AK31" s="137">
        <v>0</v>
      </c>
      <c r="AL31" s="138">
        <v>0</v>
      </c>
      <c r="AM31" s="137">
        <v>0</v>
      </c>
      <c r="AN31" s="138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8">
        <v>0</v>
      </c>
      <c r="AW31" s="137">
        <f t="shared" si="18"/>
        <v>0</v>
      </c>
      <c r="AX31" s="138">
        <f>SUM(AZ31:BA31)</f>
        <v>0</v>
      </c>
      <c r="AY31" s="137">
        <v>0</v>
      </c>
      <c r="AZ31" s="137">
        <v>0</v>
      </c>
      <c r="BA31" s="137">
        <v>0</v>
      </c>
      <c r="BB31" s="137">
        <v>0</v>
      </c>
    </row>
    <row r="32" spans="1:54" s="102" customFormat="1" ht="21.95" customHeight="1" x14ac:dyDescent="0.25">
      <c r="A32" s="412"/>
      <c r="B32" s="75" t="s">
        <v>51</v>
      </c>
      <c r="C32" s="139">
        <f t="shared" si="0"/>
        <v>0</v>
      </c>
      <c r="D32" s="140">
        <f t="shared" si="1"/>
        <v>0</v>
      </c>
      <c r="E32" s="140">
        <f t="shared" si="2"/>
        <v>0</v>
      </c>
      <c r="F32" s="141">
        <f t="shared" si="19"/>
        <v>0</v>
      </c>
      <c r="G32" s="140">
        <f t="shared" si="17"/>
        <v>0</v>
      </c>
      <c r="H32" s="141">
        <f>SUM(J32+K32)</f>
        <v>0</v>
      </c>
      <c r="I32" s="140">
        <f t="shared" si="6"/>
        <v>0</v>
      </c>
      <c r="J32" s="140">
        <f t="shared" si="7"/>
        <v>0</v>
      </c>
      <c r="K32" s="140">
        <f t="shared" si="8"/>
        <v>0</v>
      </c>
      <c r="L32" s="140">
        <v>0</v>
      </c>
      <c r="M32" s="140">
        <v>0</v>
      </c>
      <c r="N32" s="140">
        <v>0</v>
      </c>
      <c r="O32" s="140">
        <v>0</v>
      </c>
      <c r="P32" s="140">
        <v>0</v>
      </c>
      <c r="Q32" s="140">
        <v>0</v>
      </c>
      <c r="R32" s="140">
        <v>0</v>
      </c>
      <c r="S32" s="140">
        <v>0</v>
      </c>
      <c r="T32" s="140">
        <v>0</v>
      </c>
      <c r="U32" s="140">
        <v>0</v>
      </c>
      <c r="V32" s="140">
        <v>0</v>
      </c>
      <c r="W32" s="140">
        <v>0</v>
      </c>
      <c r="X32" s="140">
        <v>0</v>
      </c>
      <c r="Y32" s="140">
        <v>0</v>
      </c>
      <c r="Z32" s="141">
        <v>0</v>
      </c>
      <c r="AA32" s="140">
        <v>0</v>
      </c>
      <c r="AB32" s="141">
        <v>0</v>
      </c>
      <c r="AC32" s="140">
        <v>0</v>
      </c>
      <c r="AD32" s="140">
        <v>0</v>
      </c>
      <c r="AE32" s="140">
        <v>0</v>
      </c>
      <c r="AF32" s="147">
        <v>0</v>
      </c>
      <c r="AG32" s="408"/>
      <c r="AH32" s="75" t="s">
        <v>51</v>
      </c>
      <c r="AI32" s="139">
        <v>0</v>
      </c>
      <c r="AJ32" s="140">
        <v>0</v>
      </c>
      <c r="AK32" s="140">
        <v>0</v>
      </c>
      <c r="AL32" s="141">
        <v>0</v>
      </c>
      <c r="AM32" s="140">
        <v>0</v>
      </c>
      <c r="AN32" s="141">
        <v>0</v>
      </c>
      <c r="AO32" s="140">
        <v>0</v>
      </c>
      <c r="AP32" s="140">
        <v>0</v>
      </c>
      <c r="AQ32" s="140">
        <v>0</v>
      </c>
      <c r="AR32" s="140">
        <v>0</v>
      </c>
      <c r="AS32" s="140">
        <v>0</v>
      </c>
      <c r="AT32" s="140">
        <v>0</v>
      </c>
      <c r="AU32" s="140">
        <v>0</v>
      </c>
      <c r="AV32" s="141">
        <v>0</v>
      </c>
      <c r="AW32" s="140">
        <f t="shared" si="18"/>
        <v>0</v>
      </c>
      <c r="AX32" s="141">
        <f>SUM(AZ32:BA32)</f>
        <v>0</v>
      </c>
      <c r="AY32" s="140">
        <v>0</v>
      </c>
      <c r="AZ32" s="140">
        <v>0</v>
      </c>
      <c r="BA32" s="140">
        <v>0</v>
      </c>
      <c r="BB32" s="140">
        <v>0</v>
      </c>
    </row>
    <row r="33" spans="28:54" s="103" customFormat="1" ht="21.95" customHeight="1" x14ac:dyDescent="0.25">
      <c r="AB33" s="104"/>
      <c r="AG33" s="105" t="s">
        <v>59</v>
      </c>
      <c r="AH33" s="105"/>
      <c r="AI33" s="105"/>
      <c r="AK33" s="105"/>
      <c r="AL33" s="105" t="s">
        <v>60</v>
      </c>
      <c r="AN33" s="105"/>
      <c r="AP33" s="105"/>
      <c r="AR33" s="105" t="s">
        <v>86</v>
      </c>
      <c r="AT33" s="105"/>
      <c r="AX33" s="105" t="s">
        <v>87</v>
      </c>
      <c r="AZ33" s="106"/>
      <c r="BB33" s="104"/>
    </row>
    <row r="34" spans="28:54" s="103" customFormat="1" ht="21.95" customHeight="1" x14ac:dyDescent="0.25">
      <c r="AG34" s="105"/>
      <c r="AH34" s="105"/>
      <c r="AI34" s="105"/>
      <c r="AJ34" s="105"/>
      <c r="AK34" s="107"/>
      <c r="AL34" s="105"/>
      <c r="AM34" s="105"/>
      <c r="AN34" s="105"/>
      <c r="AP34" s="105"/>
      <c r="AR34" s="105" t="s">
        <v>65</v>
      </c>
      <c r="AT34" s="105"/>
      <c r="AW34" s="105"/>
      <c r="AX34" s="105"/>
      <c r="AY34" s="105"/>
    </row>
    <row r="35" spans="28:54" s="103" customFormat="1" ht="21.95" customHeight="1" x14ac:dyDescent="0.25">
      <c r="AG35" s="103" t="s">
        <v>103</v>
      </c>
    </row>
    <row r="36" spans="28:54" s="103" customFormat="1" ht="21.95" customHeight="1" x14ac:dyDescent="0.25">
      <c r="AG36" s="103" t="s">
        <v>104</v>
      </c>
      <c r="AH36" s="108"/>
    </row>
    <row r="37" spans="28:54" ht="18" customHeight="1" x14ac:dyDescent="0.25"/>
    <row r="38" spans="28:54" ht="18" customHeight="1" x14ac:dyDescent="0.25"/>
    <row r="39" spans="28:54" ht="18" customHeight="1" x14ac:dyDescent="0.25"/>
    <row r="40" spans="28:54" ht="18" customHeight="1" x14ac:dyDescent="0.25"/>
  </sheetData>
  <mergeCells count="50">
    <mergeCell ref="AA1:AB1"/>
    <mergeCell ref="AC1:AF1"/>
    <mergeCell ref="AW1:AX1"/>
    <mergeCell ref="AY1:BB1"/>
    <mergeCell ref="AA2:AB2"/>
    <mergeCell ref="AC2:AF2"/>
    <mergeCell ref="AW2:AX2"/>
    <mergeCell ref="AY2:BB2"/>
    <mergeCell ref="C6:L6"/>
    <mergeCell ref="M6:V6"/>
    <mergeCell ref="A3:AF3"/>
    <mergeCell ref="AG3:BB3"/>
    <mergeCell ref="A4:AF4"/>
    <mergeCell ref="AG4:BB4"/>
    <mergeCell ref="A5:AF5"/>
    <mergeCell ref="AG5:BB5"/>
    <mergeCell ref="BA7:BB7"/>
    <mergeCell ref="AS6:BB6"/>
    <mergeCell ref="Q7:T7"/>
    <mergeCell ref="AI7:AL7"/>
    <mergeCell ref="AM7:AP7"/>
    <mergeCell ref="W6:AF6"/>
    <mergeCell ref="AI6:AR6"/>
    <mergeCell ref="AQ7:AR7"/>
    <mergeCell ref="AS7:AV7"/>
    <mergeCell ref="AW7:AZ7"/>
    <mergeCell ref="A9:A11"/>
    <mergeCell ref="AG9:AG11"/>
    <mergeCell ref="U7:V7"/>
    <mergeCell ref="W7:Z7"/>
    <mergeCell ref="AA7:AD7"/>
    <mergeCell ref="AE7:AF7"/>
    <mergeCell ref="C7:F7"/>
    <mergeCell ref="G7:J7"/>
    <mergeCell ref="K7:L7"/>
    <mergeCell ref="M7:P7"/>
    <mergeCell ref="A12:A14"/>
    <mergeCell ref="AG12:AG14"/>
    <mergeCell ref="A15:A17"/>
    <mergeCell ref="AG15:AG17"/>
    <mergeCell ref="A18:A20"/>
    <mergeCell ref="AG18:AG20"/>
    <mergeCell ref="A30:A32"/>
    <mergeCell ref="AG30:AG32"/>
    <mergeCell ref="A21:A23"/>
    <mergeCell ref="AG21:AG23"/>
    <mergeCell ref="A24:A26"/>
    <mergeCell ref="AG24:AG26"/>
    <mergeCell ref="A27:A29"/>
    <mergeCell ref="AG27:AG29"/>
  </mergeCells>
  <phoneticPr fontId="3" type="noConversion"/>
  <pageMargins left="0.75000000000000011" right="0.75000000000000011" top="1" bottom="1" header="0.5" footer="0.5"/>
  <headerFooter alignWithMargins="0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Z58"/>
  <sheetViews>
    <sheetView workbookViewId="0"/>
  </sheetViews>
  <sheetFormatPr defaultColWidth="9" defaultRowHeight="16.5" x14ac:dyDescent="0.25"/>
  <cols>
    <col min="1" max="1" width="12.625" style="116" customWidth="1"/>
    <col min="2" max="4" width="9.625" style="116" customWidth="1"/>
    <col min="5" max="6" width="9.375" style="116" customWidth="1"/>
    <col min="7" max="7" width="9.625" style="116" customWidth="1"/>
    <col min="8" max="8" width="9.375" style="116" customWidth="1"/>
    <col min="9" max="9" width="9.625" style="116" customWidth="1"/>
    <col min="10" max="22" width="9.375" style="116" customWidth="1"/>
    <col min="23" max="24" width="9.625" style="116" customWidth="1"/>
    <col min="25" max="26" width="9.375" style="116" customWidth="1"/>
    <col min="27" max="27" width="9.75" style="116" customWidth="1"/>
    <col min="28" max="28" width="9.375" style="116" customWidth="1"/>
    <col min="29" max="29" width="9.875" style="116" customWidth="1"/>
    <col min="30" max="32" width="9.375" style="116" customWidth="1"/>
    <col min="33" max="33" width="12.625" style="116" customWidth="1"/>
    <col min="34" max="34" width="9.625" style="116" customWidth="1"/>
    <col min="35" max="36" width="10" style="116" customWidth="1"/>
    <col min="37" max="38" width="9.375" style="116" customWidth="1"/>
    <col min="39" max="39" width="9.875" style="116" customWidth="1"/>
    <col min="40" max="40" width="9.375" style="116" customWidth="1"/>
    <col min="41" max="41" width="9.875" style="116" customWidth="1"/>
    <col min="42" max="44" width="9.375" style="116" customWidth="1"/>
    <col min="45" max="45" width="9.75" style="116" customWidth="1"/>
    <col min="46" max="48" width="9.375" style="116" customWidth="1"/>
    <col min="49" max="49" width="9.75" style="116" customWidth="1"/>
    <col min="50" max="54" width="9.375" style="116" customWidth="1"/>
    <col min="55" max="55" width="9" style="116" customWidth="1"/>
    <col min="56" max="16384" width="9" style="116"/>
  </cols>
  <sheetData>
    <row r="1" spans="1:78" customFormat="1" ht="21.95" customHeight="1" x14ac:dyDescent="0.25">
      <c r="A1" s="10" t="s">
        <v>23</v>
      </c>
      <c r="B1" s="11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3"/>
      <c r="AA1" s="375" t="s">
        <v>24</v>
      </c>
      <c r="AB1" s="375"/>
      <c r="AC1" s="375" t="s">
        <v>101</v>
      </c>
      <c r="AD1" s="375"/>
      <c r="AE1" s="375"/>
      <c r="AF1" s="375"/>
      <c r="AG1" s="15" t="s">
        <v>23</v>
      </c>
      <c r="AH1" s="11" t="s">
        <v>2</v>
      </c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3"/>
      <c r="AW1" s="384" t="s">
        <v>24</v>
      </c>
      <c r="AX1" s="384"/>
      <c r="AY1" s="375" t="s">
        <v>101</v>
      </c>
      <c r="AZ1" s="375"/>
      <c r="BA1" s="375"/>
      <c r="BB1" s="375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</row>
    <row r="2" spans="1:78" customFormat="1" ht="21.95" customHeight="1" x14ac:dyDescent="0.25">
      <c r="A2" s="18" t="s">
        <v>26</v>
      </c>
      <c r="B2" s="19" t="s">
        <v>27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1"/>
      <c r="AA2" s="375" t="s">
        <v>28</v>
      </c>
      <c r="AB2" s="375"/>
      <c r="AC2" s="385" t="s">
        <v>81</v>
      </c>
      <c r="AD2" s="385"/>
      <c r="AE2" s="385"/>
      <c r="AF2" s="385"/>
      <c r="AG2" s="22" t="s">
        <v>26</v>
      </c>
      <c r="AH2" s="19" t="s">
        <v>27</v>
      </c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1"/>
      <c r="AW2" s="375" t="s">
        <v>28</v>
      </c>
      <c r="AX2" s="375"/>
      <c r="AY2" s="385" t="s">
        <v>81</v>
      </c>
      <c r="AZ2" s="385"/>
      <c r="BA2" s="385"/>
      <c r="BB2" s="385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</row>
    <row r="3" spans="1:78" s="24" customFormat="1" ht="30" customHeight="1" x14ac:dyDescent="0.25">
      <c r="A3" s="383" t="s">
        <v>71</v>
      </c>
      <c r="B3" s="383"/>
      <c r="C3" s="383"/>
      <c r="D3" s="383"/>
      <c r="E3" s="383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3"/>
      <c r="AA3" s="383"/>
      <c r="AB3" s="383"/>
      <c r="AC3" s="383"/>
      <c r="AD3" s="383"/>
      <c r="AE3" s="383"/>
      <c r="AF3" s="383"/>
      <c r="AG3" s="386" t="s">
        <v>74</v>
      </c>
      <c r="AH3" s="386"/>
      <c r="AI3" s="386"/>
      <c r="AJ3" s="386"/>
      <c r="AK3" s="386"/>
      <c r="AL3" s="386"/>
      <c r="AM3" s="386"/>
      <c r="AN3" s="386"/>
      <c r="AO3" s="386"/>
      <c r="AP3" s="386"/>
      <c r="AQ3" s="386"/>
      <c r="AR3" s="386"/>
      <c r="AS3" s="386"/>
      <c r="AT3" s="386"/>
      <c r="AU3" s="386"/>
      <c r="AV3" s="386"/>
      <c r="AW3" s="386"/>
      <c r="AX3" s="386"/>
      <c r="AY3" s="386"/>
      <c r="AZ3" s="386"/>
      <c r="BA3" s="386"/>
      <c r="BB3" s="386"/>
      <c r="BC3" s="23"/>
      <c r="BD3" s="23"/>
      <c r="BE3" s="23"/>
    </row>
    <row r="4" spans="1:78" s="94" customFormat="1" ht="26.1" customHeight="1" x14ac:dyDescent="0.25">
      <c r="A4" s="377" t="s">
        <v>105</v>
      </c>
      <c r="B4" s="377"/>
      <c r="C4" s="377"/>
      <c r="D4" s="377"/>
      <c r="E4" s="377"/>
      <c r="F4" s="377"/>
      <c r="G4" s="377"/>
      <c r="H4" s="377"/>
      <c r="I4" s="377"/>
      <c r="J4" s="377"/>
      <c r="K4" s="377"/>
      <c r="L4" s="377"/>
      <c r="M4" s="377"/>
      <c r="N4" s="377"/>
      <c r="O4" s="377"/>
      <c r="P4" s="377"/>
      <c r="Q4" s="377"/>
      <c r="R4" s="377"/>
      <c r="S4" s="377"/>
      <c r="T4" s="377"/>
      <c r="U4" s="377"/>
      <c r="V4" s="377"/>
      <c r="W4" s="377"/>
      <c r="X4" s="377"/>
      <c r="Y4" s="377"/>
      <c r="Z4" s="377"/>
      <c r="AA4" s="377"/>
      <c r="AB4" s="377"/>
      <c r="AC4" s="377"/>
      <c r="AD4" s="377"/>
      <c r="AE4" s="377"/>
      <c r="AF4" s="377"/>
      <c r="AG4" s="379" t="s">
        <v>105</v>
      </c>
      <c r="AH4" s="379"/>
      <c r="AI4" s="379"/>
      <c r="AJ4" s="379"/>
      <c r="AK4" s="379"/>
      <c r="AL4" s="379"/>
      <c r="AM4" s="379"/>
      <c r="AN4" s="379"/>
      <c r="AO4" s="379"/>
      <c r="AP4" s="379"/>
      <c r="AQ4" s="379"/>
      <c r="AR4" s="379"/>
      <c r="AS4" s="379"/>
      <c r="AT4" s="379"/>
      <c r="AU4" s="379"/>
      <c r="AV4" s="379"/>
      <c r="AW4" s="379"/>
      <c r="AX4" s="379"/>
      <c r="AY4" s="379"/>
      <c r="AZ4" s="379"/>
      <c r="BA4" s="379"/>
      <c r="BB4" s="379"/>
      <c r="BC4" s="58"/>
      <c r="BD4" s="58"/>
      <c r="BE4" s="58"/>
    </row>
    <row r="5" spans="1:78" customFormat="1" ht="20.100000000000001" customHeight="1" x14ac:dyDescent="0.25">
      <c r="A5" s="380" t="s">
        <v>1</v>
      </c>
      <c r="B5" s="380"/>
      <c r="C5" s="380"/>
      <c r="D5" s="380"/>
      <c r="E5" s="380"/>
      <c r="F5" s="380"/>
      <c r="G5" s="380"/>
      <c r="H5" s="380"/>
      <c r="I5" s="380"/>
      <c r="J5" s="380"/>
      <c r="K5" s="380"/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380"/>
      <c r="AD5" s="380"/>
      <c r="AE5" s="380"/>
      <c r="AF5" s="380"/>
      <c r="AG5" s="381" t="s">
        <v>1</v>
      </c>
      <c r="AH5" s="381"/>
      <c r="AI5" s="381"/>
      <c r="AJ5" s="381"/>
      <c r="AK5" s="381"/>
      <c r="AL5" s="381"/>
      <c r="AM5" s="381"/>
      <c r="AN5" s="381"/>
      <c r="AO5" s="381"/>
      <c r="AP5" s="381"/>
      <c r="AQ5" s="381"/>
      <c r="AR5" s="381"/>
      <c r="AS5" s="381"/>
      <c r="AT5" s="381"/>
      <c r="AU5" s="381"/>
      <c r="AV5" s="381"/>
      <c r="AW5" s="381"/>
      <c r="AX5" s="381"/>
      <c r="AY5" s="381"/>
      <c r="AZ5" s="381"/>
      <c r="BA5" s="381"/>
      <c r="BB5" s="381"/>
      <c r="BC5" s="17"/>
      <c r="BD5" s="17"/>
      <c r="BE5" s="17"/>
    </row>
    <row r="6" spans="1:78" s="67" customFormat="1" ht="24.95" customHeight="1" x14ac:dyDescent="0.25">
      <c r="A6" s="25" t="s">
        <v>35</v>
      </c>
      <c r="B6" s="62"/>
      <c r="C6" s="409" t="s">
        <v>33</v>
      </c>
      <c r="D6" s="409"/>
      <c r="E6" s="409"/>
      <c r="F6" s="409"/>
      <c r="G6" s="409"/>
      <c r="H6" s="409"/>
      <c r="I6" s="409"/>
      <c r="J6" s="409"/>
      <c r="K6" s="409"/>
      <c r="L6" s="409"/>
      <c r="M6" s="409" t="s">
        <v>84</v>
      </c>
      <c r="N6" s="409"/>
      <c r="O6" s="409"/>
      <c r="P6" s="409"/>
      <c r="Q6" s="409"/>
      <c r="R6" s="409"/>
      <c r="S6" s="409"/>
      <c r="T6" s="409"/>
      <c r="U6" s="409"/>
      <c r="V6" s="409"/>
      <c r="W6" s="409" t="s">
        <v>34</v>
      </c>
      <c r="X6" s="409"/>
      <c r="Y6" s="409"/>
      <c r="Z6" s="409"/>
      <c r="AA6" s="409"/>
      <c r="AB6" s="409"/>
      <c r="AC6" s="409"/>
      <c r="AD6" s="409"/>
      <c r="AE6" s="409"/>
      <c r="AF6" s="409"/>
      <c r="AG6" s="25" t="s">
        <v>35</v>
      </c>
      <c r="AH6" s="62"/>
      <c r="AI6" s="409" t="s">
        <v>37</v>
      </c>
      <c r="AJ6" s="409"/>
      <c r="AK6" s="409"/>
      <c r="AL6" s="409"/>
      <c r="AM6" s="409"/>
      <c r="AN6" s="409"/>
      <c r="AO6" s="409"/>
      <c r="AP6" s="409"/>
      <c r="AQ6" s="409"/>
      <c r="AR6" s="409"/>
      <c r="AS6" s="410" t="s">
        <v>38</v>
      </c>
      <c r="AT6" s="410"/>
      <c r="AU6" s="410"/>
      <c r="AV6" s="410"/>
      <c r="AW6" s="410"/>
      <c r="AX6" s="410"/>
      <c r="AY6" s="410"/>
      <c r="AZ6" s="410"/>
      <c r="BA6" s="410"/>
      <c r="BB6" s="410"/>
    </row>
    <row r="7" spans="1:78" s="67" customFormat="1" ht="24.95" customHeight="1" x14ac:dyDescent="0.25">
      <c r="A7" s="28" t="s">
        <v>42</v>
      </c>
      <c r="B7" s="28" t="s">
        <v>67</v>
      </c>
      <c r="C7" s="375" t="s">
        <v>39</v>
      </c>
      <c r="D7" s="375"/>
      <c r="E7" s="375"/>
      <c r="F7" s="375"/>
      <c r="G7" s="374" t="s">
        <v>40</v>
      </c>
      <c r="H7" s="374"/>
      <c r="I7" s="374"/>
      <c r="J7" s="374"/>
      <c r="K7" s="375" t="s">
        <v>41</v>
      </c>
      <c r="L7" s="375"/>
      <c r="M7" s="375" t="s">
        <v>39</v>
      </c>
      <c r="N7" s="375"/>
      <c r="O7" s="375"/>
      <c r="P7" s="375"/>
      <c r="Q7" s="374" t="s">
        <v>40</v>
      </c>
      <c r="R7" s="374"/>
      <c r="S7" s="374"/>
      <c r="T7" s="374"/>
      <c r="U7" s="375" t="s">
        <v>41</v>
      </c>
      <c r="V7" s="375"/>
      <c r="W7" s="375" t="s">
        <v>39</v>
      </c>
      <c r="X7" s="375"/>
      <c r="Y7" s="375"/>
      <c r="Z7" s="375"/>
      <c r="AA7" s="374" t="s">
        <v>40</v>
      </c>
      <c r="AB7" s="374"/>
      <c r="AC7" s="374"/>
      <c r="AD7" s="374"/>
      <c r="AE7" s="375" t="s">
        <v>41</v>
      </c>
      <c r="AF7" s="375"/>
      <c r="AG7" s="28" t="s">
        <v>42</v>
      </c>
      <c r="AH7" s="28" t="s">
        <v>67</v>
      </c>
      <c r="AI7" s="375" t="s">
        <v>39</v>
      </c>
      <c r="AJ7" s="375"/>
      <c r="AK7" s="375"/>
      <c r="AL7" s="375"/>
      <c r="AM7" s="374" t="s">
        <v>40</v>
      </c>
      <c r="AN7" s="374"/>
      <c r="AO7" s="374"/>
      <c r="AP7" s="374"/>
      <c r="AQ7" s="375" t="s">
        <v>41</v>
      </c>
      <c r="AR7" s="375"/>
      <c r="AS7" s="375" t="s">
        <v>39</v>
      </c>
      <c r="AT7" s="375"/>
      <c r="AU7" s="375"/>
      <c r="AV7" s="375"/>
      <c r="AW7" s="374" t="s">
        <v>40</v>
      </c>
      <c r="AX7" s="374"/>
      <c r="AY7" s="374"/>
      <c r="AZ7" s="374"/>
      <c r="BA7" s="382" t="s">
        <v>41</v>
      </c>
      <c r="BB7" s="382"/>
    </row>
    <row r="8" spans="1:78" s="67" customFormat="1" ht="80.099999999999994" customHeight="1" x14ac:dyDescent="0.25">
      <c r="A8" s="29" t="s">
        <v>43</v>
      </c>
      <c r="B8" s="30"/>
      <c r="C8" s="68" t="s">
        <v>44</v>
      </c>
      <c r="D8" s="68" t="s">
        <v>45</v>
      </c>
      <c r="E8" s="68" t="s">
        <v>46</v>
      </c>
      <c r="F8" s="68" t="s">
        <v>47</v>
      </c>
      <c r="G8" s="31" t="s">
        <v>48</v>
      </c>
      <c r="H8" s="68" t="s">
        <v>76</v>
      </c>
      <c r="I8" s="68" t="s">
        <v>45</v>
      </c>
      <c r="J8" s="68" t="s">
        <v>46</v>
      </c>
      <c r="K8" s="68" t="s">
        <v>45</v>
      </c>
      <c r="L8" s="68" t="s">
        <v>46</v>
      </c>
      <c r="M8" s="68" t="s">
        <v>44</v>
      </c>
      <c r="N8" s="68" t="s">
        <v>45</v>
      </c>
      <c r="O8" s="68" t="s">
        <v>46</v>
      </c>
      <c r="P8" s="68" t="s">
        <v>47</v>
      </c>
      <c r="Q8" s="31" t="s">
        <v>48</v>
      </c>
      <c r="R8" s="68" t="s">
        <v>76</v>
      </c>
      <c r="S8" s="68" t="s">
        <v>45</v>
      </c>
      <c r="T8" s="68" t="s">
        <v>46</v>
      </c>
      <c r="U8" s="68" t="s">
        <v>45</v>
      </c>
      <c r="V8" s="68" t="s">
        <v>46</v>
      </c>
      <c r="W8" s="68" t="s">
        <v>44</v>
      </c>
      <c r="X8" s="68" t="s">
        <v>45</v>
      </c>
      <c r="Y8" s="68" t="s">
        <v>46</v>
      </c>
      <c r="Z8" s="68" t="s">
        <v>47</v>
      </c>
      <c r="AA8" s="31" t="s">
        <v>48</v>
      </c>
      <c r="AB8" s="68" t="s">
        <v>76</v>
      </c>
      <c r="AC8" s="68" t="s">
        <v>45</v>
      </c>
      <c r="AD8" s="68" t="s">
        <v>46</v>
      </c>
      <c r="AE8" s="68" t="s">
        <v>45</v>
      </c>
      <c r="AF8" s="68" t="s">
        <v>46</v>
      </c>
      <c r="AG8" s="29" t="s">
        <v>43</v>
      </c>
      <c r="AH8" s="30"/>
      <c r="AI8" s="68" t="s">
        <v>44</v>
      </c>
      <c r="AJ8" s="68" t="s">
        <v>45</v>
      </c>
      <c r="AK8" s="68" t="s">
        <v>46</v>
      </c>
      <c r="AL8" s="68" t="s">
        <v>47</v>
      </c>
      <c r="AM8" s="31" t="s">
        <v>48</v>
      </c>
      <c r="AN8" s="68" t="s">
        <v>76</v>
      </c>
      <c r="AO8" s="68" t="s">
        <v>45</v>
      </c>
      <c r="AP8" s="68" t="s">
        <v>46</v>
      </c>
      <c r="AQ8" s="68" t="s">
        <v>45</v>
      </c>
      <c r="AR8" s="68" t="s">
        <v>46</v>
      </c>
      <c r="AS8" s="69" t="s">
        <v>44</v>
      </c>
      <c r="AT8" s="69" t="s">
        <v>45</v>
      </c>
      <c r="AU8" s="69" t="s">
        <v>46</v>
      </c>
      <c r="AV8" s="69" t="s">
        <v>47</v>
      </c>
      <c r="AW8" s="33" t="s">
        <v>48</v>
      </c>
      <c r="AX8" s="69" t="s">
        <v>76</v>
      </c>
      <c r="AY8" s="69" t="s">
        <v>45</v>
      </c>
      <c r="AZ8" s="69" t="s">
        <v>46</v>
      </c>
      <c r="BA8" s="69" t="s">
        <v>45</v>
      </c>
      <c r="BB8" s="70" t="s">
        <v>46</v>
      </c>
    </row>
    <row r="9" spans="1:78" ht="21.95" customHeight="1" x14ac:dyDescent="0.25">
      <c r="A9" s="413" t="s">
        <v>49</v>
      </c>
      <c r="B9" s="110" t="s">
        <v>44</v>
      </c>
      <c r="C9" s="111">
        <v>355768</v>
      </c>
      <c r="D9" s="112">
        <v>352802</v>
      </c>
      <c r="E9" s="112">
        <v>2966</v>
      </c>
      <c r="F9" s="113">
        <v>0.83368937060106596</v>
      </c>
      <c r="G9" s="112">
        <v>355705</v>
      </c>
      <c r="H9" s="113">
        <v>99.982291830631198</v>
      </c>
      <c r="I9" s="112">
        <v>352739</v>
      </c>
      <c r="J9" s="112">
        <v>2966</v>
      </c>
      <c r="K9" s="112">
        <v>63</v>
      </c>
      <c r="L9" s="112">
        <v>0</v>
      </c>
      <c r="M9" s="112">
        <v>0</v>
      </c>
      <c r="N9" s="112">
        <v>0</v>
      </c>
      <c r="O9" s="112">
        <v>0</v>
      </c>
      <c r="P9" s="112">
        <v>0</v>
      </c>
      <c r="Q9" s="112">
        <v>0</v>
      </c>
      <c r="R9" s="112">
        <v>0</v>
      </c>
      <c r="S9" s="112">
        <v>0</v>
      </c>
      <c r="T9" s="112">
        <v>0</v>
      </c>
      <c r="U9" s="112">
        <v>0</v>
      </c>
      <c r="V9" s="112">
        <v>0</v>
      </c>
      <c r="W9" s="112">
        <v>160325</v>
      </c>
      <c r="X9" s="112">
        <v>158654</v>
      </c>
      <c r="Y9" s="112">
        <v>1671</v>
      </c>
      <c r="Z9" s="113">
        <v>1.0422579136129737</v>
      </c>
      <c r="AA9" s="112">
        <v>160298</v>
      </c>
      <c r="AB9" s="113">
        <v>99.983159207859046</v>
      </c>
      <c r="AC9" s="112">
        <v>158627</v>
      </c>
      <c r="AD9" s="112">
        <v>1671</v>
      </c>
      <c r="AE9" s="112">
        <v>27</v>
      </c>
      <c r="AF9" s="114" t="s">
        <v>57</v>
      </c>
      <c r="AG9" s="414" t="s">
        <v>49</v>
      </c>
      <c r="AH9" s="110" t="s">
        <v>44</v>
      </c>
      <c r="AI9" s="111">
        <v>117316</v>
      </c>
      <c r="AJ9" s="112">
        <v>116478</v>
      </c>
      <c r="AK9" s="112">
        <v>838</v>
      </c>
      <c r="AL9" s="113">
        <v>0.71431006853285151</v>
      </c>
      <c r="AM9" s="112">
        <v>117293</v>
      </c>
      <c r="AN9" s="113">
        <v>99.980394831054582</v>
      </c>
      <c r="AO9" s="112">
        <v>116455</v>
      </c>
      <c r="AP9" s="112">
        <v>838</v>
      </c>
      <c r="AQ9" s="112">
        <v>23</v>
      </c>
      <c r="AR9" s="112">
        <v>0</v>
      </c>
      <c r="AS9" s="112">
        <v>78127</v>
      </c>
      <c r="AT9" s="112">
        <v>77670</v>
      </c>
      <c r="AU9" s="112">
        <v>457</v>
      </c>
      <c r="AV9" s="113">
        <v>0.58494502540734961</v>
      </c>
      <c r="AW9" s="112">
        <v>78114</v>
      </c>
      <c r="AX9" s="113">
        <v>99.983360425973103</v>
      </c>
      <c r="AY9" s="112">
        <v>77657</v>
      </c>
      <c r="AZ9" s="112">
        <v>457</v>
      </c>
      <c r="BA9" s="112">
        <v>13</v>
      </c>
      <c r="BB9" s="112">
        <v>0</v>
      </c>
      <c r="BC9" s="115"/>
      <c r="BD9" s="115"/>
      <c r="BE9" s="115"/>
      <c r="BF9" s="115"/>
      <c r="BG9" s="115"/>
      <c r="BH9" s="115"/>
      <c r="BI9" s="115"/>
      <c r="BJ9" s="115"/>
      <c r="BK9" s="115"/>
      <c r="BL9" s="115"/>
      <c r="BM9" s="115"/>
      <c r="BN9" s="115"/>
      <c r="BO9" s="115"/>
      <c r="BP9" s="115"/>
      <c r="BQ9" s="115"/>
      <c r="BR9" s="115"/>
      <c r="BS9" s="115"/>
      <c r="BT9" s="115"/>
      <c r="BU9" s="115"/>
      <c r="BV9" s="115"/>
      <c r="BW9" s="115"/>
      <c r="BX9" s="115"/>
      <c r="BY9" s="115"/>
      <c r="BZ9" s="115"/>
    </row>
    <row r="10" spans="1:78" ht="21.95" customHeight="1" x14ac:dyDescent="0.25">
      <c r="A10" s="413"/>
      <c r="B10" s="110" t="s">
        <v>50</v>
      </c>
      <c r="C10" s="117">
        <v>140246</v>
      </c>
      <c r="D10" s="118">
        <v>138672</v>
      </c>
      <c r="E10" s="118">
        <v>1574</v>
      </c>
      <c r="F10" s="119">
        <v>1.1223136488741212</v>
      </c>
      <c r="G10" s="118">
        <v>140229</v>
      </c>
      <c r="H10" s="119">
        <v>99.987878442165908</v>
      </c>
      <c r="I10" s="118">
        <v>138655</v>
      </c>
      <c r="J10" s="118">
        <v>1574</v>
      </c>
      <c r="K10" s="118">
        <v>17</v>
      </c>
      <c r="L10" s="118">
        <v>0</v>
      </c>
      <c r="M10" s="118">
        <v>0</v>
      </c>
      <c r="N10" s="118">
        <v>0</v>
      </c>
      <c r="O10" s="118">
        <v>0</v>
      </c>
      <c r="P10" s="118">
        <v>0</v>
      </c>
      <c r="Q10" s="118">
        <v>0</v>
      </c>
      <c r="R10" s="118">
        <v>0</v>
      </c>
      <c r="S10" s="118">
        <v>0</v>
      </c>
      <c r="T10" s="118">
        <v>0</v>
      </c>
      <c r="U10" s="118">
        <v>0</v>
      </c>
      <c r="V10" s="118">
        <v>0</v>
      </c>
      <c r="W10" s="118">
        <v>67609</v>
      </c>
      <c r="X10" s="118">
        <v>66722</v>
      </c>
      <c r="Y10" s="118">
        <v>887</v>
      </c>
      <c r="Z10" s="119">
        <v>1.3119555088819537</v>
      </c>
      <c r="AA10" s="118">
        <v>67601</v>
      </c>
      <c r="AB10" s="119">
        <v>99.988167255838718</v>
      </c>
      <c r="AC10" s="118">
        <v>66714</v>
      </c>
      <c r="AD10" s="118">
        <v>887</v>
      </c>
      <c r="AE10" s="118">
        <v>8</v>
      </c>
      <c r="AF10" s="120" t="s">
        <v>57</v>
      </c>
      <c r="AG10" s="414"/>
      <c r="AH10" s="110" t="s">
        <v>50</v>
      </c>
      <c r="AI10" s="117">
        <v>45370</v>
      </c>
      <c r="AJ10" s="118">
        <v>44911</v>
      </c>
      <c r="AK10" s="118">
        <v>459</v>
      </c>
      <c r="AL10" s="119">
        <v>1.0116817280141062</v>
      </c>
      <c r="AM10" s="118">
        <v>45364</v>
      </c>
      <c r="AN10" s="119">
        <v>99.986775402248185</v>
      </c>
      <c r="AO10" s="118">
        <v>44905</v>
      </c>
      <c r="AP10" s="118">
        <v>459</v>
      </c>
      <c r="AQ10" s="118">
        <v>6</v>
      </c>
      <c r="AR10" s="118">
        <v>0</v>
      </c>
      <c r="AS10" s="118">
        <v>27267</v>
      </c>
      <c r="AT10" s="118">
        <v>27039</v>
      </c>
      <c r="AU10" s="118">
        <v>228</v>
      </c>
      <c r="AV10" s="119">
        <v>0.83617559687534393</v>
      </c>
      <c r="AW10" s="118">
        <v>27264</v>
      </c>
      <c r="AX10" s="119">
        <v>99.988997689514804</v>
      </c>
      <c r="AY10" s="118">
        <v>27036</v>
      </c>
      <c r="AZ10" s="118">
        <v>228</v>
      </c>
      <c r="BA10" s="118">
        <v>3</v>
      </c>
      <c r="BB10" s="118">
        <v>0</v>
      </c>
      <c r="BC10" s="115"/>
      <c r="BD10" s="115"/>
      <c r="BE10" s="115"/>
      <c r="BF10" s="115"/>
      <c r="BG10" s="115"/>
      <c r="BH10" s="115"/>
      <c r="BI10" s="115"/>
      <c r="BJ10" s="115"/>
      <c r="BK10" s="115"/>
      <c r="BL10" s="115"/>
      <c r="BM10" s="115"/>
      <c r="BN10" s="115"/>
      <c r="BO10" s="115"/>
      <c r="BP10" s="115"/>
      <c r="BQ10" s="115"/>
      <c r="BR10" s="115"/>
      <c r="BS10" s="115"/>
      <c r="BT10" s="115"/>
      <c r="BU10" s="115"/>
      <c r="BV10" s="115"/>
      <c r="BW10" s="115"/>
      <c r="BX10" s="115"/>
      <c r="BY10" s="115"/>
      <c r="BZ10" s="115"/>
    </row>
    <row r="11" spans="1:78" ht="21.95" customHeight="1" x14ac:dyDescent="0.25">
      <c r="A11" s="413"/>
      <c r="B11" s="110" t="s">
        <v>51</v>
      </c>
      <c r="C11" s="117">
        <v>215522</v>
      </c>
      <c r="D11" s="118">
        <v>214130</v>
      </c>
      <c r="E11" s="118">
        <v>1392</v>
      </c>
      <c r="F11" s="119">
        <v>0.64587373910784052</v>
      </c>
      <c r="G11" s="118">
        <v>215476</v>
      </c>
      <c r="H11" s="119">
        <v>99.978656471265111</v>
      </c>
      <c r="I11" s="118">
        <v>214084</v>
      </c>
      <c r="J11" s="118">
        <v>1392</v>
      </c>
      <c r="K11" s="118">
        <v>46</v>
      </c>
      <c r="L11" s="118">
        <v>0</v>
      </c>
      <c r="M11" s="118">
        <v>0</v>
      </c>
      <c r="N11" s="118">
        <v>0</v>
      </c>
      <c r="O11" s="118">
        <v>0</v>
      </c>
      <c r="P11" s="118">
        <v>0</v>
      </c>
      <c r="Q11" s="118">
        <v>0</v>
      </c>
      <c r="R11" s="118">
        <v>0</v>
      </c>
      <c r="S11" s="118">
        <v>0</v>
      </c>
      <c r="T11" s="118">
        <v>0</v>
      </c>
      <c r="U11" s="118">
        <v>0</v>
      </c>
      <c r="V11" s="118">
        <v>0</v>
      </c>
      <c r="W11" s="118">
        <v>92716</v>
      </c>
      <c r="X11" s="118">
        <v>91932</v>
      </c>
      <c r="Y11" s="118">
        <v>784</v>
      </c>
      <c r="Z11" s="119">
        <v>0.84559299365805263</v>
      </c>
      <c r="AA11" s="118">
        <v>92697</v>
      </c>
      <c r="AB11" s="119">
        <v>99.979507312653695</v>
      </c>
      <c r="AC11" s="118">
        <v>91913</v>
      </c>
      <c r="AD11" s="118">
        <v>784</v>
      </c>
      <c r="AE11" s="118">
        <v>19</v>
      </c>
      <c r="AF11" s="120" t="s">
        <v>57</v>
      </c>
      <c r="AG11" s="414"/>
      <c r="AH11" s="110" t="s">
        <v>51</v>
      </c>
      <c r="AI11" s="117">
        <v>71946</v>
      </c>
      <c r="AJ11" s="118">
        <v>71567</v>
      </c>
      <c r="AK11" s="118">
        <v>379</v>
      </c>
      <c r="AL11" s="119">
        <v>0.52678397687154255</v>
      </c>
      <c r="AM11" s="118">
        <v>71929</v>
      </c>
      <c r="AN11" s="119">
        <v>99.976371167264332</v>
      </c>
      <c r="AO11" s="118">
        <v>71550</v>
      </c>
      <c r="AP11" s="118">
        <v>379</v>
      </c>
      <c r="AQ11" s="118">
        <v>17</v>
      </c>
      <c r="AR11" s="118">
        <v>0</v>
      </c>
      <c r="AS11" s="118">
        <v>50860</v>
      </c>
      <c r="AT11" s="118">
        <v>50631</v>
      </c>
      <c r="AU11" s="118">
        <v>229</v>
      </c>
      <c r="AV11" s="119">
        <v>0.45025560361777428</v>
      </c>
      <c r="AW11" s="118">
        <v>50850</v>
      </c>
      <c r="AX11" s="119">
        <v>99.980338183248136</v>
      </c>
      <c r="AY11" s="118">
        <v>50621</v>
      </c>
      <c r="AZ11" s="118">
        <v>229</v>
      </c>
      <c r="BA11" s="118">
        <v>10</v>
      </c>
      <c r="BB11" s="118">
        <v>0</v>
      </c>
      <c r="BC11" s="115"/>
      <c r="BD11" s="115"/>
      <c r="BE11" s="115"/>
      <c r="BF11" s="115"/>
      <c r="BG11" s="115"/>
      <c r="BH11" s="115"/>
      <c r="BI11" s="115"/>
      <c r="BJ11" s="115"/>
      <c r="BK11" s="115"/>
      <c r="BL11" s="115"/>
      <c r="BM11" s="115"/>
      <c r="BN11" s="115"/>
      <c r="BO11" s="115"/>
      <c r="BP11" s="115"/>
      <c r="BQ11" s="115"/>
      <c r="BR11" s="115"/>
      <c r="BS11" s="115"/>
      <c r="BT11" s="115"/>
      <c r="BU11" s="115"/>
      <c r="BV11" s="115"/>
      <c r="BW11" s="115"/>
      <c r="BX11" s="115"/>
      <c r="BY11" s="115"/>
      <c r="BZ11" s="115"/>
    </row>
    <row r="12" spans="1:78" ht="21.95" customHeight="1" x14ac:dyDescent="0.25">
      <c r="A12" s="413" t="s">
        <v>52</v>
      </c>
      <c r="B12" s="110" t="s">
        <v>44</v>
      </c>
      <c r="C12" s="117">
        <v>67442</v>
      </c>
      <c r="D12" s="118">
        <v>66966</v>
      </c>
      <c r="E12" s="118">
        <v>476</v>
      </c>
      <c r="F12" s="119">
        <v>0.70579164318970378</v>
      </c>
      <c r="G12" s="118">
        <v>67440</v>
      </c>
      <c r="H12" s="118">
        <v>99.997034488894172</v>
      </c>
      <c r="I12" s="118">
        <v>66964</v>
      </c>
      <c r="J12" s="118">
        <v>476</v>
      </c>
      <c r="K12" s="118">
        <v>2</v>
      </c>
      <c r="L12" s="118">
        <v>0</v>
      </c>
      <c r="M12" s="118">
        <v>0</v>
      </c>
      <c r="N12" s="118">
        <v>0</v>
      </c>
      <c r="O12" s="118">
        <v>0</v>
      </c>
      <c r="P12" s="118">
        <v>0</v>
      </c>
      <c r="Q12" s="118">
        <v>0</v>
      </c>
      <c r="R12" s="118">
        <v>0</v>
      </c>
      <c r="S12" s="118">
        <v>0</v>
      </c>
      <c r="T12" s="118">
        <v>0</v>
      </c>
      <c r="U12" s="118">
        <v>0</v>
      </c>
      <c r="V12" s="118">
        <v>0</v>
      </c>
      <c r="W12" s="118">
        <v>31702</v>
      </c>
      <c r="X12" s="118">
        <v>31466</v>
      </c>
      <c r="Y12" s="118">
        <v>236</v>
      </c>
      <c r="Z12" s="119">
        <v>0.74443252791621972</v>
      </c>
      <c r="AA12" s="118">
        <v>31701</v>
      </c>
      <c r="AB12" s="118">
        <v>99.996845624881715</v>
      </c>
      <c r="AC12" s="118">
        <v>31465</v>
      </c>
      <c r="AD12" s="118">
        <v>236</v>
      </c>
      <c r="AE12" s="118">
        <v>1</v>
      </c>
      <c r="AF12" s="120" t="s">
        <v>57</v>
      </c>
      <c r="AG12" s="414" t="s">
        <v>52</v>
      </c>
      <c r="AH12" s="110" t="s">
        <v>44</v>
      </c>
      <c r="AI12" s="117">
        <v>22494</v>
      </c>
      <c r="AJ12" s="118">
        <v>22333</v>
      </c>
      <c r="AK12" s="118">
        <v>161</v>
      </c>
      <c r="AL12" s="119">
        <v>0.71574642126789367</v>
      </c>
      <c r="AM12" s="118">
        <v>22493</v>
      </c>
      <c r="AN12" s="118">
        <v>99.995554370054236</v>
      </c>
      <c r="AO12" s="118">
        <v>22332</v>
      </c>
      <c r="AP12" s="118">
        <v>161</v>
      </c>
      <c r="AQ12" s="118">
        <v>1</v>
      </c>
      <c r="AR12" s="118">
        <v>0</v>
      </c>
      <c r="AS12" s="118">
        <v>13246</v>
      </c>
      <c r="AT12" s="118">
        <v>13167</v>
      </c>
      <c r="AU12" s="118">
        <v>79</v>
      </c>
      <c r="AV12" s="119">
        <v>0.59640646232825001</v>
      </c>
      <c r="AW12" s="118">
        <v>13246</v>
      </c>
      <c r="AX12" s="118">
        <v>100</v>
      </c>
      <c r="AY12" s="118">
        <v>13167</v>
      </c>
      <c r="AZ12" s="118">
        <v>79</v>
      </c>
      <c r="BA12" s="118">
        <v>0</v>
      </c>
      <c r="BB12" s="118">
        <v>0</v>
      </c>
      <c r="BC12" s="115"/>
      <c r="BD12" s="115"/>
      <c r="BE12" s="115"/>
      <c r="BF12" s="115"/>
      <c r="BG12" s="115"/>
      <c r="BH12" s="115"/>
      <c r="BI12" s="115"/>
      <c r="BJ12" s="115"/>
      <c r="BK12" s="115"/>
      <c r="BL12" s="115"/>
      <c r="BM12" s="115"/>
      <c r="BN12" s="115"/>
      <c r="BO12" s="115"/>
      <c r="BP12" s="115"/>
      <c r="BQ12" s="115"/>
      <c r="BR12" s="115"/>
      <c r="BS12" s="115"/>
      <c r="BT12" s="115"/>
      <c r="BU12" s="115"/>
      <c r="BV12" s="115"/>
      <c r="BW12" s="115"/>
      <c r="BX12" s="115"/>
      <c r="BY12" s="115"/>
      <c r="BZ12" s="115"/>
    </row>
    <row r="13" spans="1:78" ht="21.95" customHeight="1" x14ac:dyDescent="0.25">
      <c r="A13" s="413"/>
      <c r="B13" s="110" t="s">
        <v>50</v>
      </c>
      <c r="C13" s="117">
        <v>57213</v>
      </c>
      <c r="D13" s="118">
        <v>56776</v>
      </c>
      <c r="E13" s="118">
        <v>437</v>
      </c>
      <c r="F13" s="119">
        <v>0.76381242025413809</v>
      </c>
      <c r="G13" s="118">
        <v>57211</v>
      </c>
      <c r="H13" s="118">
        <v>99.996504290982827</v>
      </c>
      <c r="I13" s="118">
        <v>56774</v>
      </c>
      <c r="J13" s="118">
        <v>437</v>
      </c>
      <c r="K13" s="118">
        <v>2</v>
      </c>
      <c r="L13" s="118">
        <v>0</v>
      </c>
      <c r="M13" s="118">
        <v>0</v>
      </c>
      <c r="N13" s="118">
        <v>0</v>
      </c>
      <c r="O13" s="118">
        <v>0</v>
      </c>
      <c r="P13" s="118">
        <v>0</v>
      </c>
      <c r="Q13" s="118">
        <v>0</v>
      </c>
      <c r="R13" s="118">
        <v>0</v>
      </c>
      <c r="S13" s="118">
        <v>0</v>
      </c>
      <c r="T13" s="118">
        <v>0</v>
      </c>
      <c r="U13" s="118">
        <v>0</v>
      </c>
      <c r="V13" s="118">
        <v>0</v>
      </c>
      <c r="W13" s="118">
        <v>27076</v>
      </c>
      <c r="X13" s="118">
        <v>26861</v>
      </c>
      <c r="Y13" s="118">
        <v>215</v>
      </c>
      <c r="Z13" s="119">
        <v>0.79406116117594927</v>
      </c>
      <c r="AA13" s="118">
        <v>27075</v>
      </c>
      <c r="AB13" s="118">
        <v>99.996306692273592</v>
      </c>
      <c r="AC13" s="118">
        <v>26860</v>
      </c>
      <c r="AD13" s="118">
        <v>215</v>
      </c>
      <c r="AE13" s="118">
        <v>1</v>
      </c>
      <c r="AF13" s="120" t="s">
        <v>57</v>
      </c>
      <c r="AG13" s="414"/>
      <c r="AH13" s="110" t="s">
        <v>50</v>
      </c>
      <c r="AI13" s="117">
        <v>19153</v>
      </c>
      <c r="AJ13" s="118">
        <v>19005</v>
      </c>
      <c r="AK13" s="118">
        <v>148</v>
      </c>
      <c r="AL13" s="119">
        <v>0.77272489949355194</v>
      </c>
      <c r="AM13" s="118">
        <v>19152</v>
      </c>
      <c r="AN13" s="119">
        <v>99.994778885814227</v>
      </c>
      <c r="AO13" s="118">
        <v>19004</v>
      </c>
      <c r="AP13" s="118">
        <v>148</v>
      </c>
      <c r="AQ13" s="118">
        <v>1</v>
      </c>
      <c r="AR13" s="118" t="s">
        <v>57</v>
      </c>
      <c r="AS13" s="118">
        <v>10984</v>
      </c>
      <c r="AT13" s="118">
        <v>10910</v>
      </c>
      <c r="AU13" s="118">
        <v>74</v>
      </c>
      <c r="AV13" s="119">
        <v>0.67370721048798254</v>
      </c>
      <c r="AW13" s="118">
        <v>10984</v>
      </c>
      <c r="AX13" s="118">
        <v>100</v>
      </c>
      <c r="AY13" s="118">
        <v>10910</v>
      </c>
      <c r="AZ13" s="118">
        <v>74</v>
      </c>
      <c r="BA13" s="118" t="s">
        <v>57</v>
      </c>
      <c r="BB13" s="118" t="s">
        <v>57</v>
      </c>
      <c r="BC13" s="115"/>
      <c r="BD13" s="115"/>
      <c r="BE13" s="115"/>
      <c r="BF13" s="115"/>
      <c r="BG13" s="115"/>
      <c r="BH13" s="115"/>
      <c r="BI13" s="115"/>
      <c r="BJ13" s="115"/>
      <c r="BK13" s="115"/>
      <c r="BL13" s="115"/>
      <c r="BM13" s="115"/>
      <c r="BN13" s="115"/>
      <c r="BO13" s="115"/>
      <c r="BP13" s="115"/>
      <c r="BQ13" s="115"/>
      <c r="BR13" s="115"/>
      <c r="BS13" s="115"/>
      <c r="BT13" s="115"/>
      <c r="BU13" s="115"/>
      <c r="BV13" s="115"/>
      <c r="BW13" s="115"/>
      <c r="BX13" s="115"/>
      <c r="BY13" s="115"/>
      <c r="BZ13" s="115"/>
    </row>
    <row r="14" spans="1:78" ht="21.95" customHeight="1" x14ac:dyDescent="0.25">
      <c r="A14" s="413"/>
      <c r="B14" s="110" t="s">
        <v>51</v>
      </c>
      <c r="C14" s="117">
        <v>10229</v>
      </c>
      <c r="D14" s="118">
        <v>10190</v>
      </c>
      <c r="E14" s="118">
        <v>39</v>
      </c>
      <c r="F14" s="119">
        <v>0.38126894124547855</v>
      </c>
      <c r="G14" s="118">
        <v>10229</v>
      </c>
      <c r="H14" s="118">
        <v>100</v>
      </c>
      <c r="I14" s="118">
        <v>10190</v>
      </c>
      <c r="J14" s="118">
        <v>39</v>
      </c>
      <c r="K14" s="118">
        <v>0</v>
      </c>
      <c r="L14" s="118">
        <v>0</v>
      </c>
      <c r="M14" s="118">
        <v>0</v>
      </c>
      <c r="N14" s="118">
        <v>0</v>
      </c>
      <c r="O14" s="118">
        <v>0</v>
      </c>
      <c r="P14" s="118">
        <v>0</v>
      </c>
      <c r="Q14" s="118">
        <v>0</v>
      </c>
      <c r="R14" s="118">
        <v>0</v>
      </c>
      <c r="S14" s="118">
        <v>0</v>
      </c>
      <c r="T14" s="118">
        <v>0</v>
      </c>
      <c r="U14" s="118">
        <v>0</v>
      </c>
      <c r="V14" s="118">
        <v>0</v>
      </c>
      <c r="W14" s="118">
        <v>4626</v>
      </c>
      <c r="X14" s="118">
        <v>4605</v>
      </c>
      <c r="Y14" s="118">
        <v>21</v>
      </c>
      <c r="Z14" s="119">
        <v>0.4539559014267186</v>
      </c>
      <c r="AA14" s="118">
        <v>4626</v>
      </c>
      <c r="AB14" s="118">
        <v>100</v>
      </c>
      <c r="AC14" s="118">
        <v>4605</v>
      </c>
      <c r="AD14" s="118">
        <v>21</v>
      </c>
      <c r="AE14" s="118" t="s">
        <v>57</v>
      </c>
      <c r="AF14" s="120" t="s">
        <v>57</v>
      </c>
      <c r="AG14" s="414"/>
      <c r="AH14" s="110" t="s">
        <v>51</v>
      </c>
      <c r="AI14" s="117">
        <v>3341</v>
      </c>
      <c r="AJ14" s="118">
        <v>3328</v>
      </c>
      <c r="AK14" s="118">
        <v>13</v>
      </c>
      <c r="AL14" s="119">
        <v>0.38910505836575876</v>
      </c>
      <c r="AM14" s="118">
        <v>3341</v>
      </c>
      <c r="AN14" s="118">
        <v>100</v>
      </c>
      <c r="AO14" s="118">
        <v>3328</v>
      </c>
      <c r="AP14" s="118">
        <v>13</v>
      </c>
      <c r="AQ14" s="118" t="s">
        <v>57</v>
      </c>
      <c r="AR14" s="118" t="s">
        <v>57</v>
      </c>
      <c r="AS14" s="118">
        <v>2262</v>
      </c>
      <c r="AT14" s="118">
        <v>2257</v>
      </c>
      <c r="AU14" s="118">
        <v>5</v>
      </c>
      <c r="AV14" s="119">
        <v>0.22104332449160036</v>
      </c>
      <c r="AW14" s="118">
        <v>2262</v>
      </c>
      <c r="AX14" s="118">
        <v>100</v>
      </c>
      <c r="AY14" s="118">
        <v>2257</v>
      </c>
      <c r="AZ14" s="118">
        <v>5</v>
      </c>
      <c r="BA14" s="118" t="s">
        <v>57</v>
      </c>
      <c r="BB14" s="118" t="s">
        <v>57</v>
      </c>
      <c r="BC14" s="115"/>
      <c r="BD14" s="115"/>
      <c r="BE14" s="115"/>
      <c r="BF14" s="115"/>
      <c r="BG14" s="115"/>
      <c r="BH14" s="115"/>
      <c r="BI14" s="115"/>
      <c r="BJ14" s="115"/>
      <c r="BK14" s="115"/>
      <c r="BL14" s="115"/>
      <c r="BM14" s="115"/>
      <c r="BN14" s="115"/>
      <c r="BO14" s="115"/>
      <c r="BP14" s="115"/>
      <c r="BQ14" s="115"/>
      <c r="BR14" s="115"/>
      <c r="BS14" s="115"/>
      <c r="BT14" s="115"/>
      <c r="BU14" s="115"/>
      <c r="BV14" s="115"/>
      <c r="BW14" s="115"/>
      <c r="BX14" s="115"/>
      <c r="BY14" s="115"/>
      <c r="BZ14" s="115"/>
    </row>
    <row r="15" spans="1:78" ht="21.95" customHeight="1" x14ac:dyDescent="0.25">
      <c r="A15" s="413" t="s">
        <v>53</v>
      </c>
      <c r="B15" s="110" t="s">
        <v>44</v>
      </c>
      <c r="C15" s="117">
        <v>146554</v>
      </c>
      <c r="D15" s="118">
        <v>145472</v>
      </c>
      <c r="E15" s="118">
        <v>1082</v>
      </c>
      <c r="F15" s="119">
        <v>0.73829441707493482</v>
      </c>
      <c r="G15" s="118">
        <v>146519</v>
      </c>
      <c r="H15" s="119">
        <v>99.976118017931952</v>
      </c>
      <c r="I15" s="118">
        <v>145437</v>
      </c>
      <c r="J15" s="118">
        <v>1082</v>
      </c>
      <c r="K15" s="118">
        <v>35</v>
      </c>
      <c r="L15" s="118">
        <v>0</v>
      </c>
      <c r="M15" s="118">
        <v>0</v>
      </c>
      <c r="N15" s="118">
        <v>0</v>
      </c>
      <c r="O15" s="118">
        <v>0</v>
      </c>
      <c r="P15" s="118">
        <v>0</v>
      </c>
      <c r="Q15" s="118">
        <v>0</v>
      </c>
      <c r="R15" s="118">
        <v>0</v>
      </c>
      <c r="S15" s="118">
        <v>0</v>
      </c>
      <c r="T15" s="118">
        <v>0</v>
      </c>
      <c r="U15" s="118">
        <v>0</v>
      </c>
      <c r="V15" s="118">
        <v>0</v>
      </c>
      <c r="W15" s="118">
        <v>61600</v>
      </c>
      <c r="X15" s="118">
        <v>60969</v>
      </c>
      <c r="Y15" s="118">
        <v>631</v>
      </c>
      <c r="Z15" s="119">
        <v>1.0243506493506493</v>
      </c>
      <c r="AA15" s="118">
        <v>61583</v>
      </c>
      <c r="AB15" s="119">
        <v>99.972402597402592</v>
      </c>
      <c r="AC15" s="118">
        <v>60952</v>
      </c>
      <c r="AD15" s="118">
        <v>631</v>
      </c>
      <c r="AE15" s="118">
        <v>17</v>
      </c>
      <c r="AF15" s="120" t="s">
        <v>57</v>
      </c>
      <c r="AG15" s="414" t="s">
        <v>53</v>
      </c>
      <c r="AH15" s="110" t="s">
        <v>44</v>
      </c>
      <c r="AI15" s="117">
        <v>48066</v>
      </c>
      <c r="AJ15" s="118">
        <v>47780</v>
      </c>
      <c r="AK15" s="118">
        <v>286</v>
      </c>
      <c r="AL15" s="119">
        <v>0.59501518745058879</v>
      </c>
      <c r="AM15" s="118">
        <v>48054</v>
      </c>
      <c r="AN15" s="119">
        <v>99.975034327799278</v>
      </c>
      <c r="AO15" s="118">
        <v>47768</v>
      </c>
      <c r="AP15" s="118">
        <v>286</v>
      </c>
      <c r="AQ15" s="118">
        <v>12</v>
      </c>
      <c r="AR15" s="118">
        <v>0</v>
      </c>
      <c r="AS15" s="118">
        <v>36888</v>
      </c>
      <c r="AT15" s="118">
        <v>36723</v>
      </c>
      <c r="AU15" s="118">
        <v>165</v>
      </c>
      <c r="AV15" s="119">
        <v>0.44729993493819131</v>
      </c>
      <c r="AW15" s="118">
        <v>36882</v>
      </c>
      <c r="AX15" s="119">
        <v>99.983734547820418</v>
      </c>
      <c r="AY15" s="118">
        <v>36717</v>
      </c>
      <c r="AZ15" s="118">
        <v>165</v>
      </c>
      <c r="BA15" s="118">
        <v>6</v>
      </c>
      <c r="BB15" s="118">
        <v>0</v>
      </c>
      <c r="BC15" s="115"/>
      <c r="BD15" s="115"/>
      <c r="BE15" s="115"/>
      <c r="BF15" s="115"/>
      <c r="BG15" s="115"/>
      <c r="BH15" s="115"/>
      <c r="BI15" s="115"/>
      <c r="BJ15" s="115"/>
      <c r="BK15" s="115"/>
      <c r="BL15" s="115"/>
      <c r="BM15" s="115"/>
      <c r="BN15" s="115"/>
      <c r="BO15" s="115"/>
      <c r="BP15" s="115"/>
      <c r="BQ15" s="115"/>
      <c r="BR15" s="115"/>
      <c r="BS15" s="115"/>
      <c r="BT15" s="115"/>
      <c r="BU15" s="115"/>
      <c r="BV15" s="115"/>
      <c r="BW15" s="115"/>
      <c r="BX15" s="115"/>
      <c r="BY15" s="115"/>
      <c r="BZ15" s="115"/>
    </row>
    <row r="16" spans="1:78" ht="21.95" customHeight="1" x14ac:dyDescent="0.25">
      <c r="A16" s="413"/>
      <c r="B16" s="110" t="s">
        <v>50</v>
      </c>
      <c r="C16" s="117">
        <v>19832</v>
      </c>
      <c r="D16" s="118">
        <v>19512</v>
      </c>
      <c r="E16" s="118">
        <v>320</v>
      </c>
      <c r="F16" s="119">
        <v>1.6135538523598225</v>
      </c>
      <c r="G16" s="118">
        <v>19826</v>
      </c>
      <c r="H16" s="119">
        <v>99.969745865268251</v>
      </c>
      <c r="I16" s="118">
        <v>19506</v>
      </c>
      <c r="J16" s="118">
        <v>320</v>
      </c>
      <c r="K16" s="118">
        <v>6</v>
      </c>
      <c r="L16" s="118">
        <v>0</v>
      </c>
      <c r="M16" s="118">
        <v>0</v>
      </c>
      <c r="N16" s="118">
        <v>0</v>
      </c>
      <c r="O16" s="118">
        <v>0</v>
      </c>
      <c r="P16" s="118">
        <v>0</v>
      </c>
      <c r="Q16" s="118">
        <v>0</v>
      </c>
      <c r="R16" s="118">
        <v>0</v>
      </c>
      <c r="S16" s="118">
        <v>0</v>
      </c>
      <c r="T16" s="118">
        <v>0</v>
      </c>
      <c r="U16" s="118">
        <v>0</v>
      </c>
      <c r="V16" s="118">
        <v>0</v>
      </c>
      <c r="W16" s="118">
        <v>9337</v>
      </c>
      <c r="X16" s="118">
        <v>9144</v>
      </c>
      <c r="Y16" s="118">
        <v>193</v>
      </c>
      <c r="Z16" s="119">
        <v>2.0670450894291528</v>
      </c>
      <c r="AA16" s="118">
        <v>9333</v>
      </c>
      <c r="AB16" s="119">
        <v>99.957159687265715</v>
      </c>
      <c r="AC16" s="118">
        <v>9140</v>
      </c>
      <c r="AD16" s="118">
        <v>193</v>
      </c>
      <c r="AE16" s="118">
        <v>4</v>
      </c>
      <c r="AF16" s="120" t="s">
        <v>57</v>
      </c>
      <c r="AG16" s="414"/>
      <c r="AH16" s="110" t="s">
        <v>50</v>
      </c>
      <c r="AI16" s="117">
        <v>6636</v>
      </c>
      <c r="AJ16" s="118">
        <v>6546</v>
      </c>
      <c r="AK16" s="118">
        <v>90</v>
      </c>
      <c r="AL16" s="119">
        <v>1.3562386980108498</v>
      </c>
      <c r="AM16" s="118">
        <v>6635</v>
      </c>
      <c r="AN16" s="119">
        <v>99.984930681133207</v>
      </c>
      <c r="AO16" s="118">
        <v>6545</v>
      </c>
      <c r="AP16" s="118">
        <v>90</v>
      </c>
      <c r="AQ16" s="118">
        <v>1</v>
      </c>
      <c r="AR16" s="118" t="s">
        <v>57</v>
      </c>
      <c r="AS16" s="118">
        <v>3859</v>
      </c>
      <c r="AT16" s="118">
        <v>3822</v>
      </c>
      <c r="AU16" s="118">
        <v>37</v>
      </c>
      <c r="AV16" s="119">
        <v>0.95879761596268465</v>
      </c>
      <c r="AW16" s="118">
        <v>3858</v>
      </c>
      <c r="AX16" s="119">
        <v>99.974086550919921</v>
      </c>
      <c r="AY16" s="118">
        <v>3821</v>
      </c>
      <c r="AZ16" s="118">
        <v>37</v>
      </c>
      <c r="BA16" s="118">
        <v>1</v>
      </c>
      <c r="BB16" s="118" t="s">
        <v>57</v>
      </c>
      <c r="BC16" s="115"/>
      <c r="BD16" s="115"/>
      <c r="BE16" s="115"/>
      <c r="BF16" s="115"/>
      <c r="BG16" s="115"/>
      <c r="BH16" s="115"/>
      <c r="BI16" s="115"/>
      <c r="BJ16" s="115"/>
      <c r="BK16" s="115"/>
      <c r="BL16" s="115"/>
      <c r="BM16" s="115"/>
      <c r="BN16" s="115"/>
      <c r="BO16" s="115"/>
      <c r="BP16" s="115"/>
      <c r="BQ16" s="115"/>
      <c r="BR16" s="115"/>
      <c r="BS16" s="115"/>
      <c r="BT16" s="115"/>
      <c r="BU16" s="115"/>
      <c r="BV16" s="115"/>
      <c r="BW16" s="115"/>
      <c r="BX16" s="115"/>
      <c r="BY16" s="115"/>
      <c r="BZ16" s="115"/>
    </row>
    <row r="17" spans="1:78" ht="21.95" customHeight="1" x14ac:dyDescent="0.25">
      <c r="A17" s="413"/>
      <c r="B17" s="110" t="s">
        <v>51</v>
      </c>
      <c r="C17" s="117">
        <v>126722</v>
      </c>
      <c r="D17" s="118">
        <v>125960</v>
      </c>
      <c r="E17" s="118">
        <v>762</v>
      </c>
      <c r="F17" s="119">
        <v>0.60131626710437025</v>
      </c>
      <c r="G17" s="118">
        <v>126693</v>
      </c>
      <c r="H17" s="119">
        <v>99.977115260175822</v>
      </c>
      <c r="I17" s="118">
        <v>125931</v>
      </c>
      <c r="J17" s="118">
        <v>762</v>
      </c>
      <c r="K17" s="118">
        <v>29</v>
      </c>
      <c r="L17" s="118">
        <v>0</v>
      </c>
      <c r="M17" s="118">
        <v>0</v>
      </c>
      <c r="N17" s="118">
        <v>0</v>
      </c>
      <c r="O17" s="118">
        <v>0</v>
      </c>
      <c r="P17" s="118">
        <v>0</v>
      </c>
      <c r="Q17" s="118">
        <v>0</v>
      </c>
      <c r="R17" s="118">
        <v>0</v>
      </c>
      <c r="S17" s="118">
        <v>0</v>
      </c>
      <c r="T17" s="118">
        <v>0</v>
      </c>
      <c r="U17" s="118">
        <v>0</v>
      </c>
      <c r="V17" s="118">
        <v>0</v>
      </c>
      <c r="W17" s="118">
        <v>52263</v>
      </c>
      <c r="X17" s="118">
        <v>51825</v>
      </c>
      <c r="Y17" s="118">
        <v>438</v>
      </c>
      <c r="Z17" s="119">
        <v>0.83806899718730266</v>
      </c>
      <c r="AA17" s="118">
        <v>52250</v>
      </c>
      <c r="AB17" s="119">
        <v>99.975125806019562</v>
      </c>
      <c r="AC17" s="118">
        <v>51812</v>
      </c>
      <c r="AD17" s="118">
        <v>438</v>
      </c>
      <c r="AE17" s="118">
        <v>13</v>
      </c>
      <c r="AF17" s="120" t="s">
        <v>57</v>
      </c>
      <c r="AG17" s="414"/>
      <c r="AH17" s="110" t="s">
        <v>51</v>
      </c>
      <c r="AI17" s="117">
        <v>41430</v>
      </c>
      <c r="AJ17" s="118">
        <v>41234</v>
      </c>
      <c r="AK17" s="118">
        <v>196</v>
      </c>
      <c r="AL17" s="119">
        <v>0.47308713492638188</v>
      </c>
      <c r="AM17" s="118">
        <v>41419</v>
      </c>
      <c r="AN17" s="119">
        <v>99.973449191407198</v>
      </c>
      <c r="AO17" s="118">
        <v>41223</v>
      </c>
      <c r="AP17" s="118">
        <v>196</v>
      </c>
      <c r="AQ17" s="118">
        <v>11</v>
      </c>
      <c r="AR17" s="118" t="s">
        <v>57</v>
      </c>
      <c r="AS17" s="118">
        <v>33029</v>
      </c>
      <c r="AT17" s="118">
        <v>32901</v>
      </c>
      <c r="AU17" s="118">
        <v>128</v>
      </c>
      <c r="AV17" s="119">
        <v>0.38753822398498289</v>
      </c>
      <c r="AW17" s="118">
        <v>33024</v>
      </c>
      <c r="AX17" s="119">
        <v>99.984861788125585</v>
      </c>
      <c r="AY17" s="118">
        <v>32896</v>
      </c>
      <c r="AZ17" s="118">
        <v>128</v>
      </c>
      <c r="BA17" s="118">
        <v>5</v>
      </c>
      <c r="BB17" s="118" t="s">
        <v>57</v>
      </c>
      <c r="BC17" s="115"/>
      <c r="BD17" s="115"/>
      <c r="BE17" s="115"/>
      <c r="BF17" s="115"/>
      <c r="BG17" s="115"/>
      <c r="BH17" s="115"/>
      <c r="BI17" s="115"/>
      <c r="BJ17" s="115"/>
      <c r="BK17" s="115"/>
      <c r="BL17" s="115"/>
      <c r="BM17" s="115"/>
      <c r="BN17" s="115"/>
      <c r="BO17" s="115"/>
      <c r="BP17" s="115"/>
      <c r="BQ17" s="115"/>
      <c r="BR17" s="115"/>
      <c r="BS17" s="115"/>
      <c r="BT17" s="115"/>
      <c r="BU17" s="115"/>
      <c r="BV17" s="115"/>
      <c r="BW17" s="115"/>
      <c r="BX17" s="115"/>
      <c r="BY17" s="115"/>
      <c r="BZ17" s="115"/>
    </row>
    <row r="18" spans="1:78" ht="21.95" customHeight="1" x14ac:dyDescent="0.25">
      <c r="A18" s="413" t="s">
        <v>54</v>
      </c>
      <c r="B18" s="110" t="s">
        <v>44</v>
      </c>
      <c r="C18" s="117">
        <v>74284</v>
      </c>
      <c r="D18" s="118">
        <v>73666</v>
      </c>
      <c r="E18" s="118">
        <v>618</v>
      </c>
      <c r="F18" s="119">
        <v>0.83194227559097511</v>
      </c>
      <c r="G18" s="118">
        <v>74270</v>
      </c>
      <c r="H18" s="119">
        <v>99.981153411232569</v>
      </c>
      <c r="I18" s="118">
        <v>73652</v>
      </c>
      <c r="J18" s="118">
        <v>618</v>
      </c>
      <c r="K18" s="118">
        <v>14</v>
      </c>
      <c r="L18" s="118">
        <v>0</v>
      </c>
      <c r="M18" s="118">
        <v>0</v>
      </c>
      <c r="N18" s="118">
        <v>0</v>
      </c>
      <c r="O18" s="118">
        <v>0</v>
      </c>
      <c r="P18" s="118">
        <v>0</v>
      </c>
      <c r="Q18" s="118">
        <v>0</v>
      </c>
      <c r="R18" s="118">
        <v>0</v>
      </c>
      <c r="S18" s="118">
        <v>0</v>
      </c>
      <c r="T18" s="118">
        <v>0</v>
      </c>
      <c r="U18" s="118">
        <v>0</v>
      </c>
      <c r="V18" s="118">
        <v>0</v>
      </c>
      <c r="W18" s="118">
        <v>31567</v>
      </c>
      <c r="X18" s="118">
        <v>31258</v>
      </c>
      <c r="Y18" s="118">
        <v>309</v>
      </c>
      <c r="Z18" s="119">
        <v>0.97887033927836031</v>
      </c>
      <c r="AA18" s="118">
        <v>31561</v>
      </c>
      <c r="AB18" s="119">
        <v>99.980992808946056</v>
      </c>
      <c r="AC18" s="118">
        <v>31252</v>
      </c>
      <c r="AD18" s="118">
        <v>309</v>
      </c>
      <c r="AE18" s="118">
        <v>6</v>
      </c>
      <c r="AF18" s="120" t="s">
        <v>57</v>
      </c>
      <c r="AG18" s="414" t="s">
        <v>54</v>
      </c>
      <c r="AH18" s="110" t="s">
        <v>44</v>
      </c>
      <c r="AI18" s="117">
        <v>26897</v>
      </c>
      <c r="AJ18" s="118">
        <v>26703</v>
      </c>
      <c r="AK18" s="118">
        <v>194</v>
      </c>
      <c r="AL18" s="119">
        <v>0.72127003011488267</v>
      </c>
      <c r="AM18" s="118">
        <v>26891</v>
      </c>
      <c r="AN18" s="119">
        <v>99.977692679480981</v>
      </c>
      <c r="AO18" s="118">
        <v>26697</v>
      </c>
      <c r="AP18" s="118">
        <v>194</v>
      </c>
      <c r="AQ18" s="118">
        <v>6</v>
      </c>
      <c r="AR18" s="118">
        <v>0</v>
      </c>
      <c r="AS18" s="118">
        <v>15820</v>
      </c>
      <c r="AT18" s="118">
        <v>15705</v>
      </c>
      <c r="AU18" s="118">
        <v>115</v>
      </c>
      <c r="AV18" s="119">
        <v>0.72692793931731992</v>
      </c>
      <c r="AW18" s="118">
        <v>15818</v>
      </c>
      <c r="AX18" s="119">
        <v>99.987357774968402</v>
      </c>
      <c r="AY18" s="118">
        <v>15703</v>
      </c>
      <c r="AZ18" s="118">
        <v>115</v>
      </c>
      <c r="BA18" s="118">
        <v>2</v>
      </c>
      <c r="BB18" s="118">
        <v>0</v>
      </c>
      <c r="BC18" s="115"/>
      <c r="BD18" s="115"/>
      <c r="BE18" s="121"/>
      <c r="BF18" s="121"/>
      <c r="BG18" s="121"/>
      <c r="BH18" s="121"/>
      <c r="BI18" s="121"/>
      <c r="BJ18" s="121"/>
      <c r="BK18" s="121"/>
      <c r="BL18" s="121"/>
      <c r="BM18" s="121"/>
      <c r="BN18" s="121"/>
      <c r="BO18" s="121"/>
      <c r="BP18" s="121"/>
      <c r="BQ18" s="121"/>
      <c r="BR18" s="121"/>
      <c r="BS18" s="121"/>
      <c r="BT18" s="121"/>
      <c r="BU18" s="121"/>
      <c r="BV18" s="121"/>
      <c r="BW18" s="121"/>
      <c r="BX18" s="121"/>
      <c r="BY18" s="121"/>
      <c r="BZ18" s="121"/>
    </row>
    <row r="19" spans="1:78" ht="21.95" customHeight="1" x14ac:dyDescent="0.25">
      <c r="A19" s="413"/>
      <c r="B19" s="110" t="s">
        <v>50</v>
      </c>
      <c r="C19" s="117">
        <v>26486</v>
      </c>
      <c r="D19" s="118">
        <v>26203</v>
      </c>
      <c r="E19" s="118">
        <v>283</v>
      </c>
      <c r="F19" s="119">
        <v>1.0684890130635052</v>
      </c>
      <c r="G19" s="118">
        <v>26063</v>
      </c>
      <c r="H19" s="119">
        <v>98.402929849731933</v>
      </c>
      <c r="I19" s="118">
        <v>26200</v>
      </c>
      <c r="J19" s="118">
        <v>283</v>
      </c>
      <c r="K19" s="118">
        <v>3</v>
      </c>
      <c r="L19" s="118">
        <v>0</v>
      </c>
      <c r="M19" s="118">
        <v>0</v>
      </c>
      <c r="N19" s="118">
        <v>0</v>
      </c>
      <c r="O19" s="118">
        <v>0</v>
      </c>
      <c r="P19" s="118">
        <v>0</v>
      </c>
      <c r="Q19" s="118">
        <v>0</v>
      </c>
      <c r="R19" s="118">
        <v>0</v>
      </c>
      <c r="S19" s="118">
        <v>0</v>
      </c>
      <c r="T19" s="118">
        <v>0</v>
      </c>
      <c r="U19" s="118">
        <v>0</v>
      </c>
      <c r="V19" s="118">
        <v>0</v>
      </c>
      <c r="W19" s="118">
        <v>11183</v>
      </c>
      <c r="X19" s="118">
        <v>11041</v>
      </c>
      <c r="Y19" s="118">
        <v>142</v>
      </c>
      <c r="Z19" s="119">
        <v>1.2697844943217385</v>
      </c>
      <c r="AA19" s="118">
        <v>11182</v>
      </c>
      <c r="AB19" s="119">
        <v>99.991057855673787</v>
      </c>
      <c r="AC19" s="118">
        <v>11040</v>
      </c>
      <c r="AD19" s="118">
        <v>142</v>
      </c>
      <c r="AE19" s="118">
        <v>1</v>
      </c>
      <c r="AF19" s="120" t="s">
        <v>57</v>
      </c>
      <c r="AG19" s="414"/>
      <c r="AH19" s="110" t="s">
        <v>50</v>
      </c>
      <c r="AI19" s="117">
        <v>9424</v>
      </c>
      <c r="AJ19" s="118">
        <v>9335</v>
      </c>
      <c r="AK19" s="118">
        <v>89</v>
      </c>
      <c r="AL19" s="119">
        <v>0.94439728353140928</v>
      </c>
      <c r="AM19" s="118">
        <v>9422</v>
      </c>
      <c r="AN19" s="119">
        <v>99.978777589134125</v>
      </c>
      <c r="AO19" s="118">
        <v>9333</v>
      </c>
      <c r="AP19" s="118">
        <v>89</v>
      </c>
      <c r="AQ19" s="118">
        <v>2</v>
      </c>
      <c r="AR19" s="118" t="s">
        <v>57</v>
      </c>
      <c r="AS19" s="118">
        <v>5879</v>
      </c>
      <c r="AT19" s="118">
        <v>5827</v>
      </c>
      <c r="AU19" s="118">
        <v>52</v>
      </c>
      <c r="AV19" s="119">
        <v>0.88450416737540405</v>
      </c>
      <c r="AW19" s="118">
        <v>5879</v>
      </c>
      <c r="AX19" s="118">
        <v>100</v>
      </c>
      <c r="AY19" s="118">
        <v>5827</v>
      </c>
      <c r="AZ19" s="118">
        <v>52</v>
      </c>
      <c r="BA19" s="118" t="s">
        <v>57</v>
      </c>
      <c r="BB19" s="118" t="s">
        <v>57</v>
      </c>
      <c r="BC19" s="115"/>
      <c r="BD19" s="115"/>
      <c r="BE19" s="121"/>
      <c r="BF19" s="121"/>
      <c r="BG19" s="121"/>
      <c r="BH19" s="121"/>
      <c r="BI19" s="121"/>
      <c r="BJ19" s="121"/>
      <c r="BK19" s="121"/>
      <c r="BL19" s="121"/>
      <c r="BM19" s="121"/>
      <c r="BN19" s="121"/>
      <c r="BO19" s="121"/>
      <c r="BP19" s="121"/>
      <c r="BQ19" s="121"/>
      <c r="BR19" s="121"/>
      <c r="BS19" s="121"/>
      <c r="BT19" s="121"/>
      <c r="BU19" s="121"/>
      <c r="BV19" s="121"/>
      <c r="BW19" s="121"/>
      <c r="BX19" s="121"/>
      <c r="BY19" s="121"/>
      <c r="BZ19" s="121"/>
    </row>
    <row r="20" spans="1:78" ht="21.95" customHeight="1" x14ac:dyDescent="0.25">
      <c r="A20" s="413"/>
      <c r="B20" s="110" t="s">
        <v>51</v>
      </c>
      <c r="C20" s="117">
        <v>47798</v>
      </c>
      <c r="D20" s="118">
        <v>47463</v>
      </c>
      <c r="E20" s="118">
        <v>335</v>
      </c>
      <c r="F20" s="119">
        <v>0.70086614502698863</v>
      </c>
      <c r="G20" s="118">
        <v>47787</v>
      </c>
      <c r="H20" s="119">
        <v>99.97698648479016</v>
      </c>
      <c r="I20" s="118">
        <v>47452</v>
      </c>
      <c r="J20" s="118">
        <v>335</v>
      </c>
      <c r="K20" s="118">
        <v>11</v>
      </c>
      <c r="L20" s="118">
        <v>0</v>
      </c>
      <c r="M20" s="118">
        <v>0</v>
      </c>
      <c r="N20" s="118">
        <v>0</v>
      </c>
      <c r="O20" s="118">
        <v>0</v>
      </c>
      <c r="P20" s="118">
        <v>0</v>
      </c>
      <c r="Q20" s="118">
        <v>0</v>
      </c>
      <c r="R20" s="118">
        <v>0</v>
      </c>
      <c r="S20" s="118">
        <v>0</v>
      </c>
      <c r="T20" s="118">
        <v>0</v>
      </c>
      <c r="U20" s="118">
        <v>0</v>
      </c>
      <c r="V20" s="118">
        <v>0</v>
      </c>
      <c r="W20" s="118">
        <v>20384</v>
      </c>
      <c r="X20" s="118">
        <v>20217</v>
      </c>
      <c r="Y20" s="118">
        <v>167</v>
      </c>
      <c r="Z20" s="119">
        <v>0.81927001569858715</v>
      </c>
      <c r="AA20" s="118">
        <v>20379</v>
      </c>
      <c r="AB20" s="119">
        <v>99.975470957613808</v>
      </c>
      <c r="AC20" s="118">
        <v>20212</v>
      </c>
      <c r="AD20" s="118">
        <v>167</v>
      </c>
      <c r="AE20" s="118">
        <v>5</v>
      </c>
      <c r="AF20" s="120" t="s">
        <v>57</v>
      </c>
      <c r="AG20" s="414"/>
      <c r="AH20" s="110" t="s">
        <v>51</v>
      </c>
      <c r="AI20" s="117">
        <v>17473</v>
      </c>
      <c r="AJ20" s="118">
        <v>17368</v>
      </c>
      <c r="AK20" s="118">
        <v>105</v>
      </c>
      <c r="AL20" s="119">
        <v>0.60092714473759512</v>
      </c>
      <c r="AM20" s="118">
        <v>17469</v>
      </c>
      <c r="AN20" s="119">
        <v>99.977107537343329</v>
      </c>
      <c r="AO20" s="118">
        <v>17364</v>
      </c>
      <c r="AP20" s="118">
        <v>105</v>
      </c>
      <c r="AQ20" s="118">
        <v>4</v>
      </c>
      <c r="AR20" s="118" t="s">
        <v>57</v>
      </c>
      <c r="AS20" s="118">
        <v>9941</v>
      </c>
      <c r="AT20" s="118">
        <v>9878</v>
      </c>
      <c r="AU20" s="118">
        <v>63</v>
      </c>
      <c r="AV20" s="119">
        <v>0.63373906045669448</v>
      </c>
      <c r="AW20" s="118">
        <v>9939</v>
      </c>
      <c r="AX20" s="119">
        <v>99.979881299668037</v>
      </c>
      <c r="AY20" s="118">
        <v>9876</v>
      </c>
      <c r="AZ20" s="118">
        <v>63</v>
      </c>
      <c r="BA20" s="118">
        <v>2</v>
      </c>
      <c r="BB20" s="118" t="s">
        <v>57</v>
      </c>
      <c r="BC20" s="115"/>
      <c r="BD20" s="115"/>
      <c r="BE20" s="121"/>
      <c r="BF20" s="121"/>
      <c r="BG20" s="121"/>
      <c r="BH20" s="121"/>
      <c r="BI20" s="121"/>
      <c r="BJ20" s="121"/>
      <c r="BK20" s="121"/>
      <c r="BL20" s="121"/>
      <c r="BM20" s="121"/>
      <c r="BN20" s="121"/>
      <c r="BO20" s="121"/>
      <c r="BP20" s="121"/>
      <c r="BQ20" s="121"/>
      <c r="BR20" s="121"/>
      <c r="BS20" s="121"/>
      <c r="BT20" s="121"/>
      <c r="BU20" s="121"/>
      <c r="BV20" s="121"/>
      <c r="BW20" s="121"/>
      <c r="BX20" s="121"/>
      <c r="BY20" s="121"/>
      <c r="BZ20" s="121"/>
    </row>
    <row r="21" spans="1:78" ht="21.95" customHeight="1" x14ac:dyDescent="0.25">
      <c r="A21" s="413" t="s">
        <v>77</v>
      </c>
      <c r="B21" s="110" t="s">
        <v>44</v>
      </c>
      <c r="C21" s="117">
        <v>0</v>
      </c>
      <c r="D21" s="118">
        <v>0</v>
      </c>
      <c r="E21" s="118">
        <v>0</v>
      </c>
      <c r="F21" s="119" t="s">
        <v>57</v>
      </c>
      <c r="G21" s="118">
        <v>0</v>
      </c>
      <c r="H21" s="119" t="s">
        <v>57</v>
      </c>
      <c r="I21" s="118">
        <v>0</v>
      </c>
      <c r="J21" s="118">
        <v>0</v>
      </c>
      <c r="K21" s="118">
        <v>0</v>
      </c>
      <c r="L21" s="118">
        <v>0</v>
      </c>
      <c r="M21" s="118">
        <v>0</v>
      </c>
      <c r="N21" s="118">
        <v>0</v>
      </c>
      <c r="O21" s="118">
        <v>0</v>
      </c>
      <c r="P21" s="118">
        <v>0</v>
      </c>
      <c r="Q21" s="118">
        <v>0</v>
      </c>
      <c r="R21" s="118">
        <v>0</v>
      </c>
      <c r="S21" s="118">
        <v>0</v>
      </c>
      <c r="T21" s="118">
        <v>0</v>
      </c>
      <c r="U21" s="118">
        <v>0</v>
      </c>
      <c r="V21" s="118">
        <v>0</v>
      </c>
      <c r="W21" s="118">
        <v>0</v>
      </c>
      <c r="X21" s="118">
        <v>0</v>
      </c>
      <c r="Y21" s="118">
        <v>0</v>
      </c>
      <c r="Z21" s="119" t="s">
        <v>57</v>
      </c>
      <c r="AA21" s="118">
        <v>0</v>
      </c>
      <c r="AB21" s="119" t="s">
        <v>57</v>
      </c>
      <c r="AC21" s="118">
        <v>0</v>
      </c>
      <c r="AD21" s="118">
        <v>0</v>
      </c>
      <c r="AE21" s="118" t="s">
        <v>57</v>
      </c>
      <c r="AF21" s="120" t="s">
        <v>57</v>
      </c>
      <c r="AG21" s="414" t="s">
        <v>77</v>
      </c>
      <c r="AH21" s="110" t="s">
        <v>44</v>
      </c>
      <c r="AI21" s="117">
        <v>0</v>
      </c>
      <c r="AJ21" s="118">
        <v>0</v>
      </c>
      <c r="AK21" s="118">
        <v>0</v>
      </c>
      <c r="AL21" s="119" t="s">
        <v>57</v>
      </c>
      <c r="AM21" s="118">
        <v>0</v>
      </c>
      <c r="AN21" s="119" t="s">
        <v>57</v>
      </c>
      <c r="AO21" s="118">
        <v>0</v>
      </c>
      <c r="AP21" s="118">
        <v>0</v>
      </c>
      <c r="AQ21" s="118">
        <v>0</v>
      </c>
      <c r="AR21" s="118">
        <v>0</v>
      </c>
      <c r="AS21" s="118">
        <v>0</v>
      </c>
      <c r="AT21" s="118">
        <v>0</v>
      </c>
      <c r="AU21" s="118">
        <v>0</v>
      </c>
      <c r="AV21" s="119" t="s">
        <v>57</v>
      </c>
      <c r="AW21" s="118">
        <v>0</v>
      </c>
      <c r="AX21" s="119" t="s">
        <v>57</v>
      </c>
      <c r="AY21" s="118">
        <v>0</v>
      </c>
      <c r="AZ21" s="118">
        <v>0</v>
      </c>
      <c r="BA21" s="118">
        <v>0</v>
      </c>
      <c r="BB21" s="118">
        <v>0</v>
      </c>
      <c r="BC21" s="115"/>
      <c r="BD21" s="115"/>
      <c r="BE21" s="121"/>
      <c r="BF21" s="121"/>
      <c r="BG21" s="121"/>
      <c r="BH21" s="121"/>
      <c r="BI21" s="121"/>
      <c r="BJ21" s="121"/>
      <c r="BK21" s="121"/>
      <c r="BL21" s="121"/>
      <c r="BM21" s="121"/>
      <c r="BN21" s="121"/>
      <c r="BO21" s="121"/>
      <c r="BP21" s="121"/>
      <c r="BQ21" s="121"/>
      <c r="BR21" s="121"/>
      <c r="BS21" s="121"/>
      <c r="BT21" s="121"/>
      <c r="BU21" s="121"/>
      <c r="BV21" s="121"/>
      <c r="BW21" s="121"/>
      <c r="BX21" s="121"/>
      <c r="BY21" s="121"/>
      <c r="BZ21" s="121"/>
    </row>
    <row r="22" spans="1:78" ht="21.95" customHeight="1" x14ac:dyDescent="0.25">
      <c r="A22" s="413"/>
      <c r="B22" s="110" t="s">
        <v>50</v>
      </c>
      <c r="C22" s="117">
        <v>0</v>
      </c>
      <c r="D22" s="118">
        <v>0</v>
      </c>
      <c r="E22" s="118">
        <v>0</v>
      </c>
      <c r="F22" s="119" t="s">
        <v>57</v>
      </c>
      <c r="G22" s="118">
        <v>0</v>
      </c>
      <c r="H22" s="119" t="s">
        <v>57</v>
      </c>
      <c r="I22" s="118">
        <v>0</v>
      </c>
      <c r="J22" s="118">
        <v>0</v>
      </c>
      <c r="K22" s="118">
        <v>0</v>
      </c>
      <c r="L22" s="118">
        <v>0</v>
      </c>
      <c r="M22" s="118">
        <v>0</v>
      </c>
      <c r="N22" s="118">
        <v>0</v>
      </c>
      <c r="O22" s="118">
        <v>0</v>
      </c>
      <c r="P22" s="118">
        <v>0</v>
      </c>
      <c r="Q22" s="118">
        <v>0</v>
      </c>
      <c r="R22" s="118">
        <v>0</v>
      </c>
      <c r="S22" s="118">
        <v>0</v>
      </c>
      <c r="T22" s="118">
        <v>0</v>
      </c>
      <c r="U22" s="118">
        <v>0</v>
      </c>
      <c r="V22" s="118">
        <v>0</v>
      </c>
      <c r="W22" s="118">
        <v>0</v>
      </c>
      <c r="X22" s="118" t="s">
        <v>57</v>
      </c>
      <c r="Y22" s="118" t="s">
        <v>57</v>
      </c>
      <c r="Z22" s="119" t="s">
        <v>57</v>
      </c>
      <c r="AA22" s="118">
        <v>0</v>
      </c>
      <c r="AB22" s="119" t="s">
        <v>57</v>
      </c>
      <c r="AC22" s="118" t="s">
        <v>57</v>
      </c>
      <c r="AD22" s="118" t="s">
        <v>57</v>
      </c>
      <c r="AE22" s="118" t="s">
        <v>57</v>
      </c>
      <c r="AF22" s="120" t="s">
        <v>57</v>
      </c>
      <c r="AG22" s="414"/>
      <c r="AH22" s="110" t="s">
        <v>50</v>
      </c>
      <c r="AI22" s="117">
        <v>0</v>
      </c>
      <c r="AJ22" s="118" t="s">
        <v>57</v>
      </c>
      <c r="AK22" s="118" t="s">
        <v>57</v>
      </c>
      <c r="AL22" s="119" t="s">
        <v>57</v>
      </c>
      <c r="AM22" s="118">
        <v>0</v>
      </c>
      <c r="AN22" s="119" t="s">
        <v>57</v>
      </c>
      <c r="AO22" s="118" t="s">
        <v>57</v>
      </c>
      <c r="AP22" s="118" t="s">
        <v>57</v>
      </c>
      <c r="AQ22" s="118" t="s">
        <v>57</v>
      </c>
      <c r="AR22" s="118" t="s">
        <v>57</v>
      </c>
      <c r="AS22" s="118">
        <v>0</v>
      </c>
      <c r="AT22" s="118" t="s">
        <v>57</v>
      </c>
      <c r="AU22" s="118" t="s">
        <v>57</v>
      </c>
      <c r="AV22" s="119" t="s">
        <v>57</v>
      </c>
      <c r="AW22" s="118">
        <v>0</v>
      </c>
      <c r="AX22" s="119" t="s">
        <v>57</v>
      </c>
      <c r="AY22" s="118" t="s">
        <v>57</v>
      </c>
      <c r="AZ22" s="118" t="s">
        <v>57</v>
      </c>
      <c r="BA22" s="118" t="s">
        <v>57</v>
      </c>
      <c r="BB22" s="118" t="s">
        <v>57</v>
      </c>
      <c r="BC22" s="115"/>
      <c r="BD22" s="115"/>
      <c r="BE22" s="121"/>
      <c r="BF22" s="121"/>
      <c r="BG22" s="121"/>
      <c r="BH22" s="121"/>
      <c r="BI22" s="121"/>
      <c r="BJ22" s="121"/>
      <c r="BK22" s="121"/>
      <c r="BL22" s="121"/>
      <c r="BM22" s="121"/>
      <c r="BN22" s="121"/>
      <c r="BO22" s="121"/>
      <c r="BP22" s="121"/>
      <c r="BQ22" s="121"/>
      <c r="BR22" s="121"/>
      <c r="BS22" s="121"/>
      <c r="BT22" s="121"/>
      <c r="BU22" s="121"/>
      <c r="BV22" s="121"/>
      <c r="BW22" s="121"/>
      <c r="BX22" s="121"/>
      <c r="BY22" s="121"/>
      <c r="BZ22" s="121"/>
    </row>
    <row r="23" spans="1:78" ht="21.95" customHeight="1" x14ac:dyDescent="0.25">
      <c r="A23" s="413"/>
      <c r="B23" s="110" t="s">
        <v>51</v>
      </c>
      <c r="C23" s="117">
        <v>0</v>
      </c>
      <c r="D23" s="118">
        <v>0</v>
      </c>
      <c r="E23" s="118">
        <v>0</v>
      </c>
      <c r="F23" s="119" t="s">
        <v>57</v>
      </c>
      <c r="G23" s="118">
        <v>0</v>
      </c>
      <c r="H23" s="119" t="s">
        <v>57</v>
      </c>
      <c r="I23" s="118">
        <v>0</v>
      </c>
      <c r="J23" s="118">
        <v>0</v>
      </c>
      <c r="K23" s="118">
        <v>0</v>
      </c>
      <c r="L23" s="118">
        <v>0</v>
      </c>
      <c r="M23" s="118">
        <v>0</v>
      </c>
      <c r="N23" s="118">
        <v>0</v>
      </c>
      <c r="O23" s="118">
        <v>0</v>
      </c>
      <c r="P23" s="118">
        <v>0</v>
      </c>
      <c r="Q23" s="118">
        <v>0</v>
      </c>
      <c r="R23" s="118">
        <v>0</v>
      </c>
      <c r="S23" s="118">
        <v>0</v>
      </c>
      <c r="T23" s="118">
        <v>0</v>
      </c>
      <c r="U23" s="118">
        <v>0</v>
      </c>
      <c r="V23" s="118">
        <v>0</v>
      </c>
      <c r="W23" s="118">
        <v>0</v>
      </c>
      <c r="X23" s="118" t="s">
        <v>57</v>
      </c>
      <c r="Y23" s="118" t="s">
        <v>57</v>
      </c>
      <c r="Z23" s="119" t="s">
        <v>57</v>
      </c>
      <c r="AA23" s="118">
        <v>0</v>
      </c>
      <c r="AB23" s="119" t="s">
        <v>57</v>
      </c>
      <c r="AC23" s="118" t="s">
        <v>57</v>
      </c>
      <c r="AD23" s="118" t="s">
        <v>57</v>
      </c>
      <c r="AE23" s="118" t="s">
        <v>57</v>
      </c>
      <c r="AF23" s="120" t="s">
        <v>57</v>
      </c>
      <c r="AG23" s="414"/>
      <c r="AH23" s="110" t="s">
        <v>51</v>
      </c>
      <c r="AI23" s="117">
        <v>0</v>
      </c>
      <c r="AJ23" s="118" t="s">
        <v>57</v>
      </c>
      <c r="AK23" s="118" t="s">
        <v>57</v>
      </c>
      <c r="AL23" s="119" t="s">
        <v>57</v>
      </c>
      <c r="AM23" s="118">
        <v>0</v>
      </c>
      <c r="AN23" s="119" t="s">
        <v>57</v>
      </c>
      <c r="AO23" s="118" t="s">
        <v>57</v>
      </c>
      <c r="AP23" s="118" t="s">
        <v>57</v>
      </c>
      <c r="AQ23" s="118" t="s">
        <v>57</v>
      </c>
      <c r="AR23" s="118" t="s">
        <v>57</v>
      </c>
      <c r="AS23" s="118">
        <v>0</v>
      </c>
      <c r="AT23" s="118" t="s">
        <v>57</v>
      </c>
      <c r="AU23" s="118" t="s">
        <v>57</v>
      </c>
      <c r="AV23" s="119" t="s">
        <v>57</v>
      </c>
      <c r="AW23" s="118">
        <v>0</v>
      </c>
      <c r="AX23" s="119" t="s">
        <v>57</v>
      </c>
      <c r="AY23" s="118" t="s">
        <v>57</v>
      </c>
      <c r="AZ23" s="118" t="s">
        <v>57</v>
      </c>
      <c r="BA23" s="118" t="s">
        <v>57</v>
      </c>
      <c r="BB23" s="118" t="s">
        <v>57</v>
      </c>
      <c r="BC23" s="115"/>
      <c r="BD23" s="115"/>
      <c r="BE23" s="121"/>
      <c r="BF23" s="121"/>
      <c r="BG23" s="121"/>
      <c r="BH23" s="121"/>
      <c r="BI23" s="121"/>
      <c r="BJ23" s="121"/>
      <c r="BK23" s="121"/>
      <c r="BL23" s="121"/>
      <c r="BM23" s="121"/>
      <c r="BN23" s="121"/>
      <c r="BO23" s="121"/>
      <c r="BP23" s="121"/>
      <c r="BQ23" s="121"/>
      <c r="BR23" s="121"/>
      <c r="BS23" s="121"/>
      <c r="BT23" s="121"/>
      <c r="BU23" s="121"/>
      <c r="BV23" s="121"/>
      <c r="BW23" s="121"/>
      <c r="BX23" s="121"/>
      <c r="BY23" s="121"/>
      <c r="BZ23" s="121"/>
    </row>
    <row r="24" spans="1:78" ht="21.95" customHeight="1" x14ac:dyDescent="0.25">
      <c r="A24" s="413" t="s">
        <v>55</v>
      </c>
      <c r="B24" s="110" t="s">
        <v>44</v>
      </c>
      <c r="C24" s="117">
        <v>67487</v>
      </c>
      <c r="D24" s="118">
        <v>66697</v>
      </c>
      <c r="E24" s="118">
        <v>790</v>
      </c>
      <c r="F24" s="119">
        <v>1.1705958184539245</v>
      </c>
      <c r="G24" s="118">
        <v>67475</v>
      </c>
      <c r="H24" s="119">
        <v>99.982218797694372</v>
      </c>
      <c r="I24" s="118">
        <v>66685</v>
      </c>
      <c r="J24" s="118">
        <v>790</v>
      </c>
      <c r="K24" s="118">
        <v>12</v>
      </c>
      <c r="L24" s="118">
        <v>0</v>
      </c>
      <c r="M24" s="118">
        <v>0</v>
      </c>
      <c r="N24" s="118">
        <v>0</v>
      </c>
      <c r="O24" s="118">
        <v>0</v>
      </c>
      <c r="P24" s="118">
        <v>0</v>
      </c>
      <c r="Q24" s="118">
        <v>0</v>
      </c>
      <c r="R24" s="118">
        <v>0</v>
      </c>
      <c r="S24" s="118">
        <v>0</v>
      </c>
      <c r="T24" s="118">
        <v>0</v>
      </c>
      <c r="U24" s="118">
        <v>0</v>
      </c>
      <c r="V24" s="118">
        <v>0</v>
      </c>
      <c r="W24" s="118">
        <v>35456</v>
      </c>
      <c r="X24" s="118">
        <v>34961</v>
      </c>
      <c r="Y24" s="118">
        <v>495</v>
      </c>
      <c r="Z24" s="119">
        <v>1.396096570397112</v>
      </c>
      <c r="AA24" s="118">
        <v>35453</v>
      </c>
      <c r="AB24" s="119">
        <v>99.991538808664259</v>
      </c>
      <c r="AC24" s="118">
        <v>34958</v>
      </c>
      <c r="AD24" s="118">
        <v>495</v>
      </c>
      <c r="AE24" s="118">
        <v>3</v>
      </c>
      <c r="AF24" s="120" t="s">
        <v>57</v>
      </c>
      <c r="AG24" s="414" t="s">
        <v>55</v>
      </c>
      <c r="AH24" s="110" t="s">
        <v>44</v>
      </c>
      <c r="AI24" s="117">
        <v>19858</v>
      </c>
      <c r="AJ24" s="118">
        <v>19661</v>
      </c>
      <c r="AK24" s="118">
        <v>197</v>
      </c>
      <c r="AL24" s="119">
        <v>0.9920435089132843</v>
      </c>
      <c r="AM24" s="118">
        <v>19854</v>
      </c>
      <c r="AN24" s="119">
        <v>99.979856984590597</v>
      </c>
      <c r="AO24" s="118">
        <v>19657</v>
      </c>
      <c r="AP24" s="118">
        <v>197</v>
      </c>
      <c r="AQ24" s="118">
        <v>4</v>
      </c>
      <c r="AR24" s="118">
        <v>0</v>
      </c>
      <c r="AS24" s="118">
        <v>12173</v>
      </c>
      <c r="AT24" s="118">
        <v>12075</v>
      </c>
      <c r="AU24" s="118">
        <v>98</v>
      </c>
      <c r="AV24" s="119">
        <v>0.80506037952846476</v>
      </c>
      <c r="AW24" s="118">
        <v>12168</v>
      </c>
      <c r="AX24" s="119">
        <v>99.958925490840386</v>
      </c>
      <c r="AY24" s="118">
        <v>12070</v>
      </c>
      <c r="AZ24" s="118">
        <v>98</v>
      </c>
      <c r="BA24" s="118">
        <v>5</v>
      </c>
      <c r="BB24" s="118">
        <v>0</v>
      </c>
      <c r="BC24" s="115"/>
      <c r="BD24" s="115"/>
      <c r="BE24" s="121"/>
      <c r="BF24" s="121"/>
      <c r="BG24" s="121"/>
      <c r="BH24" s="121"/>
      <c r="BI24" s="121"/>
      <c r="BJ24" s="121"/>
      <c r="BK24" s="121"/>
      <c r="BL24" s="121"/>
      <c r="BM24" s="121"/>
      <c r="BN24" s="121"/>
      <c r="BO24" s="121"/>
      <c r="BP24" s="121"/>
      <c r="BQ24" s="121"/>
      <c r="BR24" s="121"/>
      <c r="BS24" s="121"/>
      <c r="BT24" s="121"/>
      <c r="BU24" s="121"/>
      <c r="BV24" s="121"/>
      <c r="BW24" s="121"/>
      <c r="BX24" s="121"/>
      <c r="BY24" s="121"/>
      <c r="BZ24" s="121"/>
    </row>
    <row r="25" spans="1:78" ht="21.95" customHeight="1" x14ac:dyDescent="0.25">
      <c r="A25" s="413"/>
      <c r="B25" s="110" t="s">
        <v>50</v>
      </c>
      <c r="C25" s="117">
        <v>36715</v>
      </c>
      <c r="D25" s="118">
        <v>36181</v>
      </c>
      <c r="E25" s="118">
        <v>534</v>
      </c>
      <c r="F25" s="119">
        <v>1.4544464115484135</v>
      </c>
      <c r="G25" s="118">
        <v>36709</v>
      </c>
      <c r="H25" s="119">
        <v>99.983657905488215</v>
      </c>
      <c r="I25" s="118">
        <v>36175</v>
      </c>
      <c r="J25" s="118">
        <v>534</v>
      </c>
      <c r="K25" s="118">
        <v>6</v>
      </c>
      <c r="L25" s="118">
        <v>0</v>
      </c>
      <c r="M25" s="118">
        <v>0</v>
      </c>
      <c r="N25" s="118">
        <v>0</v>
      </c>
      <c r="O25" s="118">
        <v>0</v>
      </c>
      <c r="P25" s="118">
        <v>0</v>
      </c>
      <c r="Q25" s="118">
        <v>0</v>
      </c>
      <c r="R25" s="118">
        <v>0</v>
      </c>
      <c r="S25" s="118">
        <v>0</v>
      </c>
      <c r="T25" s="118">
        <v>0</v>
      </c>
      <c r="U25" s="118">
        <v>0</v>
      </c>
      <c r="V25" s="118">
        <v>0</v>
      </c>
      <c r="W25" s="118">
        <v>20013</v>
      </c>
      <c r="X25" s="118">
        <v>19676</v>
      </c>
      <c r="Y25" s="118">
        <v>337</v>
      </c>
      <c r="Z25" s="119">
        <v>1.6839054614500575</v>
      </c>
      <c r="AA25" s="118">
        <v>20011</v>
      </c>
      <c r="AB25" s="119">
        <v>99.990006495777735</v>
      </c>
      <c r="AC25" s="118">
        <v>19674</v>
      </c>
      <c r="AD25" s="118">
        <v>337</v>
      </c>
      <c r="AE25" s="118">
        <v>2</v>
      </c>
      <c r="AF25" s="120" t="s">
        <v>57</v>
      </c>
      <c r="AG25" s="414"/>
      <c r="AH25" s="110" t="s">
        <v>50</v>
      </c>
      <c r="AI25" s="117">
        <v>10157</v>
      </c>
      <c r="AJ25" s="118">
        <v>10025</v>
      </c>
      <c r="AK25" s="118">
        <v>132</v>
      </c>
      <c r="AL25" s="119">
        <v>1.2995963375012307</v>
      </c>
      <c r="AM25" s="118">
        <v>10155</v>
      </c>
      <c r="AN25" s="119">
        <v>99.980309146401495</v>
      </c>
      <c r="AO25" s="118">
        <v>10023</v>
      </c>
      <c r="AP25" s="118">
        <v>132</v>
      </c>
      <c r="AQ25" s="118">
        <v>2</v>
      </c>
      <c r="AR25" s="118" t="s">
        <v>57</v>
      </c>
      <c r="AS25" s="118">
        <v>6545</v>
      </c>
      <c r="AT25" s="118">
        <v>6480</v>
      </c>
      <c r="AU25" s="118">
        <v>65</v>
      </c>
      <c r="AV25" s="119">
        <v>0.99312452253628725</v>
      </c>
      <c r="AW25" s="118">
        <v>6543</v>
      </c>
      <c r="AX25" s="119">
        <v>99.9694423223835</v>
      </c>
      <c r="AY25" s="118">
        <v>6478</v>
      </c>
      <c r="AZ25" s="118">
        <v>65</v>
      </c>
      <c r="BA25" s="118">
        <v>2</v>
      </c>
      <c r="BB25" s="118" t="s">
        <v>57</v>
      </c>
      <c r="BC25" s="115"/>
      <c r="BD25" s="115"/>
      <c r="BE25" s="121"/>
      <c r="BF25" s="121"/>
      <c r="BG25" s="121"/>
      <c r="BH25" s="121"/>
      <c r="BI25" s="121"/>
      <c r="BJ25" s="121"/>
      <c r="BK25" s="121"/>
      <c r="BL25" s="121"/>
      <c r="BM25" s="121"/>
      <c r="BN25" s="121"/>
      <c r="BO25" s="121"/>
      <c r="BP25" s="121"/>
      <c r="BQ25" s="121"/>
      <c r="BR25" s="121"/>
      <c r="BS25" s="121"/>
      <c r="BT25" s="121"/>
      <c r="BU25" s="121"/>
      <c r="BV25" s="121"/>
      <c r="BW25" s="121"/>
      <c r="BX25" s="121"/>
      <c r="BY25" s="121"/>
      <c r="BZ25" s="121"/>
    </row>
    <row r="26" spans="1:78" ht="21.95" customHeight="1" x14ac:dyDescent="0.25">
      <c r="A26" s="413"/>
      <c r="B26" s="110" t="s">
        <v>51</v>
      </c>
      <c r="C26" s="117">
        <v>30772</v>
      </c>
      <c r="D26" s="118">
        <v>30516</v>
      </c>
      <c r="E26" s="118">
        <v>256</v>
      </c>
      <c r="F26" s="119">
        <v>0.83192512673859365</v>
      </c>
      <c r="G26" s="118">
        <v>30766</v>
      </c>
      <c r="H26" s="119">
        <v>99.980501754842066</v>
      </c>
      <c r="I26" s="118">
        <v>30510</v>
      </c>
      <c r="J26" s="118">
        <v>256</v>
      </c>
      <c r="K26" s="118">
        <v>6</v>
      </c>
      <c r="L26" s="118">
        <v>0</v>
      </c>
      <c r="M26" s="118">
        <v>0</v>
      </c>
      <c r="N26" s="118">
        <v>0</v>
      </c>
      <c r="O26" s="118">
        <v>0</v>
      </c>
      <c r="P26" s="118">
        <v>0</v>
      </c>
      <c r="Q26" s="118">
        <v>0</v>
      </c>
      <c r="R26" s="118">
        <v>0</v>
      </c>
      <c r="S26" s="118">
        <v>0</v>
      </c>
      <c r="T26" s="118">
        <v>0</v>
      </c>
      <c r="U26" s="118">
        <v>0</v>
      </c>
      <c r="V26" s="118">
        <v>0</v>
      </c>
      <c r="W26" s="118">
        <v>15443</v>
      </c>
      <c r="X26" s="118">
        <v>15285</v>
      </c>
      <c r="Y26" s="118">
        <v>158</v>
      </c>
      <c r="Z26" s="119">
        <v>1.0231172699605</v>
      </c>
      <c r="AA26" s="118">
        <v>15442</v>
      </c>
      <c r="AB26" s="119">
        <v>99.993524574240752</v>
      </c>
      <c r="AC26" s="118">
        <v>15284</v>
      </c>
      <c r="AD26" s="118">
        <v>158</v>
      </c>
      <c r="AE26" s="118">
        <v>1</v>
      </c>
      <c r="AF26" s="120" t="s">
        <v>57</v>
      </c>
      <c r="AG26" s="414"/>
      <c r="AH26" s="110" t="s">
        <v>51</v>
      </c>
      <c r="AI26" s="117">
        <v>9701</v>
      </c>
      <c r="AJ26" s="118">
        <v>9636</v>
      </c>
      <c r="AK26" s="118">
        <v>65</v>
      </c>
      <c r="AL26" s="119">
        <v>0.67003401711163801</v>
      </c>
      <c r="AM26" s="118">
        <v>9699</v>
      </c>
      <c r="AN26" s="119">
        <v>99.979383568704264</v>
      </c>
      <c r="AO26" s="118">
        <v>9634</v>
      </c>
      <c r="AP26" s="118">
        <v>65</v>
      </c>
      <c r="AQ26" s="118">
        <v>2</v>
      </c>
      <c r="AR26" s="118" t="s">
        <v>57</v>
      </c>
      <c r="AS26" s="118">
        <v>5628</v>
      </c>
      <c r="AT26" s="118">
        <v>5595</v>
      </c>
      <c r="AU26" s="118">
        <v>33</v>
      </c>
      <c r="AV26" s="119">
        <v>0.5863539445628998</v>
      </c>
      <c r="AW26" s="118">
        <v>5625</v>
      </c>
      <c r="AX26" s="119">
        <v>99.946695095948826</v>
      </c>
      <c r="AY26" s="118">
        <v>5592</v>
      </c>
      <c r="AZ26" s="118">
        <v>33</v>
      </c>
      <c r="BA26" s="118">
        <v>3</v>
      </c>
      <c r="BB26" s="118" t="s">
        <v>57</v>
      </c>
      <c r="BC26" s="115"/>
      <c r="BD26" s="115"/>
      <c r="BE26" s="121"/>
      <c r="BF26" s="121"/>
      <c r="BG26" s="121"/>
      <c r="BH26" s="121"/>
      <c r="BI26" s="121"/>
      <c r="BJ26" s="121"/>
      <c r="BK26" s="121"/>
      <c r="BL26" s="121"/>
      <c r="BM26" s="121"/>
      <c r="BN26" s="121"/>
      <c r="BO26" s="121"/>
      <c r="BP26" s="121"/>
      <c r="BQ26" s="121"/>
      <c r="BR26" s="121"/>
      <c r="BS26" s="121"/>
      <c r="BT26" s="121"/>
      <c r="BU26" s="121"/>
      <c r="BV26" s="121"/>
      <c r="BW26" s="121"/>
      <c r="BX26" s="121"/>
      <c r="BY26" s="121"/>
      <c r="BZ26" s="121"/>
    </row>
    <row r="27" spans="1:78" ht="21.95" customHeight="1" x14ac:dyDescent="0.25">
      <c r="A27" s="413" t="s">
        <v>78</v>
      </c>
      <c r="B27" s="110" t="s">
        <v>44</v>
      </c>
      <c r="C27" s="117">
        <v>1</v>
      </c>
      <c r="D27" s="118">
        <v>1</v>
      </c>
      <c r="E27" s="118">
        <v>0</v>
      </c>
      <c r="F27" s="119" t="s">
        <v>57</v>
      </c>
      <c r="G27" s="118">
        <v>1</v>
      </c>
      <c r="H27" s="118">
        <v>100</v>
      </c>
      <c r="I27" s="118">
        <v>1</v>
      </c>
      <c r="J27" s="118">
        <v>0</v>
      </c>
      <c r="K27" s="118">
        <v>0</v>
      </c>
      <c r="L27" s="118">
        <v>0</v>
      </c>
      <c r="M27" s="118">
        <v>0</v>
      </c>
      <c r="N27" s="118">
        <v>0</v>
      </c>
      <c r="O27" s="118">
        <v>0</v>
      </c>
      <c r="P27" s="118">
        <v>0</v>
      </c>
      <c r="Q27" s="118">
        <v>0</v>
      </c>
      <c r="R27" s="118">
        <v>0</v>
      </c>
      <c r="S27" s="118">
        <v>0</v>
      </c>
      <c r="T27" s="118">
        <v>0</v>
      </c>
      <c r="U27" s="118">
        <v>0</v>
      </c>
      <c r="V27" s="118">
        <v>0</v>
      </c>
      <c r="W27" s="118">
        <v>0</v>
      </c>
      <c r="X27" s="118">
        <v>0</v>
      </c>
      <c r="Y27" s="118">
        <v>0</v>
      </c>
      <c r="Z27" s="119" t="s">
        <v>57</v>
      </c>
      <c r="AA27" s="118">
        <v>0</v>
      </c>
      <c r="AB27" s="119" t="s">
        <v>57</v>
      </c>
      <c r="AC27" s="118">
        <v>0</v>
      </c>
      <c r="AD27" s="118">
        <v>0</v>
      </c>
      <c r="AE27" s="118" t="s">
        <v>57</v>
      </c>
      <c r="AF27" s="120" t="s">
        <v>57</v>
      </c>
      <c r="AG27" s="414" t="s">
        <v>78</v>
      </c>
      <c r="AH27" s="110" t="s">
        <v>44</v>
      </c>
      <c r="AI27" s="117">
        <v>1</v>
      </c>
      <c r="AJ27" s="118">
        <v>1</v>
      </c>
      <c r="AK27" s="118">
        <v>0</v>
      </c>
      <c r="AL27" s="119" t="s">
        <v>57</v>
      </c>
      <c r="AM27" s="118">
        <v>1</v>
      </c>
      <c r="AN27" s="118">
        <v>100</v>
      </c>
      <c r="AO27" s="118">
        <v>1</v>
      </c>
      <c r="AP27" s="118">
        <v>0</v>
      </c>
      <c r="AQ27" s="118">
        <v>0</v>
      </c>
      <c r="AR27" s="118">
        <v>0</v>
      </c>
      <c r="AS27" s="118">
        <v>0</v>
      </c>
      <c r="AT27" s="118">
        <v>0</v>
      </c>
      <c r="AU27" s="118">
        <v>0</v>
      </c>
      <c r="AV27" s="119" t="s">
        <v>57</v>
      </c>
      <c r="AW27" s="118">
        <v>0</v>
      </c>
      <c r="AX27" s="119" t="s">
        <v>57</v>
      </c>
      <c r="AY27" s="118">
        <v>0</v>
      </c>
      <c r="AZ27" s="118">
        <v>0</v>
      </c>
      <c r="BA27" s="118">
        <v>0</v>
      </c>
      <c r="BB27" s="118">
        <v>0</v>
      </c>
      <c r="BC27" s="115"/>
      <c r="BD27" s="115"/>
      <c r="BE27" s="121"/>
      <c r="BF27" s="121"/>
      <c r="BG27" s="121"/>
      <c r="BH27" s="121"/>
      <c r="BI27" s="121"/>
      <c r="BJ27" s="121"/>
      <c r="BK27" s="121"/>
      <c r="BL27" s="121"/>
      <c r="BM27" s="121"/>
      <c r="BN27" s="121"/>
      <c r="BO27" s="121"/>
      <c r="BP27" s="121"/>
      <c r="BQ27" s="121"/>
      <c r="BR27" s="121"/>
      <c r="BS27" s="121"/>
      <c r="BT27" s="121"/>
      <c r="BU27" s="121"/>
      <c r="BV27" s="121"/>
      <c r="BW27" s="121"/>
      <c r="BX27" s="121"/>
      <c r="BY27" s="121"/>
      <c r="BZ27" s="121"/>
    </row>
    <row r="28" spans="1:78" ht="21.95" customHeight="1" x14ac:dyDescent="0.25">
      <c r="A28" s="413"/>
      <c r="B28" s="110" t="s">
        <v>50</v>
      </c>
      <c r="C28" s="117">
        <v>0</v>
      </c>
      <c r="D28" s="118">
        <v>0</v>
      </c>
      <c r="E28" s="118">
        <v>0</v>
      </c>
      <c r="F28" s="119" t="s">
        <v>57</v>
      </c>
      <c r="G28" s="118">
        <v>0</v>
      </c>
      <c r="H28" s="119" t="s">
        <v>57</v>
      </c>
      <c r="I28" s="118">
        <v>0</v>
      </c>
      <c r="J28" s="118">
        <v>0</v>
      </c>
      <c r="K28" s="118">
        <v>0</v>
      </c>
      <c r="L28" s="118">
        <v>0</v>
      </c>
      <c r="M28" s="118">
        <v>0</v>
      </c>
      <c r="N28" s="118">
        <v>0</v>
      </c>
      <c r="O28" s="118">
        <v>0</v>
      </c>
      <c r="P28" s="118">
        <v>0</v>
      </c>
      <c r="Q28" s="118">
        <v>0</v>
      </c>
      <c r="R28" s="118">
        <v>0</v>
      </c>
      <c r="S28" s="118">
        <v>0</v>
      </c>
      <c r="T28" s="118">
        <v>0</v>
      </c>
      <c r="U28" s="118">
        <v>0</v>
      </c>
      <c r="V28" s="118">
        <v>0</v>
      </c>
      <c r="W28" s="118">
        <v>0</v>
      </c>
      <c r="X28" s="118" t="s">
        <v>57</v>
      </c>
      <c r="Y28" s="118" t="s">
        <v>57</v>
      </c>
      <c r="Z28" s="119" t="s">
        <v>57</v>
      </c>
      <c r="AA28" s="118">
        <v>0</v>
      </c>
      <c r="AB28" s="119" t="s">
        <v>57</v>
      </c>
      <c r="AC28" s="118" t="s">
        <v>57</v>
      </c>
      <c r="AD28" s="118" t="s">
        <v>57</v>
      </c>
      <c r="AE28" s="118" t="s">
        <v>57</v>
      </c>
      <c r="AF28" s="120" t="s">
        <v>57</v>
      </c>
      <c r="AG28" s="414"/>
      <c r="AH28" s="110" t="s">
        <v>50</v>
      </c>
      <c r="AI28" s="117">
        <v>0</v>
      </c>
      <c r="AJ28" s="118" t="s">
        <v>57</v>
      </c>
      <c r="AK28" s="118" t="s">
        <v>57</v>
      </c>
      <c r="AL28" s="119" t="s">
        <v>57</v>
      </c>
      <c r="AM28" s="118">
        <v>0</v>
      </c>
      <c r="AN28" s="119" t="s">
        <v>57</v>
      </c>
      <c r="AO28" s="118" t="s">
        <v>57</v>
      </c>
      <c r="AP28" s="118" t="s">
        <v>57</v>
      </c>
      <c r="AQ28" s="118" t="s">
        <v>57</v>
      </c>
      <c r="AR28" s="118" t="s">
        <v>57</v>
      </c>
      <c r="AS28" s="118">
        <v>0</v>
      </c>
      <c r="AT28" s="118" t="s">
        <v>57</v>
      </c>
      <c r="AU28" s="118" t="s">
        <v>57</v>
      </c>
      <c r="AV28" s="119" t="s">
        <v>57</v>
      </c>
      <c r="AW28" s="118">
        <v>0</v>
      </c>
      <c r="AX28" s="119" t="s">
        <v>57</v>
      </c>
      <c r="AY28" s="118" t="s">
        <v>57</v>
      </c>
      <c r="AZ28" s="118" t="s">
        <v>57</v>
      </c>
      <c r="BA28" s="118" t="s">
        <v>57</v>
      </c>
      <c r="BB28" s="118" t="s">
        <v>57</v>
      </c>
      <c r="BC28" s="115"/>
      <c r="BD28" s="115"/>
      <c r="BE28" s="121"/>
      <c r="BF28" s="121"/>
      <c r="BG28" s="121"/>
      <c r="BH28" s="121"/>
      <c r="BI28" s="121"/>
      <c r="BJ28" s="121"/>
      <c r="BK28" s="121"/>
      <c r="BL28" s="121"/>
      <c r="BM28" s="121"/>
      <c r="BN28" s="121"/>
      <c r="BO28" s="121"/>
      <c r="BP28" s="121"/>
      <c r="BQ28" s="121"/>
      <c r="BR28" s="121"/>
      <c r="BS28" s="121"/>
      <c r="BT28" s="121"/>
      <c r="BU28" s="121"/>
      <c r="BV28" s="121"/>
      <c r="BW28" s="121"/>
      <c r="BX28" s="121"/>
      <c r="BY28" s="121"/>
      <c r="BZ28" s="121"/>
    </row>
    <row r="29" spans="1:78" ht="21.95" customHeight="1" x14ac:dyDescent="0.25">
      <c r="A29" s="413"/>
      <c r="B29" s="110" t="s">
        <v>51</v>
      </c>
      <c r="C29" s="117">
        <v>1</v>
      </c>
      <c r="D29" s="118">
        <v>1</v>
      </c>
      <c r="E29" s="118">
        <v>0</v>
      </c>
      <c r="F29" s="119" t="s">
        <v>57</v>
      </c>
      <c r="G29" s="118">
        <v>1</v>
      </c>
      <c r="H29" s="118">
        <v>100</v>
      </c>
      <c r="I29" s="118">
        <v>1</v>
      </c>
      <c r="J29" s="118">
        <v>0</v>
      </c>
      <c r="K29" s="118">
        <v>0</v>
      </c>
      <c r="L29" s="118">
        <v>0</v>
      </c>
      <c r="M29" s="118">
        <v>0</v>
      </c>
      <c r="N29" s="118">
        <v>0</v>
      </c>
      <c r="O29" s="118">
        <v>0</v>
      </c>
      <c r="P29" s="118">
        <v>0</v>
      </c>
      <c r="Q29" s="118">
        <v>0</v>
      </c>
      <c r="R29" s="118">
        <v>0</v>
      </c>
      <c r="S29" s="118">
        <v>0</v>
      </c>
      <c r="T29" s="118">
        <v>0</v>
      </c>
      <c r="U29" s="118">
        <v>0</v>
      </c>
      <c r="V29" s="118">
        <v>0</v>
      </c>
      <c r="W29" s="118">
        <v>0</v>
      </c>
      <c r="X29" s="118" t="s">
        <v>57</v>
      </c>
      <c r="Y29" s="118" t="s">
        <v>57</v>
      </c>
      <c r="Z29" s="119" t="s">
        <v>57</v>
      </c>
      <c r="AA29" s="118">
        <v>0</v>
      </c>
      <c r="AB29" s="119" t="s">
        <v>57</v>
      </c>
      <c r="AC29" s="118" t="s">
        <v>57</v>
      </c>
      <c r="AD29" s="118" t="s">
        <v>57</v>
      </c>
      <c r="AE29" s="118" t="s">
        <v>57</v>
      </c>
      <c r="AF29" s="120" t="s">
        <v>57</v>
      </c>
      <c r="AG29" s="414"/>
      <c r="AH29" s="110" t="s">
        <v>51</v>
      </c>
      <c r="AI29" s="117">
        <v>1</v>
      </c>
      <c r="AJ29" s="118">
        <v>1</v>
      </c>
      <c r="AK29" s="118" t="s">
        <v>57</v>
      </c>
      <c r="AL29" s="119" t="s">
        <v>57</v>
      </c>
      <c r="AM29" s="118">
        <v>1</v>
      </c>
      <c r="AN29" s="119" t="s">
        <v>57</v>
      </c>
      <c r="AO29" s="118">
        <v>1</v>
      </c>
      <c r="AP29" s="118" t="s">
        <v>57</v>
      </c>
      <c r="AQ29" s="118" t="s">
        <v>57</v>
      </c>
      <c r="AR29" s="118" t="s">
        <v>57</v>
      </c>
      <c r="AS29" s="118">
        <v>0</v>
      </c>
      <c r="AT29" s="118" t="s">
        <v>57</v>
      </c>
      <c r="AU29" s="118" t="s">
        <v>57</v>
      </c>
      <c r="AV29" s="119" t="s">
        <v>57</v>
      </c>
      <c r="AW29" s="118">
        <v>0</v>
      </c>
      <c r="AX29" s="119" t="s">
        <v>57</v>
      </c>
      <c r="AY29" s="118" t="s">
        <v>57</v>
      </c>
      <c r="AZ29" s="118" t="s">
        <v>57</v>
      </c>
      <c r="BA29" s="118" t="s">
        <v>57</v>
      </c>
      <c r="BB29" s="118" t="s">
        <v>57</v>
      </c>
      <c r="BC29" s="115"/>
      <c r="BD29" s="115"/>
      <c r="BE29" s="121"/>
      <c r="BF29" s="121"/>
      <c r="BG29" s="121"/>
      <c r="BH29" s="121"/>
      <c r="BI29" s="121"/>
      <c r="BJ29" s="121"/>
      <c r="BK29" s="121"/>
      <c r="BL29" s="121"/>
      <c r="BM29" s="121"/>
      <c r="BN29" s="121"/>
      <c r="BO29" s="121"/>
      <c r="BP29" s="121"/>
      <c r="BQ29" s="121"/>
      <c r="BR29" s="121"/>
      <c r="BS29" s="121"/>
      <c r="BT29" s="121"/>
      <c r="BU29" s="121"/>
      <c r="BV29" s="121"/>
      <c r="BW29" s="121"/>
      <c r="BX29" s="121"/>
      <c r="BY29" s="121"/>
      <c r="BZ29" s="121"/>
    </row>
    <row r="30" spans="1:78" ht="21.95" customHeight="1" x14ac:dyDescent="0.25">
      <c r="A30" s="413" t="s">
        <v>56</v>
      </c>
      <c r="B30" s="110" t="s">
        <v>44</v>
      </c>
      <c r="C30" s="117">
        <v>0</v>
      </c>
      <c r="D30" s="118">
        <v>0</v>
      </c>
      <c r="E30" s="118">
        <v>0</v>
      </c>
      <c r="F30" s="119" t="s">
        <v>57</v>
      </c>
      <c r="G30" s="118">
        <v>0</v>
      </c>
      <c r="H30" s="119" t="s">
        <v>57</v>
      </c>
      <c r="I30" s="118">
        <v>0</v>
      </c>
      <c r="J30" s="118">
        <v>0</v>
      </c>
      <c r="K30" s="118">
        <v>0</v>
      </c>
      <c r="L30" s="118">
        <v>0</v>
      </c>
      <c r="M30" s="118">
        <v>0</v>
      </c>
      <c r="N30" s="118">
        <v>0</v>
      </c>
      <c r="O30" s="118">
        <v>0</v>
      </c>
      <c r="P30" s="118">
        <v>0</v>
      </c>
      <c r="Q30" s="118">
        <v>0</v>
      </c>
      <c r="R30" s="118">
        <v>0</v>
      </c>
      <c r="S30" s="118">
        <v>0</v>
      </c>
      <c r="T30" s="118">
        <v>0</v>
      </c>
      <c r="U30" s="118">
        <v>0</v>
      </c>
      <c r="V30" s="118">
        <v>0</v>
      </c>
      <c r="W30" s="118">
        <v>0</v>
      </c>
      <c r="X30" s="118">
        <v>0</v>
      </c>
      <c r="Y30" s="118">
        <v>0</v>
      </c>
      <c r="Z30" s="119" t="s">
        <v>57</v>
      </c>
      <c r="AA30" s="118">
        <v>0</v>
      </c>
      <c r="AB30" s="119" t="s">
        <v>57</v>
      </c>
      <c r="AC30" s="118">
        <v>0</v>
      </c>
      <c r="AD30" s="118">
        <v>0</v>
      </c>
      <c r="AE30" s="118" t="s">
        <v>57</v>
      </c>
      <c r="AF30" s="120" t="s">
        <v>57</v>
      </c>
      <c r="AG30" s="414" t="s">
        <v>56</v>
      </c>
      <c r="AH30" s="110" t="s">
        <v>44</v>
      </c>
      <c r="AI30" s="117">
        <v>0</v>
      </c>
      <c r="AJ30" s="118">
        <v>0</v>
      </c>
      <c r="AK30" s="118">
        <v>0</v>
      </c>
      <c r="AL30" s="119" t="s">
        <v>57</v>
      </c>
      <c r="AM30" s="118">
        <v>0</v>
      </c>
      <c r="AN30" s="119" t="s">
        <v>57</v>
      </c>
      <c r="AO30" s="118">
        <v>0</v>
      </c>
      <c r="AP30" s="118">
        <v>0</v>
      </c>
      <c r="AQ30" s="118">
        <v>0</v>
      </c>
      <c r="AR30" s="118">
        <v>0</v>
      </c>
      <c r="AS30" s="118">
        <v>0</v>
      </c>
      <c r="AT30" s="118">
        <v>0</v>
      </c>
      <c r="AU30" s="118">
        <v>0</v>
      </c>
      <c r="AV30" s="119" t="s">
        <v>57</v>
      </c>
      <c r="AW30" s="118">
        <v>0</v>
      </c>
      <c r="AX30" s="119" t="s">
        <v>57</v>
      </c>
      <c r="AY30" s="118">
        <v>0</v>
      </c>
      <c r="AZ30" s="118">
        <v>0</v>
      </c>
      <c r="BA30" s="118">
        <v>0</v>
      </c>
      <c r="BB30" s="118">
        <v>0</v>
      </c>
      <c r="BC30" s="115"/>
      <c r="BD30" s="115"/>
      <c r="BE30" s="121"/>
      <c r="BF30" s="121"/>
      <c r="BG30" s="121"/>
      <c r="BH30" s="121"/>
      <c r="BI30" s="121"/>
      <c r="BJ30" s="121"/>
      <c r="BK30" s="121"/>
      <c r="BL30" s="121"/>
      <c r="BM30" s="121"/>
      <c r="BN30" s="121"/>
      <c r="BO30" s="121"/>
      <c r="BP30" s="121"/>
      <c r="BQ30" s="121"/>
      <c r="BR30" s="121"/>
      <c r="BS30" s="121"/>
      <c r="BT30" s="121"/>
      <c r="BU30" s="121"/>
      <c r="BV30" s="121"/>
      <c r="BW30" s="121"/>
      <c r="BX30" s="121"/>
      <c r="BY30" s="121"/>
      <c r="BZ30" s="121"/>
    </row>
    <row r="31" spans="1:78" ht="21.95" customHeight="1" x14ac:dyDescent="0.25">
      <c r="A31" s="413"/>
      <c r="B31" s="110" t="s">
        <v>50</v>
      </c>
      <c r="C31" s="117">
        <v>0</v>
      </c>
      <c r="D31" s="118">
        <v>0</v>
      </c>
      <c r="E31" s="118">
        <v>0</v>
      </c>
      <c r="F31" s="119" t="s">
        <v>57</v>
      </c>
      <c r="G31" s="118">
        <v>0</v>
      </c>
      <c r="H31" s="119" t="s">
        <v>57</v>
      </c>
      <c r="I31" s="118">
        <v>0</v>
      </c>
      <c r="J31" s="118">
        <v>0</v>
      </c>
      <c r="K31" s="118">
        <v>0</v>
      </c>
      <c r="L31" s="118">
        <v>0</v>
      </c>
      <c r="M31" s="118">
        <v>0</v>
      </c>
      <c r="N31" s="118">
        <v>0</v>
      </c>
      <c r="O31" s="118">
        <v>0</v>
      </c>
      <c r="P31" s="118">
        <v>0</v>
      </c>
      <c r="Q31" s="118">
        <v>0</v>
      </c>
      <c r="R31" s="118">
        <v>0</v>
      </c>
      <c r="S31" s="118">
        <v>0</v>
      </c>
      <c r="T31" s="118">
        <v>0</v>
      </c>
      <c r="U31" s="118">
        <v>0</v>
      </c>
      <c r="V31" s="118">
        <v>0</v>
      </c>
      <c r="W31" s="118">
        <v>0</v>
      </c>
      <c r="X31" s="118" t="s">
        <v>57</v>
      </c>
      <c r="Y31" s="118" t="s">
        <v>57</v>
      </c>
      <c r="Z31" s="119" t="s">
        <v>57</v>
      </c>
      <c r="AA31" s="118">
        <v>0</v>
      </c>
      <c r="AB31" s="119" t="s">
        <v>57</v>
      </c>
      <c r="AC31" s="118" t="s">
        <v>57</v>
      </c>
      <c r="AD31" s="118" t="s">
        <v>57</v>
      </c>
      <c r="AE31" s="118" t="s">
        <v>57</v>
      </c>
      <c r="AF31" s="120" t="s">
        <v>57</v>
      </c>
      <c r="AG31" s="414"/>
      <c r="AH31" s="110" t="s">
        <v>50</v>
      </c>
      <c r="AI31" s="117">
        <v>0</v>
      </c>
      <c r="AJ31" s="118" t="s">
        <v>57</v>
      </c>
      <c r="AK31" s="118" t="s">
        <v>57</v>
      </c>
      <c r="AL31" s="119" t="s">
        <v>57</v>
      </c>
      <c r="AM31" s="118">
        <v>0</v>
      </c>
      <c r="AN31" s="119" t="s">
        <v>57</v>
      </c>
      <c r="AO31" s="118" t="s">
        <v>57</v>
      </c>
      <c r="AP31" s="118" t="s">
        <v>57</v>
      </c>
      <c r="AQ31" s="118" t="s">
        <v>57</v>
      </c>
      <c r="AR31" s="118" t="s">
        <v>57</v>
      </c>
      <c r="AS31" s="118">
        <v>0</v>
      </c>
      <c r="AT31" s="118" t="s">
        <v>57</v>
      </c>
      <c r="AU31" s="118" t="s">
        <v>57</v>
      </c>
      <c r="AV31" s="119" t="s">
        <v>57</v>
      </c>
      <c r="AW31" s="118">
        <v>0</v>
      </c>
      <c r="AX31" s="119" t="s">
        <v>57</v>
      </c>
      <c r="AY31" s="118" t="s">
        <v>57</v>
      </c>
      <c r="AZ31" s="118" t="s">
        <v>57</v>
      </c>
      <c r="BA31" s="118" t="s">
        <v>57</v>
      </c>
      <c r="BB31" s="118" t="s">
        <v>57</v>
      </c>
      <c r="BC31" s="115"/>
      <c r="BD31" s="115"/>
      <c r="BE31" s="121"/>
      <c r="BF31" s="121"/>
      <c r="BG31" s="121"/>
      <c r="BH31" s="121"/>
      <c r="BI31" s="121"/>
      <c r="BJ31" s="121"/>
      <c r="BK31" s="121"/>
      <c r="BL31" s="121"/>
      <c r="BM31" s="121"/>
      <c r="BN31" s="121"/>
      <c r="BO31" s="121"/>
      <c r="BP31" s="121"/>
      <c r="BQ31" s="121"/>
      <c r="BR31" s="121"/>
      <c r="BS31" s="121"/>
      <c r="BT31" s="121"/>
      <c r="BU31" s="121"/>
      <c r="BV31" s="121"/>
      <c r="BW31" s="121"/>
      <c r="BX31" s="121"/>
      <c r="BY31" s="121"/>
      <c r="BZ31" s="121"/>
    </row>
    <row r="32" spans="1:78" ht="21.95" customHeight="1" x14ac:dyDescent="0.25">
      <c r="A32" s="413"/>
      <c r="B32" s="110" t="s">
        <v>51</v>
      </c>
      <c r="C32" s="122">
        <v>0</v>
      </c>
      <c r="D32" s="123">
        <v>0</v>
      </c>
      <c r="E32" s="123">
        <v>0</v>
      </c>
      <c r="F32" s="124" t="s">
        <v>57</v>
      </c>
      <c r="G32" s="123">
        <v>0</v>
      </c>
      <c r="H32" s="124" t="s">
        <v>57</v>
      </c>
      <c r="I32" s="123">
        <v>0</v>
      </c>
      <c r="J32" s="123">
        <v>0</v>
      </c>
      <c r="K32" s="123">
        <v>0</v>
      </c>
      <c r="L32" s="123">
        <v>0</v>
      </c>
      <c r="M32" s="123">
        <v>0</v>
      </c>
      <c r="N32" s="123">
        <v>0</v>
      </c>
      <c r="O32" s="123">
        <v>0</v>
      </c>
      <c r="P32" s="123">
        <v>0</v>
      </c>
      <c r="Q32" s="123">
        <v>0</v>
      </c>
      <c r="R32" s="123">
        <v>0</v>
      </c>
      <c r="S32" s="123">
        <v>0</v>
      </c>
      <c r="T32" s="123">
        <v>0</v>
      </c>
      <c r="U32" s="123">
        <v>0</v>
      </c>
      <c r="V32" s="123">
        <v>0</v>
      </c>
      <c r="W32" s="123">
        <v>0</v>
      </c>
      <c r="X32" s="123" t="s">
        <v>57</v>
      </c>
      <c r="Y32" s="123" t="s">
        <v>57</v>
      </c>
      <c r="Z32" s="124" t="s">
        <v>57</v>
      </c>
      <c r="AA32" s="123">
        <v>0</v>
      </c>
      <c r="AB32" s="124" t="s">
        <v>57</v>
      </c>
      <c r="AC32" s="123" t="s">
        <v>57</v>
      </c>
      <c r="AD32" s="123" t="s">
        <v>57</v>
      </c>
      <c r="AE32" s="123" t="s">
        <v>57</v>
      </c>
      <c r="AF32" s="125" t="s">
        <v>57</v>
      </c>
      <c r="AG32" s="414"/>
      <c r="AH32" s="110" t="s">
        <v>51</v>
      </c>
      <c r="AI32" s="122">
        <v>0</v>
      </c>
      <c r="AJ32" s="123" t="s">
        <v>57</v>
      </c>
      <c r="AK32" s="123" t="s">
        <v>57</v>
      </c>
      <c r="AL32" s="124" t="s">
        <v>57</v>
      </c>
      <c r="AM32" s="123">
        <v>0</v>
      </c>
      <c r="AN32" s="124" t="s">
        <v>57</v>
      </c>
      <c r="AO32" s="123" t="s">
        <v>57</v>
      </c>
      <c r="AP32" s="123" t="s">
        <v>57</v>
      </c>
      <c r="AQ32" s="123" t="s">
        <v>57</v>
      </c>
      <c r="AR32" s="123" t="s">
        <v>57</v>
      </c>
      <c r="AS32" s="123">
        <v>0</v>
      </c>
      <c r="AT32" s="123" t="s">
        <v>57</v>
      </c>
      <c r="AU32" s="123" t="s">
        <v>57</v>
      </c>
      <c r="AV32" s="124" t="s">
        <v>57</v>
      </c>
      <c r="AW32" s="123">
        <v>0</v>
      </c>
      <c r="AX32" s="124">
        <v>0</v>
      </c>
      <c r="AY32" s="123" t="s">
        <v>57</v>
      </c>
      <c r="AZ32" s="123" t="s">
        <v>57</v>
      </c>
      <c r="BA32" s="123" t="s">
        <v>57</v>
      </c>
      <c r="BB32" s="123" t="s">
        <v>57</v>
      </c>
      <c r="BC32" s="115"/>
      <c r="BD32" s="115"/>
      <c r="BE32" s="121"/>
      <c r="BF32" s="121"/>
      <c r="BG32" s="121"/>
      <c r="BH32" s="121"/>
      <c r="BI32" s="121"/>
      <c r="BJ32" s="121"/>
      <c r="BK32" s="121"/>
      <c r="BL32" s="121"/>
      <c r="BM32" s="121"/>
      <c r="BN32" s="121"/>
      <c r="BO32" s="121"/>
      <c r="BP32" s="121"/>
      <c r="BQ32" s="121"/>
      <c r="BR32" s="121"/>
      <c r="BS32" s="121"/>
      <c r="BT32" s="121"/>
      <c r="BU32" s="121"/>
      <c r="BV32" s="121"/>
      <c r="BW32" s="121"/>
      <c r="BX32" s="121"/>
      <c r="BY32" s="121"/>
      <c r="BZ32" s="121"/>
    </row>
    <row r="33" spans="1:78" x14ac:dyDescent="0.25">
      <c r="A33" s="115"/>
      <c r="B33" s="115"/>
      <c r="C33" s="115"/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26"/>
      <c r="AC33" s="115"/>
      <c r="AD33" s="115"/>
      <c r="AE33" s="115"/>
      <c r="AF33" s="115"/>
      <c r="AG33" s="127" t="s">
        <v>59</v>
      </c>
      <c r="AH33" s="128"/>
      <c r="AI33" s="128"/>
      <c r="AJ33" s="115"/>
      <c r="AK33" s="128"/>
      <c r="AL33" s="128" t="s">
        <v>60</v>
      </c>
      <c r="AM33" s="115"/>
      <c r="AN33" s="128"/>
      <c r="AO33" s="115"/>
      <c r="AP33" s="127"/>
      <c r="AQ33" s="115"/>
      <c r="AR33" s="127" t="s">
        <v>86</v>
      </c>
      <c r="AS33" s="115"/>
      <c r="AT33" s="128"/>
      <c r="AU33" s="115"/>
      <c r="AV33" s="115"/>
      <c r="AW33" s="115"/>
      <c r="AX33" s="127" t="s">
        <v>87</v>
      </c>
      <c r="AY33" s="115"/>
      <c r="AZ33" s="121"/>
      <c r="BA33" s="115"/>
      <c r="BB33" s="129"/>
      <c r="BC33" s="115"/>
      <c r="BD33" s="115"/>
      <c r="BE33" s="121"/>
      <c r="BF33" s="121"/>
      <c r="BG33" s="121"/>
      <c r="BH33" s="121"/>
      <c r="BI33" s="121"/>
      <c r="BJ33" s="121"/>
      <c r="BK33" s="121"/>
      <c r="BL33" s="121"/>
      <c r="BM33" s="121"/>
      <c r="BN33" s="121"/>
      <c r="BO33" s="121"/>
      <c r="BP33" s="121"/>
      <c r="BQ33" s="121"/>
      <c r="BR33" s="121"/>
      <c r="BS33" s="121"/>
      <c r="BT33" s="121"/>
      <c r="BU33" s="121"/>
      <c r="BV33" s="121"/>
      <c r="BW33" s="121"/>
      <c r="BX33" s="121"/>
      <c r="BY33" s="121"/>
      <c r="BZ33" s="121"/>
    </row>
    <row r="34" spans="1:78" x14ac:dyDescent="0.25">
      <c r="A34" s="121"/>
      <c r="B34" s="121"/>
      <c r="C34" s="121"/>
      <c r="D34" s="121"/>
      <c r="E34" s="121"/>
      <c r="F34" s="121"/>
      <c r="G34" s="121"/>
      <c r="H34" s="121"/>
      <c r="I34" s="121"/>
      <c r="J34" s="121"/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1"/>
      <c r="AE34" s="121"/>
      <c r="AF34" s="121"/>
      <c r="AG34" s="128"/>
      <c r="AH34" s="128"/>
      <c r="AI34" s="128"/>
      <c r="AJ34" s="128"/>
      <c r="AK34" s="130"/>
      <c r="AL34" s="127"/>
      <c r="AM34" s="128"/>
      <c r="AN34" s="128"/>
      <c r="AO34" s="115"/>
      <c r="AP34" s="127"/>
      <c r="AQ34" s="115"/>
      <c r="AR34" s="127" t="s">
        <v>65</v>
      </c>
      <c r="AS34" s="115"/>
      <c r="AT34" s="128"/>
      <c r="AU34" s="115"/>
      <c r="AV34" s="115"/>
      <c r="AW34" s="128"/>
      <c r="AX34" s="128"/>
      <c r="AY34" s="128"/>
      <c r="AZ34" s="115"/>
      <c r="BA34" s="131"/>
      <c r="BB34" s="131"/>
      <c r="BC34" s="115"/>
      <c r="BD34" s="115"/>
      <c r="BE34" s="121"/>
      <c r="BF34" s="121"/>
      <c r="BG34" s="121"/>
      <c r="BH34" s="121"/>
      <c r="BI34" s="121"/>
      <c r="BJ34" s="121"/>
      <c r="BK34" s="121"/>
      <c r="BL34" s="121"/>
      <c r="BM34" s="121"/>
      <c r="BN34" s="121"/>
      <c r="BO34" s="121"/>
      <c r="BP34" s="121"/>
      <c r="BQ34" s="121"/>
      <c r="BR34" s="121"/>
      <c r="BS34" s="121"/>
      <c r="BT34" s="121"/>
      <c r="BU34" s="121"/>
      <c r="BV34" s="121"/>
      <c r="BW34" s="121"/>
      <c r="BX34" s="121"/>
      <c r="BY34" s="121"/>
      <c r="BZ34" s="121"/>
    </row>
    <row r="35" spans="1:78" x14ac:dyDescent="0.25">
      <c r="A35" s="121"/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32" t="s">
        <v>103</v>
      </c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  <c r="AR35" s="115"/>
      <c r="AS35" s="115"/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21"/>
      <c r="BF35" s="121"/>
      <c r="BG35" s="121"/>
      <c r="BH35" s="121"/>
      <c r="BI35" s="121"/>
      <c r="BJ35" s="121"/>
      <c r="BK35" s="121"/>
      <c r="BL35" s="121"/>
      <c r="BM35" s="121"/>
      <c r="BN35" s="121"/>
      <c r="BO35" s="121"/>
      <c r="BP35" s="121"/>
      <c r="BQ35" s="121"/>
      <c r="BR35" s="121"/>
      <c r="BS35" s="121"/>
      <c r="BT35" s="121"/>
      <c r="BU35" s="121"/>
      <c r="BV35" s="121"/>
      <c r="BW35" s="121"/>
      <c r="BX35" s="121"/>
      <c r="BY35" s="121"/>
      <c r="BZ35" s="121"/>
    </row>
    <row r="36" spans="1:78" x14ac:dyDescent="0.25">
      <c r="A36" s="121"/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1"/>
      <c r="Q36" s="121"/>
      <c r="R36" s="121"/>
      <c r="S36" s="121"/>
      <c r="T36" s="121"/>
      <c r="U36" s="121"/>
      <c r="V36" s="121"/>
      <c r="W36" s="121"/>
      <c r="X36" s="121"/>
      <c r="Y36" s="121"/>
      <c r="Z36" s="121"/>
      <c r="AA36" s="121"/>
      <c r="AB36" s="121"/>
      <c r="AC36" s="121"/>
      <c r="AD36" s="121"/>
      <c r="AE36" s="121"/>
      <c r="AF36" s="121"/>
      <c r="AG36" s="132" t="s">
        <v>104</v>
      </c>
      <c r="AH36" s="133"/>
      <c r="AI36" s="115"/>
      <c r="AJ36" s="115"/>
      <c r="AK36" s="115"/>
      <c r="AL36" s="115"/>
      <c r="AM36" s="115"/>
      <c r="AN36" s="115"/>
      <c r="AO36" s="115"/>
      <c r="AP36" s="115"/>
      <c r="AQ36" s="115"/>
      <c r="AR36" s="115"/>
      <c r="AS36" s="115"/>
      <c r="AT36" s="115"/>
      <c r="AU36" s="115"/>
      <c r="AV36" s="115"/>
      <c r="AW36" s="115"/>
      <c r="AX36" s="115"/>
      <c r="AY36" s="115"/>
      <c r="AZ36" s="115"/>
      <c r="BA36" s="115"/>
      <c r="BB36" s="115"/>
      <c r="BC36" s="115"/>
      <c r="BD36" s="115"/>
      <c r="BE36" s="121"/>
      <c r="BF36" s="121"/>
      <c r="BG36" s="121"/>
      <c r="BH36" s="121"/>
      <c r="BI36" s="121"/>
      <c r="BJ36" s="121"/>
      <c r="BK36" s="121"/>
      <c r="BL36" s="121"/>
      <c r="BM36" s="121"/>
      <c r="BN36" s="121"/>
      <c r="BO36" s="121"/>
      <c r="BP36" s="121"/>
      <c r="BQ36" s="121"/>
      <c r="BR36" s="121"/>
      <c r="BS36" s="121"/>
      <c r="BT36" s="121"/>
      <c r="BU36" s="121"/>
      <c r="BV36" s="121"/>
      <c r="BW36" s="121"/>
      <c r="BX36" s="121"/>
      <c r="BY36" s="121"/>
      <c r="BZ36" s="121"/>
    </row>
    <row r="37" spans="1:78" x14ac:dyDescent="0.25">
      <c r="A37" s="121"/>
      <c r="B37" s="121"/>
      <c r="C37" s="121"/>
      <c r="D37" s="121"/>
      <c r="E37" s="121"/>
      <c r="F37" s="121"/>
      <c r="G37" s="121"/>
      <c r="H37" s="121"/>
      <c r="I37" s="121"/>
      <c r="J37" s="121"/>
      <c r="K37" s="121"/>
      <c r="L37" s="121"/>
      <c r="M37" s="121"/>
      <c r="N37" s="121"/>
      <c r="O37" s="121"/>
      <c r="P37" s="121"/>
      <c r="Q37" s="121"/>
      <c r="R37" s="121"/>
      <c r="S37" s="121"/>
      <c r="T37" s="121"/>
      <c r="U37" s="121"/>
      <c r="V37" s="121"/>
      <c r="W37" s="121"/>
      <c r="X37" s="121"/>
      <c r="Y37" s="121"/>
      <c r="Z37" s="121"/>
      <c r="AA37" s="121"/>
      <c r="AB37" s="121"/>
      <c r="AC37" s="121"/>
      <c r="AD37" s="121"/>
      <c r="AE37" s="121"/>
      <c r="AF37" s="121"/>
      <c r="AG37" s="115"/>
      <c r="AH37" s="115"/>
      <c r="AI37" s="115"/>
      <c r="AJ37" s="115"/>
      <c r="AK37" s="115"/>
      <c r="AL37" s="115"/>
      <c r="AM37" s="115"/>
      <c r="AN37" s="115"/>
      <c r="AO37" s="115"/>
      <c r="AP37" s="115"/>
      <c r="AQ37" s="115"/>
      <c r="AR37" s="115"/>
      <c r="AS37" s="115"/>
      <c r="AT37" s="115"/>
      <c r="AU37" s="115"/>
      <c r="AV37" s="115"/>
      <c r="AW37" s="115"/>
      <c r="AX37" s="115"/>
      <c r="AY37" s="115"/>
      <c r="AZ37" s="115"/>
      <c r="BA37" s="115"/>
      <c r="BB37" s="115"/>
      <c r="BC37" s="115"/>
      <c r="BD37" s="115"/>
      <c r="BE37" s="121"/>
      <c r="BF37" s="121"/>
      <c r="BG37" s="121"/>
      <c r="BH37" s="121"/>
      <c r="BI37" s="121"/>
      <c r="BJ37" s="121"/>
      <c r="BK37" s="121"/>
      <c r="BL37" s="121"/>
      <c r="BM37" s="121"/>
      <c r="BN37" s="121"/>
      <c r="BO37" s="121"/>
      <c r="BP37" s="121"/>
      <c r="BQ37" s="121"/>
      <c r="BR37" s="121"/>
      <c r="BS37" s="121"/>
      <c r="BT37" s="121"/>
      <c r="BU37" s="121"/>
      <c r="BV37" s="121"/>
      <c r="BW37" s="121"/>
      <c r="BX37" s="121"/>
      <c r="BY37" s="121"/>
      <c r="BZ37" s="121"/>
    </row>
    <row r="38" spans="1:78" x14ac:dyDescent="0.25">
      <c r="A38" s="121"/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21"/>
      <c r="AE38" s="121"/>
      <c r="AF38" s="121"/>
      <c r="AG38" s="115"/>
      <c r="AH38" s="115"/>
      <c r="AI38" s="115"/>
      <c r="AJ38" s="115"/>
      <c r="AK38" s="115"/>
      <c r="AL38" s="115"/>
      <c r="AM38" s="115"/>
      <c r="AN38" s="115"/>
      <c r="AO38" s="115"/>
      <c r="AP38" s="115"/>
      <c r="AQ38" s="115"/>
      <c r="AR38" s="115"/>
      <c r="AS38" s="115"/>
      <c r="AT38" s="115"/>
      <c r="AU38" s="115"/>
      <c r="AV38" s="115"/>
      <c r="AW38" s="115"/>
      <c r="AX38" s="115"/>
      <c r="AY38" s="115"/>
      <c r="AZ38" s="115"/>
      <c r="BA38" s="115"/>
      <c r="BB38" s="115"/>
      <c r="BC38" s="115"/>
      <c r="BD38" s="115"/>
      <c r="BE38" s="121"/>
      <c r="BF38" s="121"/>
      <c r="BG38" s="121"/>
      <c r="BH38" s="121"/>
      <c r="BI38" s="121"/>
      <c r="BJ38" s="121"/>
      <c r="BK38" s="121"/>
      <c r="BL38" s="121"/>
      <c r="BM38" s="121"/>
      <c r="BN38" s="121"/>
      <c r="BO38" s="121"/>
      <c r="BP38" s="121"/>
      <c r="BQ38" s="121"/>
      <c r="BR38" s="121"/>
      <c r="BS38" s="121"/>
      <c r="BT38" s="121"/>
      <c r="BU38" s="121"/>
      <c r="BV38" s="121"/>
      <c r="BW38" s="121"/>
      <c r="BX38" s="121"/>
      <c r="BY38" s="121"/>
      <c r="BZ38" s="121"/>
    </row>
    <row r="39" spans="1:78" x14ac:dyDescent="0.25">
      <c r="A39" s="121"/>
      <c r="B39" s="121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121"/>
      <c r="P39" s="121"/>
      <c r="Q39" s="121"/>
      <c r="R39" s="121"/>
      <c r="S39" s="121"/>
      <c r="T39" s="121"/>
      <c r="U39" s="121"/>
      <c r="V39" s="121"/>
      <c r="W39" s="121"/>
      <c r="X39" s="121"/>
      <c r="Y39" s="121"/>
      <c r="Z39" s="121"/>
      <c r="AA39" s="121"/>
      <c r="AB39" s="121"/>
      <c r="AC39" s="121"/>
      <c r="AD39" s="121"/>
      <c r="AE39" s="121"/>
      <c r="AF39" s="121"/>
      <c r="AG39" s="115"/>
      <c r="AH39" s="115"/>
      <c r="AI39" s="115"/>
      <c r="AJ39" s="115"/>
      <c r="AK39" s="115"/>
      <c r="AL39" s="115"/>
      <c r="AM39" s="115"/>
      <c r="AN39" s="115"/>
      <c r="AO39" s="115"/>
      <c r="AP39" s="115"/>
      <c r="AQ39" s="115"/>
      <c r="AR39" s="115"/>
      <c r="AS39" s="115"/>
      <c r="AT39" s="115"/>
      <c r="AU39" s="115"/>
      <c r="AV39" s="115"/>
      <c r="AW39" s="115"/>
      <c r="AX39" s="115"/>
      <c r="AY39" s="115"/>
      <c r="AZ39" s="115"/>
      <c r="BA39" s="115"/>
      <c r="BB39" s="115"/>
      <c r="BC39" s="115"/>
      <c r="BD39" s="115"/>
      <c r="BE39" s="121"/>
      <c r="BF39" s="121"/>
      <c r="BG39" s="121"/>
      <c r="BH39" s="121"/>
      <c r="BI39" s="121"/>
      <c r="BJ39" s="121"/>
      <c r="BK39" s="121"/>
      <c r="BL39" s="121"/>
      <c r="BM39" s="121"/>
      <c r="BN39" s="121"/>
      <c r="BO39" s="121"/>
      <c r="BP39" s="121"/>
      <c r="BQ39" s="121"/>
      <c r="BR39" s="121"/>
      <c r="BS39" s="121"/>
      <c r="BT39" s="121"/>
      <c r="BU39" s="121"/>
      <c r="BV39" s="121"/>
      <c r="BW39" s="121"/>
      <c r="BX39" s="121"/>
      <c r="BY39" s="121"/>
      <c r="BZ39" s="121"/>
    </row>
    <row r="40" spans="1:78" x14ac:dyDescent="0.25">
      <c r="A40" s="121"/>
      <c r="B40" s="121"/>
      <c r="C40" s="121"/>
      <c r="D40" s="121"/>
      <c r="E40" s="121"/>
      <c r="F40" s="121"/>
      <c r="G40" s="121"/>
      <c r="H40" s="121"/>
      <c r="I40" s="121"/>
      <c r="J40" s="121"/>
      <c r="K40" s="121"/>
      <c r="L40" s="121"/>
      <c r="M40" s="121"/>
      <c r="N40" s="121"/>
      <c r="O40" s="121"/>
      <c r="P40" s="121"/>
      <c r="Q40" s="121"/>
      <c r="R40" s="121"/>
      <c r="S40" s="121"/>
      <c r="T40" s="121"/>
      <c r="U40" s="121"/>
      <c r="V40" s="121"/>
      <c r="W40" s="121"/>
      <c r="X40" s="121"/>
      <c r="Y40" s="121"/>
      <c r="Z40" s="121"/>
      <c r="AA40" s="121"/>
      <c r="AB40" s="121"/>
      <c r="AC40" s="121"/>
      <c r="AD40" s="121"/>
      <c r="AE40" s="121"/>
      <c r="AF40" s="121"/>
      <c r="AG40" s="115"/>
      <c r="AH40" s="115"/>
      <c r="AI40" s="115"/>
      <c r="AJ40" s="115"/>
      <c r="AK40" s="115"/>
      <c r="AL40" s="115"/>
      <c r="AM40" s="115"/>
      <c r="AN40" s="115"/>
      <c r="AO40" s="115"/>
      <c r="AP40" s="115"/>
      <c r="AQ40" s="115"/>
      <c r="AR40" s="115"/>
      <c r="AS40" s="115"/>
      <c r="AT40" s="115"/>
      <c r="AU40" s="115"/>
      <c r="AV40" s="115"/>
      <c r="AW40" s="115"/>
      <c r="AX40" s="115"/>
      <c r="AY40" s="115"/>
      <c r="AZ40" s="115"/>
      <c r="BA40" s="115"/>
      <c r="BB40" s="115"/>
      <c r="BC40" s="115"/>
      <c r="BD40" s="115"/>
      <c r="BE40" s="121"/>
      <c r="BF40" s="121"/>
      <c r="BG40" s="121"/>
      <c r="BH40" s="121"/>
      <c r="BI40" s="121"/>
      <c r="BJ40" s="121"/>
      <c r="BK40" s="121"/>
      <c r="BL40" s="121"/>
      <c r="BM40" s="121"/>
      <c r="BN40" s="121"/>
      <c r="BO40" s="121"/>
      <c r="BP40" s="121"/>
      <c r="BQ40" s="121"/>
      <c r="BR40" s="121"/>
      <c r="BS40" s="121"/>
      <c r="BT40" s="121"/>
      <c r="BU40" s="121"/>
      <c r="BV40" s="121"/>
      <c r="BW40" s="121"/>
      <c r="BX40" s="121"/>
      <c r="BY40" s="121"/>
      <c r="BZ40" s="121"/>
    </row>
    <row r="41" spans="1:78" x14ac:dyDescent="0.25">
      <c r="A41" s="121"/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15"/>
      <c r="AH41" s="115"/>
      <c r="AI41" s="115"/>
      <c r="AJ41" s="115"/>
      <c r="AK41" s="115"/>
      <c r="AL41" s="115"/>
      <c r="AM41" s="115"/>
      <c r="AN41" s="115"/>
      <c r="AO41" s="115"/>
      <c r="AP41" s="115"/>
      <c r="AQ41" s="115"/>
      <c r="AR41" s="115"/>
      <c r="AS41" s="115"/>
      <c r="AT41" s="115"/>
      <c r="AU41" s="115"/>
      <c r="AV41" s="115"/>
      <c r="AW41" s="115"/>
      <c r="AX41" s="115"/>
      <c r="AY41" s="115"/>
      <c r="AZ41" s="115"/>
      <c r="BA41" s="115"/>
      <c r="BB41" s="115"/>
      <c r="BC41" s="115"/>
      <c r="BD41" s="115"/>
      <c r="BE41" s="121"/>
      <c r="BF41" s="121"/>
      <c r="BG41" s="121"/>
      <c r="BH41" s="121"/>
      <c r="BI41" s="121"/>
      <c r="BJ41" s="121"/>
      <c r="BK41" s="121"/>
      <c r="BL41" s="121"/>
      <c r="BM41" s="121"/>
      <c r="BN41" s="121"/>
      <c r="BO41" s="121"/>
      <c r="BP41" s="121"/>
      <c r="BQ41" s="121"/>
      <c r="BR41" s="121"/>
      <c r="BS41" s="121"/>
      <c r="BT41" s="121"/>
      <c r="BU41" s="121"/>
      <c r="BV41" s="121"/>
      <c r="BW41" s="121"/>
      <c r="BX41" s="121"/>
      <c r="BY41" s="121"/>
      <c r="BZ41" s="121"/>
    </row>
    <row r="42" spans="1:78" x14ac:dyDescent="0.25">
      <c r="A42" s="121"/>
      <c r="B42" s="121"/>
      <c r="C42" s="121"/>
      <c r="D42" s="121"/>
      <c r="E42" s="121"/>
      <c r="F42" s="121"/>
      <c r="G42" s="121"/>
      <c r="H42" s="121"/>
      <c r="I42" s="121"/>
      <c r="J42" s="121"/>
      <c r="K42" s="121"/>
      <c r="L42" s="121"/>
      <c r="M42" s="121"/>
      <c r="N42" s="121"/>
      <c r="O42" s="121"/>
      <c r="P42" s="121"/>
      <c r="Q42" s="121"/>
      <c r="R42" s="121"/>
      <c r="S42" s="121"/>
      <c r="T42" s="121"/>
      <c r="U42" s="121"/>
      <c r="V42" s="121"/>
      <c r="W42" s="121"/>
      <c r="X42" s="121"/>
      <c r="Y42" s="121"/>
      <c r="Z42" s="121"/>
      <c r="AA42" s="121"/>
      <c r="AB42" s="121"/>
      <c r="AC42" s="121"/>
      <c r="AD42" s="121"/>
      <c r="AE42" s="121"/>
      <c r="AF42" s="121"/>
      <c r="AG42" s="115"/>
      <c r="AH42" s="115"/>
      <c r="AI42" s="115"/>
      <c r="AJ42" s="115"/>
      <c r="AK42" s="115"/>
      <c r="AL42" s="115"/>
      <c r="AM42" s="115"/>
      <c r="AN42" s="115"/>
      <c r="AO42" s="115"/>
      <c r="AP42" s="115"/>
      <c r="AQ42" s="115"/>
      <c r="AR42" s="115"/>
      <c r="AS42" s="115"/>
      <c r="AT42" s="115"/>
      <c r="AU42" s="115"/>
      <c r="AV42" s="115"/>
      <c r="AW42" s="115"/>
      <c r="AX42" s="115"/>
      <c r="AY42" s="115"/>
      <c r="AZ42" s="115"/>
      <c r="BA42" s="115"/>
      <c r="BB42" s="115"/>
      <c r="BC42" s="115"/>
      <c r="BD42" s="115"/>
      <c r="BE42" s="121"/>
      <c r="BF42" s="121"/>
      <c r="BG42" s="121"/>
      <c r="BH42" s="121"/>
      <c r="BI42" s="121"/>
      <c r="BJ42" s="121"/>
      <c r="BK42" s="121"/>
      <c r="BL42" s="121"/>
      <c r="BM42" s="121"/>
      <c r="BN42" s="121"/>
      <c r="BO42" s="121"/>
      <c r="BP42" s="121"/>
      <c r="BQ42" s="121"/>
      <c r="BR42" s="121"/>
      <c r="BS42" s="121"/>
      <c r="BT42" s="121"/>
      <c r="BU42" s="121"/>
      <c r="BV42" s="121"/>
      <c r="BW42" s="121"/>
      <c r="BX42" s="121"/>
      <c r="BY42" s="121"/>
      <c r="BZ42" s="121"/>
    </row>
    <row r="43" spans="1:78" x14ac:dyDescent="0.25">
      <c r="A43" s="121"/>
      <c r="B43" s="121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121"/>
      <c r="P43" s="121"/>
      <c r="Q43" s="121"/>
      <c r="R43" s="121"/>
      <c r="S43" s="121"/>
      <c r="T43" s="121"/>
      <c r="U43" s="121"/>
      <c r="V43" s="121"/>
      <c r="W43" s="121"/>
      <c r="X43" s="121"/>
      <c r="Y43" s="121"/>
      <c r="Z43" s="121"/>
      <c r="AA43" s="121"/>
      <c r="AB43" s="121"/>
      <c r="AC43" s="121"/>
      <c r="AD43" s="121"/>
      <c r="AE43" s="121"/>
      <c r="AF43" s="121"/>
      <c r="AG43" s="115"/>
      <c r="AH43" s="115"/>
      <c r="AI43" s="115"/>
      <c r="AJ43" s="115"/>
      <c r="AK43" s="115"/>
      <c r="AL43" s="115"/>
      <c r="AM43" s="115"/>
      <c r="AN43" s="115"/>
      <c r="AO43" s="115"/>
      <c r="AP43" s="115"/>
      <c r="AQ43" s="115"/>
      <c r="AR43" s="115"/>
      <c r="AS43" s="115"/>
      <c r="AT43" s="115"/>
      <c r="AU43" s="115"/>
      <c r="AV43" s="115"/>
      <c r="AW43" s="115"/>
      <c r="AX43" s="115"/>
      <c r="AY43" s="115"/>
      <c r="AZ43" s="115"/>
      <c r="BA43" s="115"/>
      <c r="BB43" s="115"/>
      <c r="BC43" s="115"/>
      <c r="BD43" s="115"/>
      <c r="BE43" s="121"/>
      <c r="BF43" s="121"/>
      <c r="BG43" s="121"/>
      <c r="BH43" s="121"/>
      <c r="BI43" s="121"/>
      <c r="BJ43" s="121"/>
      <c r="BK43" s="121"/>
      <c r="BL43" s="121"/>
      <c r="BM43" s="121"/>
      <c r="BN43" s="121"/>
      <c r="BO43" s="121"/>
      <c r="BP43" s="121"/>
      <c r="BQ43" s="121"/>
      <c r="BR43" s="121"/>
      <c r="BS43" s="121"/>
      <c r="BT43" s="121"/>
      <c r="BU43" s="121"/>
      <c r="BV43" s="121"/>
      <c r="BW43" s="121"/>
      <c r="BX43" s="121"/>
      <c r="BY43" s="121"/>
      <c r="BZ43" s="121"/>
    </row>
    <row r="44" spans="1:78" x14ac:dyDescent="0.25">
      <c r="A44" s="121"/>
      <c r="B44" s="121"/>
      <c r="C44" s="121"/>
      <c r="D44" s="121"/>
      <c r="E44" s="121"/>
      <c r="F44" s="121"/>
      <c r="G44" s="121"/>
      <c r="H44" s="121"/>
      <c r="I44" s="121"/>
      <c r="J44" s="121"/>
      <c r="K44" s="121"/>
      <c r="L44" s="121"/>
      <c r="M44" s="121"/>
      <c r="N44" s="121"/>
      <c r="O44" s="121"/>
      <c r="P44" s="121"/>
      <c r="Q44" s="121"/>
      <c r="R44" s="121"/>
      <c r="S44" s="121"/>
      <c r="T44" s="121"/>
      <c r="U44" s="121"/>
      <c r="V44" s="121"/>
      <c r="W44" s="121"/>
      <c r="X44" s="121"/>
      <c r="Y44" s="121"/>
      <c r="Z44" s="121"/>
      <c r="AA44" s="121"/>
      <c r="AB44" s="121"/>
      <c r="AC44" s="121"/>
      <c r="AD44" s="121"/>
      <c r="AE44" s="121"/>
      <c r="AF44" s="121"/>
      <c r="AG44" s="115"/>
      <c r="AH44" s="115"/>
      <c r="AI44" s="115"/>
      <c r="AJ44" s="115"/>
      <c r="AK44" s="115"/>
      <c r="AL44" s="115"/>
      <c r="AM44" s="115"/>
      <c r="AN44" s="115"/>
      <c r="AO44" s="115"/>
      <c r="AP44" s="115"/>
      <c r="AQ44" s="115"/>
      <c r="AR44" s="115"/>
      <c r="AS44" s="115"/>
      <c r="AT44" s="115"/>
      <c r="AU44" s="115"/>
      <c r="AV44" s="115"/>
      <c r="AW44" s="115"/>
      <c r="AX44" s="115"/>
      <c r="AY44" s="115"/>
      <c r="AZ44" s="115"/>
      <c r="BA44" s="115"/>
      <c r="BB44" s="115"/>
      <c r="BC44" s="115"/>
      <c r="BD44" s="115"/>
      <c r="BE44" s="121"/>
      <c r="BF44" s="121"/>
      <c r="BG44" s="121"/>
      <c r="BH44" s="121"/>
      <c r="BI44" s="121"/>
      <c r="BJ44" s="121"/>
      <c r="BK44" s="121"/>
      <c r="BL44" s="121"/>
      <c r="BM44" s="121"/>
      <c r="BN44" s="121"/>
      <c r="BO44" s="121"/>
      <c r="BP44" s="121"/>
      <c r="BQ44" s="121"/>
      <c r="BR44" s="121"/>
      <c r="BS44" s="121"/>
      <c r="BT44" s="121"/>
      <c r="BU44" s="121"/>
      <c r="BV44" s="121"/>
      <c r="BW44" s="121"/>
      <c r="BX44" s="121"/>
      <c r="BY44" s="121"/>
      <c r="BZ44" s="121"/>
    </row>
    <row r="45" spans="1:78" x14ac:dyDescent="0.25">
      <c r="A45" s="121"/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  <c r="W45" s="121"/>
      <c r="X45" s="121"/>
      <c r="Y45" s="121"/>
      <c r="Z45" s="121"/>
      <c r="AA45" s="121"/>
      <c r="AB45" s="121"/>
      <c r="AC45" s="121"/>
      <c r="AD45" s="121"/>
      <c r="AE45" s="121"/>
      <c r="AF45" s="121"/>
      <c r="AG45" s="115"/>
      <c r="AH45" s="115"/>
      <c r="AI45" s="115"/>
      <c r="AJ45" s="115"/>
      <c r="AK45" s="115"/>
      <c r="AL45" s="115"/>
      <c r="AM45" s="115"/>
      <c r="AN45" s="115"/>
      <c r="AO45" s="115"/>
      <c r="AP45" s="115"/>
      <c r="AQ45" s="115"/>
      <c r="AR45" s="115"/>
      <c r="AS45" s="115"/>
      <c r="AT45" s="115"/>
      <c r="AU45" s="115"/>
      <c r="AV45" s="115"/>
      <c r="AW45" s="115"/>
      <c r="AX45" s="115"/>
      <c r="AY45" s="115"/>
      <c r="AZ45" s="115"/>
      <c r="BA45" s="115"/>
      <c r="BB45" s="115"/>
      <c r="BC45" s="115"/>
      <c r="BD45" s="115"/>
      <c r="BE45" s="121"/>
      <c r="BF45" s="121"/>
      <c r="BG45" s="121"/>
      <c r="BH45" s="121"/>
      <c r="BI45" s="121"/>
      <c r="BJ45" s="121"/>
      <c r="BK45" s="121"/>
      <c r="BL45" s="121"/>
      <c r="BM45" s="121"/>
      <c r="BN45" s="121"/>
      <c r="BO45" s="121"/>
      <c r="BP45" s="121"/>
      <c r="BQ45" s="121"/>
      <c r="BR45" s="121"/>
      <c r="BS45" s="121"/>
      <c r="BT45" s="121"/>
      <c r="BU45" s="121"/>
      <c r="BV45" s="121"/>
      <c r="BW45" s="121"/>
      <c r="BX45" s="121"/>
      <c r="BY45" s="121"/>
      <c r="BZ45" s="121"/>
    </row>
    <row r="46" spans="1:78" x14ac:dyDescent="0.25">
      <c r="A46" s="121"/>
      <c r="B46" s="121"/>
      <c r="C46" s="121"/>
      <c r="D46" s="121"/>
      <c r="E46" s="121"/>
      <c r="F46" s="121"/>
      <c r="G46" s="121"/>
      <c r="H46" s="121"/>
      <c r="I46" s="121"/>
      <c r="J46" s="121"/>
      <c r="K46" s="121"/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  <c r="Y46" s="121"/>
      <c r="Z46" s="121"/>
      <c r="AA46" s="121"/>
      <c r="AB46" s="121"/>
      <c r="AC46" s="121"/>
      <c r="AD46" s="121"/>
      <c r="AE46" s="121"/>
      <c r="AF46" s="121"/>
      <c r="AG46" s="115"/>
      <c r="AH46" s="115"/>
      <c r="AI46" s="115"/>
      <c r="AJ46" s="115"/>
      <c r="AK46" s="115"/>
      <c r="AL46" s="115"/>
      <c r="AM46" s="115"/>
      <c r="AN46" s="115"/>
      <c r="AO46" s="115"/>
      <c r="AP46" s="115"/>
      <c r="AQ46" s="115"/>
      <c r="AR46" s="115"/>
      <c r="AS46" s="115"/>
      <c r="AT46" s="115"/>
      <c r="AU46" s="115"/>
      <c r="AV46" s="115"/>
      <c r="AW46" s="115"/>
      <c r="AX46" s="115"/>
      <c r="AY46" s="115"/>
      <c r="AZ46" s="115"/>
      <c r="BA46" s="115"/>
      <c r="BB46" s="115"/>
      <c r="BC46" s="115"/>
      <c r="BD46" s="115"/>
      <c r="BE46" s="121"/>
      <c r="BF46" s="121"/>
      <c r="BG46" s="121"/>
      <c r="BH46" s="121"/>
      <c r="BI46" s="121"/>
      <c r="BJ46" s="121"/>
      <c r="BK46" s="121"/>
      <c r="BL46" s="121"/>
      <c r="BM46" s="121"/>
      <c r="BN46" s="121"/>
      <c r="BO46" s="121"/>
      <c r="BP46" s="121"/>
      <c r="BQ46" s="121"/>
      <c r="BR46" s="121"/>
      <c r="BS46" s="121"/>
      <c r="BT46" s="121"/>
      <c r="BU46" s="121"/>
      <c r="BV46" s="121"/>
      <c r="BW46" s="121"/>
      <c r="BX46" s="121"/>
      <c r="BY46" s="121"/>
      <c r="BZ46" s="121"/>
    </row>
    <row r="47" spans="1:78" x14ac:dyDescent="0.25">
      <c r="A47" s="121"/>
      <c r="B47" s="121"/>
      <c r="C47" s="121"/>
      <c r="D47" s="121"/>
      <c r="E47" s="121"/>
      <c r="F47" s="121"/>
      <c r="G47" s="121"/>
      <c r="H47" s="121"/>
      <c r="I47" s="121"/>
      <c r="J47" s="121"/>
      <c r="K47" s="121"/>
      <c r="L47" s="121"/>
      <c r="M47" s="121"/>
      <c r="N47" s="121"/>
      <c r="O47" s="121"/>
      <c r="P47" s="121"/>
      <c r="Q47" s="121"/>
      <c r="R47" s="121"/>
      <c r="S47" s="121"/>
      <c r="T47" s="121"/>
      <c r="U47" s="121"/>
      <c r="V47" s="121"/>
      <c r="W47" s="121"/>
      <c r="X47" s="121"/>
      <c r="Y47" s="121"/>
      <c r="Z47" s="121"/>
      <c r="AA47" s="121"/>
      <c r="AB47" s="121"/>
      <c r="AC47" s="121"/>
      <c r="AD47" s="121"/>
      <c r="AE47" s="121"/>
      <c r="AF47" s="121"/>
      <c r="AG47" s="115"/>
      <c r="AH47" s="115"/>
      <c r="AI47" s="115"/>
      <c r="AJ47" s="115"/>
      <c r="AK47" s="115"/>
      <c r="AL47" s="115"/>
      <c r="AM47" s="115"/>
      <c r="AN47" s="115"/>
      <c r="AO47" s="115"/>
      <c r="AP47" s="115"/>
      <c r="AQ47" s="115"/>
      <c r="AR47" s="115"/>
      <c r="AS47" s="115"/>
      <c r="AT47" s="115"/>
      <c r="AU47" s="115"/>
      <c r="AV47" s="115"/>
      <c r="AW47" s="115"/>
      <c r="AX47" s="115"/>
      <c r="AY47" s="115"/>
      <c r="AZ47" s="115"/>
      <c r="BA47" s="115"/>
      <c r="BB47" s="115"/>
      <c r="BC47" s="115"/>
      <c r="BD47" s="115"/>
      <c r="BE47" s="121"/>
      <c r="BF47" s="121"/>
      <c r="BG47" s="121"/>
      <c r="BH47" s="121"/>
      <c r="BI47" s="121"/>
      <c r="BJ47" s="121"/>
      <c r="BK47" s="121"/>
      <c r="BL47" s="121"/>
      <c r="BM47" s="121"/>
      <c r="BN47" s="121"/>
      <c r="BO47" s="121"/>
      <c r="BP47" s="121"/>
      <c r="BQ47" s="121"/>
      <c r="BR47" s="121"/>
      <c r="BS47" s="121"/>
      <c r="BT47" s="121"/>
      <c r="BU47" s="121"/>
      <c r="BV47" s="121"/>
      <c r="BW47" s="121"/>
      <c r="BX47" s="121"/>
      <c r="BY47" s="121"/>
      <c r="BZ47" s="121"/>
    </row>
    <row r="48" spans="1:78" x14ac:dyDescent="0.25">
      <c r="A48" s="121"/>
      <c r="B48" s="121"/>
      <c r="C48" s="121"/>
      <c r="D48" s="121"/>
      <c r="E48" s="121"/>
      <c r="F48" s="121"/>
      <c r="G48" s="121"/>
      <c r="H48" s="121"/>
      <c r="I48" s="121"/>
      <c r="J48" s="121"/>
      <c r="K48" s="121"/>
      <c r="L48" s="121"/>
      <c r="M48" s="121"/>
      <c r="N48" s="121"/>
      <c r="O48" s="121"/>
      <c r="P48" s="121"/>
      <c r="Q48" s="121"/>
      <c r="R48" s="121"/>
      <c r="S48" s="121"/>
      <c r="T48" s="121"/>
      <c r="U48" s="121"/>
      <c r="V48" s="121"/>
      <c r="W48" s="121"/>
      <c r="X48" s="121"/>
      <c r="Y48" s="121"/>
      <c r="Z48" s="121"/>
      <c r="AA48" s="121"/>
      <c r="AB48" s="121"/>
      <c r="AC48" s="121"/>
      <c r="AD48" s="121"/>
      <c r="AE48" s="121"/>
      <c r="AF48" s="121"/>
      <c r="AG48" s="115"/>
      <c r="AH48" s="115"/>
      <c r="AI48" s="115"/>
      <c r="AJ48" s="115"/>
      <c r="AK48" s="115"/>
      <c r="AL48" s="115"/>
      <c r="AM48" s="115"/>
      <c r="AN48" s="115"/>
      <c r="AO48" s="115"/>
      <c r="AP48" s="115"/>
      <c r="AQ48" s="115"/>
      <c r="AR48" s="115"/>
      <c r="AS48" s="115"/>
      <c r="AT48" s="115"/>
      <c r="AU48" s="115"/>
      <c r="AV48" s="115"/>
      <c r="AW48" s="115"/>
      <c r="AX48" s="115"/>
      <c r="AY48" s="115"/>
      <c r="AZ48" s="115"/>
      <c r="BA48" s="115"/>
      <c r="BB48" s="115"/>
      <c r="BC48" s="115"/>
      <c r="BD48" s="115"/>
      <c r="BE48" s="121"/>
      <c r="BF48" s="121"/>
      <c r="BG48" s="121"/>
      <c r="BH48" s="121"/>
      <c r="BI48" s="121"/>
      <c r="BJ48" s="121"/>
      <c r="BK48" s="121"/>
      <c r="BL48" s="121"/>
      <c r="BM48" s="121"/>
      <c r="BN48" s="121"/>
      <c r="BO48" s="121"/>
      <c r="BP48" s="121"/>
      <c r="BQ48" s="121"/>
      <c r="BR48" s="121"/>
      <c r="BS48" s="121"/>
      <c r="BT48" s="121"/>
      <c r="BU48" s="121"/>
      <c r="BV48" s="121"/>
      <c r="BW48" s="121"/>
      <c r="BX48" s="121"/>
      <c r="BY48" s="121"/>
      <c r="BZ48" s="121"/>
    </row>
    <row r="49" spans="1:78" x14ac:dyDescent="0.25">
      <c r="A49" s="121"/>
      <c r="B49" s="121"/>
      <c r="C49" s="121"/>
      <c r="D49" s="121"/>
      <c r="E49" s="121"/>
      <c r="F49" s="121"/>
      <c r="G49" s="121"/>
      <c r="H49" s="121"/>
      <c r="I49" s="121"/>
      <c r="J49" s="121"/>
      <c r="K49" s="121"/>
      <c r="L49" s="121"/>
      <c r="M49" s="121"/>
      <c r="N49" s="121"/>
      <c r="O49" s="121"/>
      <c r="P49" s="121"/>
      <c r="Q49" s="121"/>
      <c r="R49" s="121"/>
      <c r="S49" s="121"/>
      <c r="T49" s="121"/>
      <c r="U49" s="121"/>
      <c r="V49" s="121"/>
      <c r="W49" s="121"/>
      <c r="X49" s="121"/>
      <c r="Y49" s="121"/>
      <c r="Z49" s="121"/>
      <c r="AA49" s="121"/>
      <c r="AB49" s="121"/>
      <c r="AC49" s="121"/>
      <c r="AD49" s="121"/>
      <c r="AE49" s="121"/>
      <c r="AF49" s="121"/>
      <c r="AG49" s="115"/>
      <c r="AH49" s="115"/>
      <c r="AI49" s="115"/>
      <c r="AJ49" s="115"/>
      <c r="AK49" s="115"/>
      <c r="AL49" s="115"/>
      <c r="AM49" s="115"/>
      <c r="AN49" s="115"/>
      <c r="AO49" s="115"/>
      <c r="AP49" s="115"/>
      <c r="AQ49" s="115"/>
      <c r="AR49" s="115"/>
      <c r="AS49" s="115"/>
      <c r="AT49" s="115"/>
      <c r="AU49" s="115"/>
      <c r="AV49" s="115"/>
      <c r="AW49" s="115"/>
      <c r="AX49" s="115"/>
      <c r="AY49" s="115"/>
      <c r="AZ49" s="115"/>
      <c r="BA49" s="115"/>
      <c r="BB49" s="115"/>
      <c r="BC49" s="115"/>
      <c r="BD49" s="115"/>
      <c r="BE49" s="121"/>
      <c r="BF49" s="121"/>
      <c r="BG49" s="121"/>
      <c r="BH49" s="121"/>
      <c r="BI49" s="121"/>
      <c r="BJ49" s="121"/>
      <c r="BK49" s="121"/>
      <c r="BL49" s="121"/>
      <c r="BM49" s="121"/>
      <c r="BN49" s="121"/>
      <c r="BO49" s="121"/>
      <c r="BP49" s="121"/>
      <c r="BQ49" s="121"/>
      <c r="BR49" s="121"/>
      <c r="BS49" s="121"/>
      <c r="BT49" s="121"/>
      <c r="BU49" s="121"/>
      <c r="BV49" s="121"/>
      <c r="BW49" s="121"/>
      <c r="BX49" s="121"/>
      <c r="BY49" s="121"/>
      <c r="BZ49" s="121"/>
    </row>
    <row r="50" spans="1:78" x14ac:dyDescent="0.25">
      <c r="A50" s="121"/>
      <c r="B50" s="121"/>
      <c r="C50" s="121"/>
      <c r="D50" s="121"/>
      <c r="E50" s="121"/>
      <c r="F50" s="121"/>
      <c r="G50" s="121"/>
      <c r="H50" s="121"/>
      <c r="I50" s="121"/>
      <c r="J50" s="121"/>
      <c r="K50" s="121"/>
      <c r="L50" s="121"/>
      <c r="M50" s="121"/>
      <c r="N50" s="121"/>
      <c r="O50" s="121"/>
      <c r="P50" s="121"/>
      <c r="Q50" s="121"/>
      <c r="R50" s="121"/>
      <c r="S50" s="121"/>
      <c r="T50" s="121"/>
      <c r="U50" s="121"/>
      <c r="V50" s="121"/>
      <c r="W50" s="121"/>
      <c r="X50" s="121"/>
      <c r="Y50" s="121"/>
      <c r="Z50" s="121"/>
      <c r="AA50" s="121"/>
      <c r="AB50" s="121"/>
      <c r="AC50" s="121"/>
      <c r="AD50" s="121"/>
      <c r="AE50" s="121"/>
      <c r="AF50" s="121"/>
      <c r="AG50" s="121"/>
      <c r="AH50" s="121"/>
      <c r="AI50" s="121"/>
      <c r="AJ50" s="121"/>
      <c r="AK50" s="121"/>
      <c r="AL50" s="121"/>
      <c r="AM50" s="121"/>
      <c r="AN50" s="121"/>
      <c r="AO50" s="121"/>
      <c r="AP50" s="121"/>
      <c r="AQ50" s="121"/>
      <c r="AR50" s="121"/>
      <c r="AS50" s="121"/>
      <c r="AT50" s="121"/>
      <c r="AU50" s="121"/>
      <c r="AV50" s="121"/>
      <c r="AW50" s="121"/>
      <c r="AX50" s="121"/>
      <c r="AY50" s="121"/>
      <c r="AZ50" s="121"/>
      <c r="BA50" s="121"/>
      <c r="BB50" s="121"/>
      <c r="BC50" s="115"/>
      <c r="BD50" s="115"/>
      <c r="BE50" s="121"/>
      <c r="BF50" s="121"/>
      <c r="BG50" s="121"/>
      <c r="BH50" s="121"/>
      <c r="BI50" s="121"/>
      <c r="BJ50" s="121"/>
      <c r="BK50" s="121"/>
      <c r="BL50" s="121"/>
      <c r="BM50" s="121"/>
      <c r="BN50" s="121"/>
      <c r="BO50" s="121"/>
      <c r="BP50" s="121"/>
      <c r="BQ50" s="121"/>
      <c r="BR50" s="121"/>
      <c r="BS50" s="121"/>
      <c r="BT50" s="121"/>
      <c r="BU50" s="121"/>
      <c r="BV50" s="121"/>
      <c r="BW50" s="121"/>
      <c r="BX50" s="121"/>
      <c r="BY50" s="121"/>
      <c r="BZ50" s="121"/>
    </row>
    <row r="51" spans="1:78" x14ac:dyDescent="0.25">
      <c r="A51" s="121"/>
      <c r="B51" s="121"/>
      <c r="C51" s="121"/>
      <c r="D51" s="121"/>
      <c r="E51" s="121"/>
      <c r="F51" s="121"/>
      <c r="G51" s="121"/>
      <c r="H51" s="121"/>
      <c r="I51" s="121"/>
      <c r="J51" s="121"/>
      <c r="K51" s="121"/>
      <c r="L51" s="121"/>
      <c r="M51" s="121"/>
      <c r="N51" s="121"/>
      <c r="O51" s="121"/>
      <c r="P51" s="121"/>
      <c r="Q51" s="121"/>
      <c r="R51" s="121"/>
      <c r="S51" s="121"/>
      <c r="T51" s="121"/>
      <c r="U51" s="121"/>
      <c r="V51" s="121"/>
      <c r="W51" s="121"/>
      <c r="X51" s="121"/>
      <c r="Y51" s="121"/>
      <c r="Z51" s="121"/>
      <c r="AA51" s="121"/>
      <c r="AB51" s="121"/>
      <c r="AC51" s="121"/>
      <c r="AD51" s="121"/>
      <c r="AE51" s="121"/>
      <c r="AF51" s="121"/>
      <c r="AG51" s="121"/>
      <c r="AH51" s="121"/>
      <c r="AI51" s="121"/>
      <c r="AJ51" s="121"/>
      <c r="AK51" s="121"/>
      <c r="AL51" s="121"/>
      <c r="AM51" s="121"/>
      <c r="AN51" s="121"/>
      <c r="AO51" s="121"/>
      <c r="AP51" s="121"/>
      <c r="AQ51" s="121"/>
      <c r="AR51" s="121"/>
      <c r="AS51" s="121"/>
      <c r="AT51" s="121"/>
      <c r="AU51" s="121"/>
      <c r="AV51" s="121"/>
      <c r="AW51" s="121"/>
      <c r="AX51" s="121"/>
      <c r="AY51" s="121"/>
      <c r="AZ51" s="121"/>
      <c r="BA51" s="121"/>
      <c r="BB51" s="121"/>
      <c r="BC51" s="115"/>
      <c r="BD51" s="115"/>
      <c r="BE51" s="121"/>
      <c r="BF51" s="121"/>
      <c r="BG51" s="121"/>
      <c r="BH51" s="121"/>
      <c r="BI51" s="121"/>
      <c r="BJ51" s="121"/>
      <c r="BK51" s="121"/>
      <c r="BL51" s="121"/>
      <c r="BM51" s="121"/>
      <c r="BN51" s="121"/>
      <c r="BO51" s="121"/>
      <c r="BP51" s="121"/>
      <c r="BQ51" s="121"/>
      <c r="BR51" s="121"/>
      <c r="BS51" s="121"/>
      <c r="BT51" s="121"/>
      <c r="BU51" s="121"/>
      <c r="BV51" s="121"/>
      <c r="BW51" s="121"/>
      <c r="BX51" s="121"/>
      <c r="BY51" s="121"/>
      <c r="BZ51" s="121"/>
    </row>
    <row r="52" spans="1:78" x14ac:dyDescent="0.25">
      <c r="A52" s="121"/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1"/>
      <c r="AZ52" s="121"/>
      <c r="BA52" s="121"/>
      <c r="BB52" s="121"/>
      <c r="BC52" s="115"/>
      <c r="BD52" s="115"/>
      <c r="BE52" s="121"/>
      <c r="BF52" s="121"/>
      <c r="BG52" s="121"/>
      <c r="BH52" s="121"/>
      <c r="BI52" s="121"/>
      <c r="BJ52" s="121"/>
      <c r="BK52" s="121"/>
      <c r="BL52" s="121"/>
      <c r="BM52" s="121"/>
      <c r="BN52" s="121"/>
      <c r="BO52" s="121"/>
      <c r="BP52" s="121"/>
      <c r="BQ52" s="121"/>
      <c r="BR52" s="121"/>
      <c r="BS52" s="121"/>
      <c r="BT52" s="121"/>
      <c r="BU52" s="121"/>
      <c r="BV52" s="121"/>
      <c r="BW52" s="121"/>
      <c r="BX52" s="121"/>
      <c r="BY52" s="121"/>
      <c r="BZ52" s="121"/>
    </row>
    <row r="53" spans="1:78" x14ac:dyDescent="0.25">
      <c r="A53" s="121"/>
      <c r="B53" s="121"/>
      <c r="C53" s="121"/>
      <c r="D53" s="121"/>
      <c r="E53" s="121"/>
      <c r="F53" s="121"/>
      <c r="G53" s="121"/>
      <c r="H53" s="121"/>
      <c r="I53" s="121"/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  <c r="W53" s="121"/>
      <c r="X53" s="121"/>
      <c r="Y53" s="121"/>
      <c r="Z53" s="121"/>
      <c r="AA53" s="121"/>
      <c r="AB53" s="121"/>
      <c r="AC53" s="121"/>
      <c r="AD53" s="121"/>
      <c r="AE53" s="121"/>
      <c r="AF53" s="121"/>
      <c r="AG53" s="121"/>
      <c r="AH53" s="121"/>
      <c r="AI53" s="121"/>
      <c r="AJ53" s="121"/>
      <c r="AK53" s="121"/>
      <c r="AL53" s="121"/>
      <c r="AM53" s="121"/>
      <c r="AN53" s="121"/>
      <c r="AO53" s="121"/>
      <c r="AP53" s="121"/>
      <c r="AQ53" s="121"/>
      <c r="AR53" s="121"/>
      <c r="AS53" s="121"/>
      <c r="AT53" s="121"/>
      <c r="AU53" s="121"/>
      <c r="AV53" s="121"/>
      <c r="AW53" s="121"/>
      <c r="AX53" s="121"/>
      <c r="AY53" s="121"/>
      <c r="AZ53" s="121"/>
      <c r="BA53" s="121"/>
      <c r="BB53" s="121"/>
      <c r="BC53" s="115"/>
      <c r="BD53" s="115"/>
      <c r="BE53" s="121"/>
      <c r="BF53" s="121"/>
      <c r="BG53" s="121"/>
      <c r="BH53" s="121"/>
      <c r="BI53" s="121"/>
      <c r="BJ53" s="121"/>
      <c r="BK53" s="121"/>
      <c r="BL53" s="121"/>
      <c r="BM53" s="121"/>
      <c r="BN53" s="121"/>
      <c r="BO53" s="121"/>
      <c r="BP53" s="121"/>
      <c r="BQ53" s="121"/>
      <c r="BR53" s="121"/>
      <c r="BS53" s="121"/>
      <c r="BT53" s="121"/>
      <c r="BU53" s="121"/>
      <c r="BV53" s="121"/>
      <c r="BW53" s="121"/>
      <c r="BX53" s="121"/>
      <c r="BY53" s="121"/>
      <c r="BZ53" s="121"/>
    </row>
    <row r="54" spans="1:78" x14ac:dyDescent="0.25">
      <c r="A54" s="121"/>
      <c r="B54" s="121"/>
      <c r="C54" s="121"/>
      <c r="D54" s="121"/>
      <c r="E54" s="121"/>
      <c r="F54" s="121"/>
      <c r="G54" s="121"/>
      <c r="H54" s="121"/>
      <c r="I54" s="121"/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  <c r="Y54" s="121"/>
      <c r="Z54" s="121"/>
      <c r="AA54" s="121"/>
      <c r="AB54" s="121"/>
      <c r="AC54" s="121"/>
      <c r="AD54" s="121"/>
      <c r="AE54" s="121"/>
      <c r="AF54" s="121"/>
      <c r="AG54" s="121"/>
      <c r="AH54" s="121"/>
      <c r="AI54" s="121"/>
      <c r="AJ54" s="121"/>
      <c r="AK54" s="121"/>
      <c r="AL54" s="121"/>
      <c r="AM54" s="121"/>
      <c r="AN54" s="121"/>
      <c r="AO54" s="121"/>
      <c r="AP54" s="121"/>
      <c r="AQ54" s="121"/>
      <c r="AR54" s="121"/>
      <c r="AS54" s="121"/>
      <c r="AT54" s="121"/>
      <c r="AU54" s="121"/>
      <c r="AV54" s="121"/>
      <c r="AW54" s="121"/>
      <c r="AX54" s="121"/>
      <c r="AY54" s="121"/>
      <c r="AZ54" s="121"/>
      <c r="BA54" s="121"/>
      <c r="BB54" s="121"/>
      <c r="BC54" s="115"/>
      <c r="BD54" s="115"/>
      <c r="BE54" s="121"/>
      <c r="BF54" s="121"/>
      <c r="BG54" s="121"/>
      <c r="BH54" s="121"/>
      <c r="BI54" s="121"/>
      <c r="BJ54" s="121"/>
      <c r="BK54" s="121"/>
      <c r="BL54" s="121"/>
      <c r="BM54" s="121"/>
      <c r="BN54" s="121"/>
      <c r="BO54" s="121"/>
      <c r="BP54" s="121"/>
      <c r="BQ54" s="121"/>
      <c r="BR54" s="121"/>
      <c r="BS54" s="121"/>
      <c r="BT54" s="121"/>
      <c r="BU54" s="121"/>
      <c r="BV54" s="121"/>
      <c r="BW54" s="121"/>
      <c r="BX54" s="121"/>
      <c r="BY54" s="121"/>
      <c r="BZ54" s="121"/>
    </row>
    <row r="55" spans="1:78" x14ac:dyDescent="0.25">
      <c r="A55" s="121"/>
      <c r="B55" s="121"/>
      <c r="C55" s="121"/>
      <c r="D55" s="121"/>
      <c r="E55" s="121"/>
      <c r="F55" s="121"/>
      <c r="G55" s="121"/>
      <c r="H55" s="121"/>
      <c r="I55" s="121"/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1"/>
      <c r="Z55" s="121"/>
      <c r="AA55" s="121"/>
      <c r="AB55" s="121"/>
      <c r="AC55" s="121"/>
      <c r="AD55" s="121"/>
      <c r="AE55" s="121"/>
      <c r="AF55" s="121"/>
      <c r="AG55" s="121"/>
      <c r="AH55" s="121"/>
      <c r="AI55" s="121"/>
      <c r="AJ55" s="121"/>
      <c r="AK55" s="121"/>
      <c r="AL55" s="121"/>
      <c r="AM55" s="121"/>
      <c r="AN55" s="121"/>
      <c r="AO55" s="121"/>
      <c r="AP55" s="121"/>
      <c r="AQ55" s="121"/>
      <c r="AR55" s="121"/>
      <c r="AS55" s="121"/>
      <c r="AT55" s="121"/>
      <c r="AU55" s="121"/>
      <c r="AV55" s="121"/>
      <c r="AW55" s="121"/>
      <c r="AX55" s="121"/>
      <c r="AY55" s="121"/>
      <c r="AZ55" s="121"/>
      <c r="BA55" s="121"/>
      <c r="BB55" s="121"/>
      <c r="BC55" s="115"/>
      <c r="BD55" s="115"/>
      <c r="BE55" s="121"/>
      <c r="BF55" s="121"/>
      <c r="BG55" s="121"/>
      <c r="BH55" s="121"/>
      <c r="BI55" s="121"/>
      <c r="BJ55" s="121"/>
      <c r="BK55" s="121"/>
      <c r="BL55" s="121"/>
      <c r="BM55" s="121"/>
      <c r="BN55" s="121"/>
      <c r="BO55" s="121"/>
      <c r="BP55" s="121"/>
      <c r="BQ55" s="121"/>
      <c r="BR55" s="121"/>
      <c r="BS55" s="121"/>
      <c r="BT55" s="121"/>
      <c r="BU55" s="121"/>
      <c r="BV55" s="121"/>
      <c r="BW55" s="121"/>
      <c r="BX55" s="121"/>
      <c r="BY55" s="121"/>
      <c r="BZ55" s="121"/>
    </row>
    <row r="56" spans="1:78" x14ac:dyDescent="0.25">
      <c r="A56" s="121"/>
      <c r="B56" s="121"/>
      <c r="C56" s="121"/>
      <c r="D56" s="121"/>
      <c r="E56" s="121"/>
      <c r="F56" s="121"/>
      <c r="G56" s="121"/>
      <c r="H56" s="121"/>
      <c r="I56" s="121"/>
      <c r="J56" s="121"/>
      <c r="K56" s="121"/>
      <c r="L56" s="121"/>
      <c r="M56" s="121"/>
      <c r="N56" s="121"/>
      <c r="O56" s="121"/>
      <c r="P56" s="121"/>
      <c r="Q56" s="121"/>
      <c r="R56" s="121"/>
      <c r="S56" s="121"/>
      <c r="T56" s="121"/>
      <c r="U56" s="121"/>
      <c r="V56" s="121"/>
      <c r="W56" s="121"/>
      <c r="X56" s="121"/>
      <c r="Y56" s="121"/>
      <c r="Z56" s="121"/>
      <c r="AA56" s="121"/>
      <c r="AB56" s="121"/>
      <c r="AC56" s="121"/>
      <c r="AD56" s="121"/>
      <c r="AE56" s="121"/>
      <c r="AF56" s="121"/>
      <c r="AG56" s="121"/>
      <c r="AH56" s="121"/>
      <c r="AI56" s="121"/>
      <c r="AJ56" s="121"/>
      <c r="AK56" s="121"/>
      <c r="AL56" s="121"/>
      <c r="AM56" s="121"/>
      <c r="AN56" s="121"/>
      <c r="AO56" s="121"/>
      <c r="AP56" s="121"/>
      <c r="AQ56" s="121"/>
      <c r="AR56" s="121"/>
      <c r="AS56" s="121"/>
      <c r="AT56" s="121"/>
      <c r="AU56" s="121"/>
      <c r="AV56" s="121"/>
      <c r="AW56" s="121"/>
      <c r="AX56" s="121"/>
      <c r="AY56" s="121"/>
      <c r="AZ56" s="121"/>
      <c r="BA56" s="121"/>
      <c r="BB56" s="121"/>
      <c r="BC56" s="115"/>
      <c r="BD56" s="115"/>
      <c r="BE56" s="121"/>
      <c r="BF56" s="121"/>
      <c r="BG56" s="121"/>
      <c r="BH56" s="121"/>
      <c r="BI56" s="121"/>
      <c r="BJ56" s="121"/>
      <c r="BK56" s="121"/>
      <c r="BL56" s="121"/>
      <c r="BM56" s="121"/>
      <c r="BN56" s="121"/>
      <c r="BO56" s="121"/>
      <c r="BP56" s="121"/>
      <c r="BQ56" s="121"/>
      <c r="BR56" s="121"/>
      <c r="BS56" s="121"/>
      <c r="BT56" s="121"/>
      <c r="BU56" s="121"/>
      <c r="BV56" s="121"/>
      <c r="BW56" s="121"/>
      <c r="BX56" s="121"/>
      <c r="BY56" s="121"/>
      <c r="BZ56" s="121"/>
    </row>
    <row r="57" spans="1:78" x14ac:dyDescent="0.25">
      <c r="A57" s="121"/>
      <c r="B57" s="121"/>
      <c r="C57" s="121"/>
      <c r="D57" s="121"/>
      <c r="E57" s="121"/>
      <c r="F57" s="121"/>
      <c r="G57" s="121"/>
      <c r="H57" s="121"/>
      <c r="I57" s="121"/>
      <c r="J57" s="121"/>
      <c r="K57" s="121"/>
      <c r="L57" s="121"/>
      <c r="M57" s="121"/>
      <c r="N57" s="121"/>
      <c r="O57" s="121"/>
      <c r="P57" s="121"/>
      <c r="Q57" s="121"/>
      <c r="R57" s="121"/>
      <c r="S57" s="121"/>
      <c r="T57" s="121"/>
      <c r="U57" s="121"/>
      <c r="V57" s="121"/>
      <c r="W57" s="121"/>
      <c r="X57" s="121"/>
      <c r="Y57" s="121"/>
      <c r="Z57" s="121"/>
      <c r="AA57" s="121"/>
      <c r="AB57" s="121"/>
      <c r="AC57" s="121"/>
      <c r="AD57" s="121"/>
      <c r="AE57" s="121"/>
      <c r="AF57" s="121"/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121"/>
      <c r="AR57" s="121"/>
      <c r="AS57" s="121"/>
      <c r="AT57" s="121"/>
      <c r="AU57" s="121"/>
      <c r="AV57" s="121"/>
      <c r="AW57" s="121"/>
      <c r="AX57" s="121"/>
      <c r="AY57" s="121"/>
      <c r="AZ57" s="121"/>
      <c r="BA57" s="121"/>
      <c r="BB57" s="121"/>
      <c r="BC57" s="115"/>
      <c r="BD57" s="115"/>
      <c r="BE57" s="121"/>
      <c r="BF57" s="121"/>
      <c r="BG57" s="121"/>
      <c r="BH57" s="121"/>
      <c r="BI57" s="121"/>
      <c r="BJ57" s="121"/>
      <c r="BK57" s="121"/>
      <c r="BL57" s="121"/>
      <c r="BM57" s="121"/>
      <c r="BN57" s="121"/>
      <c r="BO57" s="121"/>
      <c r="BP57" s="121"/>
      <c r="BQ57" s="121"/>
      <c r="BR57" s="121"/>
      <c r="BS57" s="121"/>
      <c r="BT57" s="121"/>
      <c r="BU57" s="121"/>
      <c r="BV57" s="121"/>
      <c r="BW57" s="121"/>
      <c r="BX57" s="121"/>
      <c r="BY57" s="121"/>
      <c r="BZ57" s="121"/>
    </row>
    <row r="58" spans="1:78" x14ac:dyDescent="0.25">
      <c r="A58" s="121"/>
      <c r="B58" s="121"/>
      <c r="C58" s="121"/>
      <c r="D58" s="121"/>
      <c r="E58" s="121"/>
      <c r="F58" s="121"/>
      <c r="G58" s="121"/>
      <c r="H58" s="121"/>
      <c r="I58" s="121"/>
      <c r="J58" s="121"/>
      <c r="K58" s="121"/>
      <c r="L58" s="121"/>
      <c r="M58" s="121"/>
      <c r="N58" s="121"/>
      <c r="O58" s="121"/>
      <c r="P58" s="121"/>
      <c r="Q58" s="121"/>
      <c r="R58" s="121"/>
      <c r="S58" s="121"/>
      <c r="T58" s="121"/>
      <c r="U58" s="121"/>
      <c r="V58" s="121"/>
      <c r="W58" s="121"/>
      <c r="X58" s="121"/>
      <c r="Y58" s="121"/>
      <c r="Z58" s="121"/>
      <c r="AA58" s="121"/>
      <c r="AB58" s="121"/>
      <c r="AC58" s="121"/>
      <c r="AD58" s="121"/>
      <c r="AE58" s="121"/>
      <c r="AF58" s="121"/>
      <c r="AG58" s="121"/>
      <c r="AH58" s="121"/>
      <c r="AI58" s="121"/>
      <c r="AJ58" s="121"/>
      <c r="AK58" s="121"/>
      <c r="AL58" s="121"/>
      <c r="AM58" s="121"/>
      <c r="AN58" s="121"/>
      <c r="AO58" s="121"/>
      <c r="AP58" s="121"/>
      <c r="AQ58" s="121"/>
      <c r="AR58" s="121"/>
      <c r="AS58" s="121"/>
      <c r="AT58" s="121"/>
      <c r="AU58" s="121"/>
      <c r="AV58" s="121"/>
      <c r="AW58" s="121"/>
      <c r="AX58" s="121"/>
      <c r="AY58" s="121"/>
      <c r="AZ58" s="121"/>
      <c r="BA58" s="121"/>
      <c r="BB58" s="121"/>
      <c r="BC58" s="115"/>
      <c r="BD58" s="115"/>
      <c r="BE58" s="121"/>
      <c r="BF58" s="121"/>
      <c r="BG58" s="121"/>
      <c r="BH58" s="121"/>
      <c r="BI58" s="121"/>
      <c r="BJ58" s="121"/>
      <c r="BK58" s="121"/>
      <c r="BL58" s="121"/>
      <c r="BM58" s="121"/>
      <c r="BN58" s="121"/>
      <c r="BO58" s="121"/>
      <c r="BP58" s="121"/>
      <c r="BQ58" s="121"/>
      <c r="BR58" s="121"/>
      <c r="BS58" s="121"/>
      <c r="BT58" s="121"/>
      <c r="BU58" s="121"/>
      <c r="BV58" s="121"/>
      <c r="BW58" s="121"/>
      <c r="BX58" s="121"/>
      <c r="BY58" s="121"/>
      <c r="BZ58" s="121"/>
    </row>
  </sheetData>
  <mergeCells count="50">
    <mergeCell ref="AA1:AB1"/>
    <mergeCell ref="AC1:AF1"/>
    <mergeCell ref="AW1:AX1"/>
    <mergeCell ref="AY1:BB1"/>
    <mergeCell ref="AA2:AB2"/>
    <mergeCell ref="AC2:AF2"/>
    <mergeCell ref="AW2:AX2"/>
    <mergeCell ref="AY2:BB2"/>
    <mergeCell ref="C6:L6"/>
    <mergeCell ref="M6:V6"/>
    <mergeCell ref="A3:AF3"/>
    <mergeCell ref="AG3:BB3"/>
    <mergeCell ref="A4:AF4"/>
    <mergeCell ref="AG4:BB4"/>
    <mergeCell ref="A5:AF5"/>
    <mergeCell ref="AG5:BB5"/>
    <mergeCell ref="BA7:BB7"/>
    <mergeCell ref="AS6:BB6"/>
    <mergeCell ref="Q7:T7"/>
    <mergeCell ref="AI7:AL7"/>
    <mergeCell ref="AM7:AP7"/>
    <mergeCell ref="W6:AF6"/>
    <mergeCell ref="AI6:AR6"/>
    <mergeCell ref="AQ7:AR7"/>
    <mergeCell ref="AS7:AV7"/>
    <mergeCell ref="AW7:AZ7"/>
    <mergeCell ref="A9:A11"/>
    <mergeCell ref="AG9:AG11"/>
    <mergeCell ref="U7:V7"/>
    <mergeCell ref="W7:Z7"/>
    <mergeCell ref="AA7:AD7"/>
    <mergeCell ref="AE7:AF7"/>
    <mergeCell ref="C7:F7"/>
    <mergeCell ref="G7:J7"/>
    <mergeCell ref="K7:L7"/>
    <mergeCell ref="M7:P7"/>
    <mergeCell ref="A12:A14"/>
    <mergeCell ref="AG12:AG14"/>
    <mergeCell ref="A15:A17"/>
    <mergeCell ref="AG15:AG17"/>
    <mergeCell ref="A18:A20"/>
    <mergeCell ref="AG18:AG20"/>
    <mergeCell ref="A30:A32"/>
    <mergeCell ref="AG30:AG32"/>
    <mergeCell ref="A21:A23"/>
    <mergeCell ref="AG21:AG23"/>
    <mergeCell ref="A24:A26"/>
    <mergeCell ref="AG24:AG26"/>
    <mergeCell ref="A27:A29"/>
    <mergeCell ref="AG27:AG29"/>
  </mergeCells>
  <phoneticPr fontId="3" type="noConversion"/>
  <pageMargins left="0.75000000000000011" right="0.75000000000000011" top="1" bottom="1" header="0.5" footer="0.5"/>
  <pageSetup paperSize="0" fitToWidth="0" fitToHeight="0" orientation="landscape" horizontalDpi="0" verticalDpi="0" copies="0"/>
  <headerFooter alignWithMargins="0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O40"/>
  <sheetViews>
    <sheetView workbookViewId="0"/>
  </sheetViews>
  <sheetFormatPr defaultColWidth="9" defaultRowHeight="16.5" x14ac:dyDescent="0.25"/>
  <cols>
    <col min="1" max="1" width="12.625" style="109" customWidth="1"/>
    <col min="2" max="4" width="9.625" style="109" customWidth="1"/>
    <col min="5" max="6" width="9.375" style="109" customWidth="1"/>
    <col min="7" max="7" width="9.625" style="109" customWidth="1"/>
    <col min="8" max="8" width="9.375" style="109" customWidth="1"/>
    <col min="9" max="9" width="9.625" style="109" customWidth="1"/>
    <col min="10" max="22" width="9.375" style="109" customWidth="1"/>
    <col min="23" max="24" width="9.625" style="109" customWidth="1"/>
    <col min="25" max="26" width="9.375" style="109" customWidth="1"/>
    <col min="27" max="27" width="9.75" style="109" customWidth="1"/>
    <col min="28" max="28" width="9.375" style="109" customWidth="1"/>
    <col min="29" max="29" width="9.875" style="109" customWidth="1"/>
    <col min="30" max="32" width="9.375" style="109" customWidth="1"/>
    <col min="33" max="33" width="12.625" style="109" customWidth="1"/>
    <col min="34" max="34" width="9.625" style="109" customWidth="1"/>
    <col min="35" max="36" width="10" style="109" customWidth="1"/>
    <col min="37" max="38" width="9.375" style="109" customWidth="1"/>
    <col min="39" max="39" width="9.875" style="109" customWidth="1"/>
    <col min="40" max="40" width="9.375" style="109" customWidth="1"/>
    <col min="41" max="41" width="9.875" style="109" customWidth="1"/>
    <col min="42" max="44" width="9.375" style="109" customWidth="1"/>
    <col min="45" max="45" width="9.75" style="109" customWidth="1"/>
    <col min="46" max="48" width="9.375" style="109" customWidth="1"/>
    <col min="49" max="49" width="9.75" style="109" customWidth="1"/>
    <col min="50" max="54" width="9.375" style="109" customWidth="1"/>
    <col min="55" max="55" width="9" style="109" customWidth="1"/>
    <col min="56" max="16384" width="9" style="109"/>
  </cols>
  <sheetData>
    <row r="1" spans="1:67" customFormat="1" ht="21.95" customHeight="1" x14ac:dyDescent="0.25">
      <c r="A1" s="10" t="s">
        <v>23</v>
      </c>
      <c r="B1" s="11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3"/>
      <c r="AA1" s="375" t="s">
        <v>24</v>
      </c>
      <c r="AB1" s="375"/>
      <c r="AC1" s="375" t="s">
        <v>101</v>
      </c>
      <c r="AD1" s="375"/>
      <c r="AE1" s="375"/>
      <c r="AF1" s="375"/>
      <c r="AG1" s="15" t="s">
        <v>23</v>
      </c>
      <c r="AH1" s="11" t="s">
        <v>2</v>
      </c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3"/>
      <c r="AW1" s="384" t="s">
        <v>24</v>
      </c>
      <c r="AX1" s="384"/>
      <c r="AY1" s="375" t="s">
        <v>101</v>
      </c>
      <c r="AZ1" s="375"/>
      <c r="BA1" s="375"/>
      <c r="BB1" s="375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</row>
    <row r="2" spans="1:67" customFormat="1" ht="21.95" customHeight="1" x14ac:dyDescent="0.25">
      <c r="A2" s="18" t="s">
        <v>26</v>
      </c>
      <c r="B2" s="19" t="s">
        <v>27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1"/>
      <c r="AA2" s="375" t="s">
        <v>28</v>
      </c>
      <c r="AB2" s="375"/>
      <c r="AC2" s="385" t="s">
        <v>81</v>
      </c>
      <c r="AD2" s="385"/>
      <c r="AE2" s="385"/>
      <c r="AF2" s="385"/>
      <c r="AG2" s="22" t="s">
        <v>26</v>
      </c>
      <c r="AH2" s="19" t="s">
        <v>27</v>
      </c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1"/>
      <c r="AW2" s="375" t="s">
        <v>28</v>
      </c>
      <c r="AX2" s="375"/>
      <c r="AY2" s="385" t="s">
        <v>81</v>
      </c>
      <c r="AZ2" s="385"/>
      <c r="BA2" s="385"/>
      <c r="BB2" s="385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</row>
    <row r="3" spans="1:67" s="24" customFormat="1" ht="30" customHeight="1" x14ac:dyDescent="0.25">
      <c r="A3" s="383" t="s">
        <v>71</v>
      </c>
      <c r="B3" s="383"/>
      <c r="C3" s="383"/>
      <c r="D3" s="383"/>
      <c r="E3" s="383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3"/>
      <c r="AA3" s="383"/>
      <c r="AB3" s="383"/>
      <c r="AC3" s="383"/>
      <c r="AD3" s="383"/>
      <c r="AE3" s="383"/>
      <c r="AF3" s="383"/>
      <c r="AG3" s="386" t="s">
        <v>74</v>
      </c>
      <c r="AH3" s="386"/>
      <c r="AI3" s="386"/>
      <c r="AJ3" s="386"/>
      <c r="AK3" s="386"/>
      <c r="AL3" s="386"/>
      <c r="AM3" s="386"/>
      <c r="AN3" s="386"/>
      <c r="AO3" s="386"/>
      <c r="AP3" s="386"/>
      <c r="AQ3" s="386"/>
      <c r="AR3" s="386"/>
      <c r="AS3" s="386"/>
      <c r="AT3" s="386"/>
      <c r="AU3" s="386"/>
      <c r="AV3" s="386"/>
      <c r="AW3" s="386"/>
      <c r="AX3" s="386"/>
      <c r="AY3" s="386"/>
      <c r="AZ3" s="386"/>
      <c r="BA3" s="386"/>
      <c r="BB3" s="386"/>
      <c r="BC3" s="23"/>
      <c r="BD3" s="23"/>
      <c r="BE3" s="23"/>
    </row>
    <row r="4" spans="1:67" s="94" customFormat="1" ht="26.1" customHeight="1" x14ac:dyDescent="0.25">
      <c r="A4" s="377" t="s">
        <v>106</v>
      </c>
      <c r="B4" s="377"/>
      <c r="C4" s="377"/>
      <c r="D4" s="377"/>
      <c r="E4" s="377"/>
      <c r="F4" s="377"/>
      <c r="G4" s="377"/>
      <c r="H4" s="377"/>
      <c r="I4" s="377"/>
      <c r="J4" s="377"/>
      <c r="K4" s="377"/>
      <c r="L4" s="377"/>
      <c r="M4" s="377"/>
      <c r="N4" s="377"/>
      <c r="O4" s="377"/>
      <c r="P4" s="377"/>
      <c r="Q4" s="377"/>
      <c r="R4" s="377"/>
      <c r="S4" s="377"/>
      <c r="T4" s="377"/>
      <c r="U4" s="377"/>
      <c r="V4" s="377"/>
      <c r="W4" s="377"/>
      <c r="X4" s="377"/>
      <c r="Y4" s="377"/>
      <c r="Z4" s="377"/>
      <c r="AA4" s="377"/>
      <c r="AB4" s="377"/>
      <c r="AC4" s="377"/>
      <c r="AD4" s="377"/>
      <c r="AE4" s="377"/>
      <c r="AF4" s="377"/>
      <c r="AG4" s="379" t="s">
        <v>106</v>
      </c>
      <c r="AH4" s="379"/>
      <c r="AI4" s="379"/>
      <c r="AJ4" s="379"/>
      <c r="AK4" s="379"/>
      <c r="AL4" s="379"/>
      <c r="AM4" s="379"/>
      <c r="AN4" s="379"/>
      <c r="AO4" s="379"/>
      <c r="AP4" s="379"/>
      <c r="AQ4" s="379"/>
      <c r="AR4" s="379"/>
      <c r="AS4" s="379"/>
      <c r="AT4" s="379"/>
      <c r="AU4" s="379"/>
      <c r="AV4" s="379"/>
      <c r="AW4" s="379"/>
      <c r="AX4" s="379"/>
      <c r="AY4" s="379"/>
      <c r="AZ4" s="379"/>
      <c r="BA4" s="379"/>
      <c r="BB4" s="379"/>
      <c r="BC4" s="58"/>
      <c r="BD4" s="58"/>
      <c r="BE4" s="58"/>
    </row>
    <row r="5" spans="1:67" customFormat="1" ht="20.100000000000001" customHeight="1" x14ac:dyDescent="0.25">
      <c r="A5" s="380" t="s">
        <v>1</v>
      </c>
      <c r="B5" s="380"/>
      <c r="C5" s="380"/>
      <c r="D5" s="380"/>
      <c r="E5" s="380"/>
      <c r="F5" s="380"/>
      <c r="G5" s="380"/>
      <c r="H5" s="380"/>
      <c r="I5" s="380"/>
      <c r="J5" s="380"/>
      <c r="K5" s="380"/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380"/>
      <c r="AD5" s="380"/>
      <c r="AE5" s="380"/>
      <c r="AF5" s="380"/>
      <c r="AG5" s="381" t="s">
        <v>1</v>
      </c>
      <c r="AH5" s="381"/>
      <c r="AI5" s="381"/>
      <c r="AJ5" s="381"/>
      <c r="AK5" s="381"/>
      <c r="AL5" s="381"/>
      <c r="AM5" s="381"/>
      <c r="AN5" s="381"/>
      <c r="AO5" s="381"/>
      <c r="AP5" s="381"/>
      <c r="AQ5" s="381"/>
      <c r="AR5" s="381"/>
      <c r="AS5" s="381"/>
      <c r="AT5" s="381"/>
      <c r="AU5" s="381"/>
      <c r="AV5" s="381"/>
      <c r="AW5" s="381"/>
      <c r="AX5" s="381"/>
      <c r="AY5" s="381"/>
      <c r="AZ5" s="381"/>
      <c r="BA5" s="381"/>
      <c r="BB5" s="381"/>
      <c r="BC5" s="17"/>
      <c r="BD5" s="17"/>
      <c r="BE5" s="17"/>
    </row>
    <row r="6" spans="1:67" s="67" customFormat="1" ht="24.95" customHeight="1" x14ac:dyDescent="0.25">
      <c r="A6" s="25" t="s">
        <v>35</v>
      </c>
      <c r="B6" s="62"/>
      <c r="C6" s="409" t="s">
        <v>33</v>
      </c>
      <c r="D6" s="409"/>
      <c r="E6" s="409"/>
      <c r="F6" s="409"/>
      <c r="G6" s="409"/>
      <c r="H6" s="409"/>
      <c r="I6" s="409"/>
      <c r="J6" s="409"/>
      <c r="K6" s="409"/>
      <c r="L6" s="409"/>
      <c r="M6" s="409" t="s">
        <v>84</v>
      </c>
      <c r="N6" s="409"/>
      <c r="O6" s="409"/>
      <c r="P6" s="409"/>
      <c r="Q6" s="409"/>
      <c r="R6" s="409"/>
      <c r="S6" s="409"/>
      <c r="T6" s="409"/>
      <c r="U6" s="409"/>
      <c r="V6" s="409"/>
      <c r="W6" s="409" t="s">
        <v>34</v>
      </c>
      <c r="X6" s="409"/>
      <c r="Y6" s="409"/>
      <c r="Z6" s="409"/>
      <c r="AA6" s="409"/>
      <c r="AB6" s="409"/>
      <c r="AC6" s="409"/>
      <c r="AD6" s="409"/>
      <c r="AE6" s="409"/>
      <c r="AF6" s="409"/>
      <c r="AG6" s="25" t="s">
        <v>35</v>
      </c>
      <c r="AH6" s="62"/>
      <c r="AI6" s="409" t="s">
        <v>37</v>
      </c>
      <c r="AJ6" s="409"/>
      <c r="AK6" s="409"/>
      <c r="AL6" s="409"/>
      <c r="AM6" s="409"/>
      <c r="AN6" s="409"/>
      <c r="AO6" s="409"/>
      <c r="AP6" s="409"/>
      <c r="AQ6" s="409"/>
      <c r="AR6" s="409"/>
      <c r="AS6" s="410" t="s">
        <v>38</v>
      </c>
      <c r="AT6" s="410"/>
      <c r="AU6" s="410"/>
      <c r="AV6" s="410"/>
      <c r="AW6" s="410"/>
      <c r="AX6" s="410"/>
      <c r="AY6" s="410"/>
      <c r="AZ6" s="410"/>
      <c r="BA6" s="410"/>
      <c r="BB6" s="410"/>
    </row>
    <row r="7" spans="1:67" s="67" customFormat="1" ht="24.95" customHeight="1" x14ac:dyDescent="0.25">
      <c r="A7" s="28" t="s">
        <v>42</v>
      </c>
      <c r="B7" s="28" t="s">
        <v>67</v>
      </c>
      <c r="C7" s="375" t="s">
        <v>39</v>
      </c>
      <c r="D7" s="375"/>
      <c r="E7" s="375"/>
      <c r="F7" s="375"/>
      <c r="G7" s="374" t="s">
        <v>40</v>
      </c>
      <c r="H7" s="374"/>
      <c r="I7" s="374"/>
      <c r="J7" s="374"/>
      <c r="K7" s="375" t="s">
        <v>41</v>
      </c>
      <c r="L7" s="375"/>
      <c r="M7" s="375" t="s">
        <v>39</v>
      </c>
      <c r="N7" s="375"/>
      <c r="O7" s="375"/>
      <c r="P7" s="375"/>
      <c r="Q7" s="374" t="s">
        <v>40</v>
      </c>
      <c r="R7" s="374"/>
      <c r="S7" s="374"/>
      <c r="T7" s="374"/>
      <c r="U7" s="375" t="s">
        <v>41</v>
      </c>
      <c r="V7" s="375"/>
      <c r="W7" s="375" t="s">
        <v>39</v>
      </c>
      <c r="X7" s="375"/>
      <c r="Y7" s="375"/>
      <c r="Z7" s="375"/>
      <c r="AA7" s="374" t="s">
        <v>40</v>
      </c>
      <c r="AB7" s="374"/>
      <c r="AC7" s="374"/>
      <c r="AD7" s="374"/>
      <c r="AE7" s="375" t="s">
        <v>41</v>
      </c>
      <c r="AF7" s="375"/>
      <c r="AG7" s="28" t="s">
        <v>42</v>
      </c>
      <c r="AH7" s="28" t="s">
        <v>67</v>
      </c>
      <c r="AI7" s="375" t="s">
        <v>39</v>
      </c>
      <c r="AJ7" s="375"/>
      <c r="AK7" s="375"/>
      <c r="AL7" s="375"/>
      <c r="AM7" s="374" t="s">
        <v>40</v>
      </c>
      <c r="AN7" s="374"/>
      <c r="AO7" s="374"/>
      <c r="AP7" s="374"/>
      <c r="AQ7" s="375" t="s">
        <v>41</v>
      </c>
      <c r="AR7" s="375"/>
      <c r="AS7" s="375" t="s">
        <v>39</v>
      </c>
      <c r="AT7" s="375"/>
      <c r="AU7" s="375"/>
      <c r="AV7" s="375"/>
      <c r="AW7" s="374" t="s">
        <v>40</v>
      </c>
      <c r="AX7" s="374"/>
      <c r="AY7" s="374"/>
      <c r="AZ7" s="374"/>
      <c r="BA7" s="382" t="s">
        <v>41</v>
      </c>
      <c r="BB7" s="382"/>
    </row>
    <row r="8" spans="1:67" s="67" customFormat="1" ht="80.099999999999994" customHeight="1" x14ac:dyDescent="0.25">
      <c r="A8" s="29" t="s">
        <v>43</v>
      </c>
      <c r="B8" s="30"/>
      <c r="C8" s="68" t="s">
        <v>44</v>
      </c>
      <c r="D8" s="68" t="s">
        <v>45</v>
      </c>
      <c r="E8" s="68" t="s">
        <v>46</v>
      </c>
      <c r="F8" s="68" t="s">
        <v>47</v>
      </c>
      <c r="G8" s="31" t="s">
        <v>48</v>
      </c>
      <c r="H8" s="68" t="s">
        <v>76</v>
      </c>
      <c r="I8" s="68" t="s">
        <v>45</v>
      </c>
      <c r="J8" s="68" t="s">
        <v>46</v>
      </c>
      <c r="K8" s="68" t="s">
        <v>45</v>
      </c>
      <c r="L8" s="68" t="s">
        <v>46</v>
      </c>
      <c r="M8" s="68" t="s">
        <v>44</v>
      </c>
      <c r="N8" s="68" t="s">
        <v>45</v>
      </c>
      <c r="O8" s="68" t="s">
        <v>46</v>
      </c>
      <c r="P8" s="68" t="s">
        <v>47</v>
      </c>
      <c r="Q8" s="31" t="s">
        <v>48</v>
      </c>
      <c r="R8" s="68" t="s">
        <v>76</v>
      </c>
      <c r="S8" s="68" t="s">
        <v>45</v>
      </c>
      <c r="T8" s="68" t="s">
        <v>46</v>
      </c>
      <c r="U8" s="68" t="s">
        <v>45</v>
      </c>
      <c r="V8" s="68" t="s">
        <v>46</v>
      </c>
      <c r="W8" s="68" t="s">
        <v>44</v>
      </c>
      <c r="X8" s="68" t="s">
        <v>45</v>
      </c>
      <c r="Y8" s="68" t="s">
        <v>46</v>
      </c>
      <c r="Z8" s="68" t="s">
        <v>47</v>
      </c>
      <c r="AA8" s="31" t="s">
        <v>48</v>
      </c>
      <c r="AB8" s="68" t="s">
        <v>76</v>
      </c>
      <c r="AC8" s="68" t="s">
        <v>45</v>
      </c>
      <c r="AD8" s="68" t="s">
        <v>46</v>
      </c>
      <c r="AE8" s="68" t="s">
        <v>45</v>
      </c>
      <c r="AF8" s="68" t="s">
        <v>46</v>
      </c>
      <c r="AG8" s="29" t="s">
        <v>43</v>
      </c>
      <c r="AH8" s="30"/>
      <c r="AI8" s="68" t="s">
        <v>44</v>
      </c>
      <c r="AJ8" s="68" t="s">
        <v>45</v>
      </c>
      <c r="AK8" s="68" t="s">
        <v>46</v>
      </c>
      <c r="AL8" s="68" t="s">
        <v>47</v>
      </c>
      <c r="AM8" s="31" t="s">
        <v>48</v>
      </c>
      <c r="AN8" s="68" t="s">
        <v>76</v>
      </c>
      <c r="AO8" s="68" t="s">
        <v>45</v>
      </c>
      <c r="AP8" s="68" t="s">
        <v>46</v>
      </c>
      <c r="AQ8" s="68" t="s">
        <v>45</v>
      </c>
      <c r="AR8" s="68" t="s">
        <v>46</v>
      </c>
      <c r="AS8" s="69" t="s">
        <v>44</v>
      </c>
      <c r="AT8" s="69" t="s">
        <v>45</v>
      </c>
      <c r="AU8" s="69" t="s">
        <v>46</v>
      </c>
      <c r="AV8" s="69" t="s">
        <v>47</v>
      </c>
      <c r="AW8" s="33" t="s">
        <v>48</v>
      </c>
      <c r="AX8" s="69" t="s">
        <v>76</v>
      </c>
      <c r="AY8" s="69" t="s">
        <v>45</v>
      </c>
      <c r="AZ8" s="69" t="s">
        <v>46</v>
      </c>
      <c r="BA8" s="69" t="s">
        <v>45</v>
      </c>
      <c r="BB8" s="70" t="s">
        <v>46</v>
      </c>
    </row>
    <row r="9" spans="1:67" s="102" customFormat="1" ht="21.95" customHeight="1" x14ac:dyDescent="0.25">
      <c r="A9" s="412" t="s">
        <v>49</v>
      </c>
      <c r="B9" s="75" t="s">
        <v>44</v>
      </c>
      <c r="C9" s="134">
        <v>324524</v>
      </c>
      <c r="D9" s="135">
        <v>321752</v>
      </c>
      <c r="E9" s="135">
        <v>2772</v>
      </c>
      <c r="F9" s="73">
        <v>0.85417411347080641</v>
      </c>
      <c r="G9" s="135">
        <v>324455</v>
      </c>
      <c r="H9" s="73">
        <v>99.978738090249109</v>
      </c>
      <c r="I9" s="135">
        <v>321683</v>
      </c>
      <c r="J9" s="135">
        <v>2772</v>
      </c>
      <c r="K9" s="135">
        <v>69</v>
      </c>
      <c r="L9" s="135">
        <v>0</v>
      </c>
      <c r="M9" s="135">
        <v>0</v>
      </c>
      <c r="N9" s="135">
        <v>0</v>
      </c>
      <c r="O9" s="135">
        <v>0</v>
      </c>
      <c r="P9" s="135">
        <v>0</v>
      </c>
      <c r="Q9" s="135">
        <v>0</v>
      </c>
      <c r="R9" s="135">
        <v>0</v>
      </c>
      <c r="S9" s="135">
        <v>0</v>
      </c>
      <c r="T9" s="135">
        <v>0</v>
      </c>
      <c r="U9" s="135">
        <v>0</v>
      </c>
      <c r="V9" s="135">
        <v>0</v>
      </c>
      <c r="W9" s="72">
        <v>138424</v>
      </c>
      <c r="X9" s="72">
        <v>136969</v>
      </c>
      <c r="Y9" s="72">
        <v>1455</v>
      </c>
      <c r="Z9" s="73">
        <v>1.0511183031844189</v>
      </c>
      <c r="AA9" s="72">
        <v>138400</v>
      </c>
      <c r="AB9" s="73">
        <v>99.982661966133037</v>
      </c>
      <c r="AC9" s="72">
        <v>136945</v>
      </c>
      <c r="AD9" s="72">
        <v>1455</v>
      </c>
      <c r="AE9" s="72">
        <v>24</v>
      </c>
      <c r="AF9" s="74">
        <v>0</v>
      </c>
      <c r="AG9" s="408" t="s">
        <v>49</v>
      </c>
      <c r="AH9" s="75" t="s">
        <v>44</v>
      </c>
      <c r="AI9" s="71">
        <v>106215</v>
      </c>
      <c r="AJ9" s="72">
        <v>105409</v>
      </c>
      <c r="AK9" s="72">
        <v>806</v>
      </c>
      <c r="AL9" s="73">
        <v>0.75883820552652637</v>
      </c>
      <c r="AM9" s="72">
        <v>106186</v>
      </c>
      <c r="AN9" s="73">
        <v>99.972696888386764</v>
      </c>
      <c r="AO9" s="72">
        <v>105380</v>
      </c>
      <c r="AP9" s="72">
        <v>806</v>
      </c>
      <c r="AQ9" s="72">
        <v>29</v>
      </c>
      <c r="AR9" s="72">
        <v>0</v>
      </c>
      <c r="AS9" s="72">
        <v>79885</v>
      </c>
      <c r="AT9" s="72">
        <v>79374</v>
      </c>
      <c r="AU9" s="72">
        <v>511</v>
      </c>
      <c r="AV9" s="73">
        <v>0.63966952494210427</v>
      </c>
      <c r="AW9" s="72">
        <v>79869</v>
      </c>
      <c r="AX9" s="73">
        <v>99.979971208612383</v>
      </c>
      <c r="AY9" s="72">
        <v>79358</v>
      </c>
      <c r="AZ9" s="72">
        <v>511</v>
      </c>
      <c r="BA9" s="72">
        <v>16</v>
      </c>
      <c r="BB9" s="72">
        <v>0</v>
      </c>
    </row>
    <row r="10" spans="1:67" s="102" customFormat="1" ht="21.95" customHeight="1" x14ac:dyDescent="0.25">
      <c r="A10" s="412"/>
      <c r="B10" s="75" t="s">
        <v>50</v>
      </c>
      <c r="C10" s="136">
        <v>123271</v>
      </c>
      <c r="D10" s="137">
        <v>121860</v>
      </c>
      <c r="E10" s="137">
        <v>1411</v>
      </c>
      <c r="F10" s="78">
        <v>1.1446325575358356</v>
      </c>
      <c r="G10" s="137">
        <v>123250</v>
      </c>
      <c r="H10" s="78">
        <v>99.982964363069982</v>
      </c>
      <c r="I10" s="137">
        <v>121839</v>
      </c>
      <c r="J10" s="137">
        <v>1411</v>
      </c>
      <c r="K10" s="137">
        <v>21</v>
      </c>
      <c r="L10" s="137">
        <v>0</v>
      </c>
      <c r="M10" s="137">
        <v>0</v>
      </c>
      <c r="N10" s="137">
        <v>0</v>
      </c>
      <c r="O10" s="137">
        <v>0</v>
      </c>
      <c r="P10" s="137">
        <v>0</v>
      </c>
      <c r="Q10" s="137">
        <v>0</v>
      </c>
      <c r="R10" s="137">
        <v>0</v>
      </c>
      <c r="S10" s="137">
        <v>0</v>
      </c>
      <c r="T10" s="137">
        <v>0</v>
      </c>
      <c r="U10" s="137">
        <v>0</v>
      </c>
      <c r="V10" s="137">
        <v>0</v>
      </c>
      <c r="W10" s="77">
        <v>54853</v>
      </c>
      <c r="X10" s="77">
        <v>54084</v>
      </c>
      <c r="Y10" s="77">
        <v>769</v>
      </c>
      <c r="Z10" s="78">
        <v>1.4019287914972745</v>
      </c>
      <c r="AA10" s="77">
        <v>54843</v>
      </c>
      <c r="AB10" s="78">
        <v>99.981769456547497</v>
      </c>
      <c r="AC10" s="77">
        <v>54074</v>
      </c>
      <c r="AD10" s="77">
        <v>769</v>
      </c>
      <c r="AE10" s="77">
        <v>10</v>
      </c>
      <c r="AF10" s="79">
        <v>0</v>
      </c>
      <c r="AG10" s="408"/>
      <c r="AH10" s="75" t="s">
        <v>50</v>
      </c>
      <c r="AI10" s="76">
        <v>37874</v>
      </c>
      <c r="AJ10" s="77">
        <v>37495</v>
      </c>
      <c r="AK10" s="77">
        <v>379</v>
      </c>
      <c r="AL10" s="78">
        <v>1.0006864867719278</v>
      </c>
      <c r="AM10" s="77">
        <v>37866</v>
      </c>
      <c r="AN10" s="78">
        <v>99.978877330094534</v>
      </c>
      <c r="AO10" s="77">
        <v>37487</v>
      </c>
      <c r="AP10" s="77">
        <v>379</v>
      </c>
      <c r="AQ10" s="77">
        <v>8</v>
      </c>
      <c r="AR10" s="77">
        <v>0</v>
      </c>
      <c r="AS10" s="77">
        <v>30544</v>
      </c>
      <c r="AT10" s="77">
        <v>30281</v>
      </c>
      <c r="AU10" s="77">
        <v>263</v>
      </c>
      <c r="AV10" s="78">
        <v>0.86105290728129902</v>
      </c>
      <c r="AW10" s="77">
        <v>30541</v>
      </c>
      <c r="AX10" s="78">
        <v>99.990178103719231</v>
      </c>
      <c r="AY10" s="77">
        <v>30278</v>
      </c>
      <c r="AZ10" s="77">
        <v>263</v>
      </c>
      <c r="BA10" s="77">
        <v>3</v>
      </c>
      <c r="BB10" s="77">
        <v>0</v>
      </c>
    </row>
    <row r="11" spans="1:67" s="102" customFormat="1" ht="21.95" customHeight="1" x14ac:dyDescent="0.25">
      <c r="A11" s="412"/>
      <c r="B11" s="75" t="s">
        <v>51</v>
      </c>
      <c r="C11" s="136">
        <v>201253</v>
      </c>
      <c r="D11" s="137">
        <v>199892</v>
      </c>
      <c r="E11" s="137">
        <v>1361</v>
      </c>
      <c r="F11" s="78">
        <v>0.67626321098319031</v>
      </c>
      <c r="G11" s="137">
        <v>201205</v>
      </c>
      <c r="H11" s="78">
        <v>99.976149423859511</v>
      </c>
      <c r="I11" s="137">
        <v>199844</v>
      </c>
      <c r="J11" s="137">
        <v>1361</v>
      </c>
      <c r="K11" s="137">
        <v>48</v>
      </c>
      <c r="L11" s="137">
        <v>0</v>
      </c>
      <c r="M11" s="137">
        <v>0</v>
      </c>
      <c r="N11" s="137">
        <v>0</v>
      </c>
      <c r="O11" s="137">
        <v>0</v>
      </c>
      <c r="P11" s="137">
        <v>0</v>
      </c>
      <c r="Q11" s="137">
        <v>0</v>
      </c>
      <c r="R11" s="137">
        <v>0</v>
      </c>
      <c r="S11" s="137">
        <v>0</v>
      </c>
      <c r="T11" s="137">
        <v>0</v>
      </c>
      <c r="U11" s="137">
        <v>0</v>
      </c>
      <c r="V11" s="137">
        <v>0</v>
      </c>
      <c r="W11" s="77">
        <v>83571</v>
      </c>
      <c r="X11" s="77">
        <v>82885</v>
      </c>
      <c r="Y11" s="77">
        <v>686</v>
      </c>
      <c r="Z11" s="78">
        <v>0.82085891038757475</v>
      </c>
      <c r="AA11" s="77">
        <v>83557</v>
      </c>
      <c r="AB11" s="78">
        <v>99.983247777339017</v>
      </c>
      <c r="AC11" s="77">
        <v>82871</v>
      </c>
      <c r="AD11" s="77">
        <v>686</v>
      </c>
      <c r="AE11" s="77">
        <v>14</v>
      </c>
      <c r="AF11" s="79">
        <v>0</v>
      </c>
      <c r="AG11" s="408"/>
      <c r="AH11" s="75" t="s">
        <v>51</v>
      </c>
      <c r="AI11" s="76">
        <v>68341</v>
      </c>
      <c r="AJ11" s="77">
        <v>67914</v>
      </c>
      <c r="AK11" s="77">
        <v>427</v>
      </c>
      <c r="AL11" s="78">
        <v>0.62480794837652365</v>
      </c>
      <c r="AM11" s="77">
        <v>68320</v>
      </c>
      <c r="AN11" s="78">
        <v>99.969271740243784</v>
      </c>
      <c r="AO11" s="77">
        <v>67893</v>
      </c>
      <c r="AP11" s="77">
        <v>427</v>
      </c>
      <c r="AQ11" s="77">
        <v>21</v>
      </c>
      <c r="AR11" s="77">
        <v>0</v>
      </c>
      <c r="AS11" s="77">
        <v>49341</v>
      </c>
      <c r="AT11" s="77">
        <v>49093</v>
      </c>
      <c r="AU11" s="77">
        <v>248</v>
      </c>
      <c r="AV11" s="78">
        <v>0.50262459212419697</v>
      </c>
      <c r="AW11" s="77">
        <v>49328</v>
      </c>
      <c r="AX11" s="78">
        <v>99.973652743154787</v>
      </c>
      <c r="AY11" s="77">
        <v>49080</v>
      </c>
      <c r="AZ11" s="77">
        <v>248</v>
      </c>
      <c r="BA11" s="77">
        <v>13</v>
      </c>
      <c r="BB11" s="77">
        <v>0</v>
      </c>
    </row>
    <row r="12" spans="1:67" s="102" customFormat="1" ht="21.95" customHeight="1" x14ac:dyDescent="0.25">
      <c r="A12" s="412" t="s">
        <v>52</v>
      </c>
      <c r="B12" s="75" t="s">
        <v>44</v>
      </c>
      <c r="C12" s="136">
        <v>60162</v>
      </c>
      <c r="D12" s="137">
        <v>59779</v>
      </c>
      <c r="E12" s="137">
        <v>383</v>
      </c>
      <c r="F12" s="78">
        <v>0.63661447425285067</v>
      </c>
      <c r="G12" s="137">
        <v>60156</v>
      </c>
      <c r="H12" s="78">
        <v>99.990026927296299</v>
      </c>
      <c r="I12" s="137">
        <v>59773</v>
      </c>
      <c r="J12" s="137">
        <v>383</v>
      </c>
      <c r="K12" s="137">
        <v>6</v>
      </c>
      <c r="L12" s="137">
        <v>0</v>
      </c>
      <c r="M12" s="137">
        <v>0</v>
      </c>
      <c r="N12" s="137">
        <v>0</v>
      </c>
      <c r="O12" s="137">
        <v>0</v>
      </c>
      <c r="P12" s="137">
        <v>0</v>
      </c>
      <c r="Q12" s="137">
        <v>0</v>
      </c>
      <c r="R12" s="137">
        <v>0</v>
      </c>
      <c r="S12" s="137">
        <v>0</v>
      </c>
      <c r="T12" s="137">
        <v>0</v>
      </c>
      <c r="U12" s="137">
        <v>0</v>
      </c>
      <c r="V12" s="137">
        <v>0</v>
      </c>
      <c r="W12" s="77">
        <v>27758</v>
      </c>
      <c r="X12" s="77">
        <v>27576</v>
      </c>
      <c r="Y12" s="77">
        <v>182</v>
      </c>
      <c r="Z12" s="78">
        <v>0.65566683478636789</v>
      </c>
      <c r="AA12" s="77">
        <v>27754</v>
      </c>
      <c r="AB12" s="78">
        <v>99.985589739894806</v>
      </c>
      <c r="AC12" s="77">
        <v>27572</v>
      </c>
      <c r="AD12" s="77">
        <v>182</v>
      </c>
      <c r="AE12" s="77">
        <v>4</v>
      </c>
      <c r="AF12" s="79">
        <v>0</v>
      </c>
      <c r="AG12" s="408" t="s">
        <v>52</v>
      </c>
      <c r="AH12" s="75" t="s">
        <v>44</v>
      </c>
      <c r="AI12" s="76">
        <v>18433</v>
      </c>
      <c r="AJ12" s="77">
        <v>18330</v>
      </c>
      <c r="AK12" s="77">
        <v>103</v>
      </c>
      <c r="AL12" s="78">
        <v>0.55878044810936911</v>
      </c>
      <c r="AM12" s="77">
        <v>18433</v>
      </c>
      <c r="AN12" s="77">
        <v>100</v>
      </c>
      <c r="AO12" s="77">
        <v>18330</v>
      </c>
      <c r="AP12" s="77">
        <v>103</v>
      </c>
      <c r="AQ12" s="77">
        <v>0</v>
      </c>
      <c r="AR12" s="77">
        <v>0</v>
      </c>
      <c r="AS12" s="77">
        <v>13971</v>
      </c>
      <c r="AT12" s="77">
        <v>13873</v>
      </c>
      <c r="AU12" s="77">
        <v>98</v>
      </c>
      <c r="AV12" s="78">
        <v>0.70145300980602676</v>
      </c>
      <c r="AW12" s="77">
        <v>13969</v>
      </c>
      <c r="AX12" s="78">
        <v>99.985684632452944</v>
      </c>
      <c r="AY12" s="77">
        <v>13871</v>
      </c>
      <c r="AZ12" s="77">
        <v>98</v>
      </c>
      <c r="BA12" s="77">
        <v>2</v>
      </c>
      <c r="BB12" s="77">
        <v>0</v>
      </c>
    </row>
    <row r="13" spans="1:67" s="102" customFormat="1" ht="21.95" customHeight="1" x14ac:dyDescent="0.25">
      <c r="A13" s="412"/>
      <c r="B13" s="75" t="s">
        <v>50</v>
      </c>
      <c r="C13" s="136">
        <v>51018</v>
      </c>
      <c r="D13" s="137">
        <v>50662</v>
      </c>
      <c r="E13" s="137">
        <v>356</v>
      </c>
      <c r="F13" s="78">
        <v>0.69779293582657109</v>
      </c>
      <c r="G13" s="137">
        <v>51012</v>
      </c>
      <c r="H13" s="78">
        <v>99.988239444901794</v>
      </c>
      <c r="I13" s="137">
        <v>50656</v>
      </c>
      <c r="J13" s="137">
        <v>356</v>
      </c>
      <c r="K13" s="137">
        <v>6</v>
      </c>
      <c r="L13" s="137">
        <v>0</v>
      </c>
      <c r="M13" s="137">
        <v>0</v>
      </c>
      <c r="N13" s="137">
        <v>0</v>
      </c>
      <c r="O13" s="137">
        <v>0</v>
      </c>
      <c r="P13" s="137">
        <v>0</v>
      </c>
      <c r="Q13" s="137">
        <v>0</v>
      </c>
      <c r="R13" s="137">
        <v>0</v>
      </c>
      <c r="S13" s="137">
        <v>0</v>
      </c>
      <c r="T13" s="137">
        <v>0</v>
      </c>
      <c r="U13" s="137">
        <v>0</v>
      </c>
      <c r="V13" s="137">
        <v>0</v>
      </c>
      <c r="W13" s="77">
        <v>23675</v>
      </c>
      <c r="X13" s="77">
        <v>23500</v>
      </c>
      <c r="Y13" s="77">
        <v>175</v>
      </c>
      <c r="Z13" s="78">
        <v>0.73917634635691654</v>
      </c>
      <c r="AA13" s="77">
        <v>23671</v>
      </c>
      <c r="AB13" s="78">
        <v>99.983104540654693</v>
      </c>
      <c r="AC13" s="77">
        <v>23496</v>
      </c>
      <c r="AD13" s="77">
        <v>175</v>
      </c>
      <c r="AE13" s="77">
        <v>4</v>
      </c>
      <c r="AF13" s="79">
        <v>0</v>
      </c>
      <c r="AG13" s="408"/>
      <c r="AH13" s="75" t="s">
        <v>50</v>
      </c>
      <c r="AI13" s="76">
        <v>15432</v>
      </c>
      <c r="AJ13" s="77">
        <v>15336</v>
      </c>
      <c r="AK13" s="77">
        <v>96</v>
      </c>
      <c r="AL13" s="78">
        <v>0.62208398133748055</v>
      </c>
      <c r="AM13" s="77">
        <v>15432</v>
      </c>
      <c r="AN13" s="77">
        <v>100</v>
      </c>
      <c r="AO13" s="77">
        <v>15336</v>
      </c>
      <c r="AP13" s="77">
        <v>96</v>
      </c>
      <c r="AQ13" s="77" t="s">
        <v>57</v>
      </c>
      <c r="AR13" s="77" t="s">
        <v>57</v>
      </c>
      <c r="AS13" s="77">
        <v>11911</v>
      </c>
      <c r="AT13" s="77">
        <v>11826</v>
      </c>
      <c r="AU13" s="77">
        <v>85</v>
      </c>
      <c r="AV13" s="78">
        <v>0.71362605994458905</v>
      </c>
      <c r="AW13" s="77">
        <v>11909</v>
      </c>
      <c r="AX13" s="78">
        <v>99.983208798589544</v>
      </c>
      <c r="AY13" s="77">
        <v>11824</v>
      </c>
      <c r="AZ13" s="77">
        <v>85</v>
      </c>
      <c r="BA13" s="77">
        <v>2</v>
      </c>
      <c r="BB13" s="77" t="s">
        <v>57</v>
      </c>
    </row>
    <row r="14" spans="1:67" s="102" customFormat="1" ht="21.95" customHeight="1" x14ac:dyDescent="0.25">
      <c r="A14" s="412"/>
      <c r="B14" s="75" t="s">
        <v>51</v>
      </c>
      <c r="C14" s="136">
        <v>9144</v>
      </c>
      <c r="D14" s="137">
        <v>9117</v>
      </c>
      <c r="E14" s="137">
        <v>27</v>
      </c>
      <c r="F14" s="78">
        <v>0.29527559055118108</v>
      </c>
      <c r="G14" s="137">
        <v>9144</v>
      </c>
      <c r="H14" s="77">
        <v>100</v>
      </c>
      <c r="I14" s="137">
        <v>9117</v>
      </c>
      <c r="J14" s="137">
        <v>27</v>
      </c>
      <c r="K14" s="137">
        <v>0</v>
      </c>
      <c r="L14" s="137">
        <v>0</v>
      </c>
      <c r="M14" s="137">
        <v>0</v>
      </c>
      <c r="N14" s="137">
        <v>0</v>
      </c>
      <c r="O14" s="137">
        <v>0</v>
      </c>
      <c r="P14" s="137">
        <v>0</v>
      </c>
      <c r="Q14" s="137">
        <v>0</v>
      </c>
      <c r="R14" s="137">
        <v>0</v>
      </c>
      <c r="S14" s="137">
        <v>0</v>
      </c>
      <c r="T14" s="137">
        <v>0</v>
      </c>
      <c r="U14" s="137">
        <v>0</v>
      </c>
      <c r="V14" s="137">
        <v>0</v>
      </c>
      <c r="W14" s="77">
        <v>4083</v>
      </c>
      <c r="X14" s="77">
        <v>4076</v>
      </c>
      <c r="Y14" s="77">
        <v>7</v>
      </c>
      <c r="Z14" s="78">
        <v>0.17144256674014205</v>
      </c>
      <c r="AA14" s="77">
        <v>4083</v>
      </c>
      <c r="AB14" s="77">
        <v>100</v>
      </c>
      <c r="AC14" s="77">
        <v>4076</v>
      </c>
      <c r="AD14" s="77">
        <v>7</v>
      </c>
      <c r="AE14" s="77" t="s">
        <v>57</v>
      </c>
      <c r="AF14" s="79">
        <v>0</v>
      </c>
      <c r="AG14" s="408"/>
      <c r="AH14" s="75" t="s">
        <v>51</v>
      </c>
      <c r="AI14" s="76">
        <v>3001</v>
      </c>
      <c r="AJ14" s="77">
        <v>2994</v>
      </c>
      <c r="AK14" s="77">
        <v>7</v>
      </c>
      <c r="AL14" s="78">
        <v>0.23325558147284237</v>
      </c>
      <c r="AM14" s="77">
        <v>3001</v>
      </c>
      <c r="AN14" s="77">
        <v>100</v>
      </c>
      <c r="AO14" s="77">
        <v>2994</v>
      </c>
      <c r="AP14" s="77">
        <v>7</v>
      </c>
      <c r="AQ14" s="77" t="s">
        <v>57</v>
      </c>
      <c r="AR14" s="77" t="s">
        <v>57</v>
      </c>
      <c r="AS14" s="77">
        <v>2060</v>
      </c>
      <c r="AT14" s="77">
        <v>2047</v>
      </c>
      <c r="AU14" s="77">
        <v>13</v>
      </c>
      <c r="AV14" s="78">
        <v>0.63106796116504849</v>
      </c>
      <c r="AW14" s="77">
        <v>2060</v>
      </c>
      <c r="AX14" s="77">
        <v>100</v>
      </c>
      <c r="AY14" s="77">
        <v>2047</v>
      </c>
      <c r="AZ14" s="77">
        <v>13</v>
      </c>
      <c r="BA14" s="77" t="s">
        <v>57</v>
      </c>
      <c r="BB14" s="77" t="s">
        <v>57</v>
      </c>
    </row>
    <row r="15" spans="1:67" s="102" customFormat="1" ht="21.95" customHeight="1" x14ac:dyDescent="0.25">
      <c r="A15" s="412" t="s">
        <v>53</v>
      </c>
      <c r="B15" s="75" t="s">
        <v>44</v>
      </c>
      <c r="C15" s="136">
        <v>132472</v>
      </c>
      <c r="D15" s="137">
        <v>131482</v>
      </c>
      <c r="E15" s="137">
        <v>990</v>
      </c>
      <c r="F15" s="78">
        <v>0.74732773718219703</v>
      </c>
      <c r="G15" s="137">
        <v>132434</v>
      </c>
      <c r="H15" s="78">
        <v>99.971314692916238</v>
      </c>
      <c r="I15" s="137">
        <v>131444</v>
      </c>
      <c r="J15" s="137">
        <v>990</v>
      </c>
      <c r="K15" s="137">
        <v>38</v>
      </c>
      <c r="L15" s="137">
        <v>0</v>
      </c>
      <c r="M15" s="137">
        <v>0</v>
      </c>
      <c r="N15" s="137">
        <v>0</v>
      </c>
      <c r="O15" s="137">
        <v>0</v>
      </c>
      <c r="P15" s="137">
        <v>0</v>
      </c>
      <c r="Q15" s="137">
        <v>0</v>
      </c>
      <c r="R15" s="137">
        <v>0</v>
      </c>
      <c r="S15" s="137">
        <v>0</v>
      </c>
      <c r="T15" s="137">
        <v>0</v>
      </c>
      <c r="U15" s="137">
        <v>0</v>
      </c>
      <c r="V15" s="137">
        <v>0</v>
      </c>
      <c r="W15" s="77">
        <v>54864</v>
      </c>
      <c r="X15" s="77">
        <v>54332</v>
      </c>
      <c r="Y15" s="77">
        <v>532</v>
      </c>
      <c r="Z15" s="78">
        <v>0.96967045785943429</v>
      </c>
      <c r="AA15" s="77">
        <v>54850</v>
      </c>
      <c r="AB15" s="78">
        <v>99.974482356372121</v>
      </c>
      <c r="AC15" s="77">
        <v>54318</v>
      </c>
      <c r="AD15" s="77">
        <v>532</v>
      </c>
      <c r="AE15" s="77">
        <v>14</v>
      </c>
      <c r="AF15" s="79">
        <v>0</v>
      </c>
      <c r="AG15" s="408" t="s">
        <v>53</v>
      </c>
      <c r="AH15" s="75" t="s">
        <v>44</v>
      </c>
      <c r="AI15" s="76">
        <v>49333</v>
      </c>
      <c r="AJ15" s="77">
        <v>49034</v>
      </c>
      <c r="AK15" s="77">
        <v>299</v>
      </c>
      <c r="AL15" s="78">
        <v>0.60608517625119085</v>
      </c>
      <c r="AM15" s="77">
        <v>49316</v>
      </c>
      <c r="AN15" s="78">
        <v>99.965540307704785</v>
      </c>
      <c r="AO15" s="77">
        <v>49017</v>
      </c>
      <c r="AP15" s="77">
        <v>299</v>
      </c>
      <c r="AQ15" s="77">
        <v>17</v>
      </c>
      <c r="AR15" s="77">
        <v>0</v>
      </c>
      <c r="AS15" s="77">
        <v>28275</v>
      </c>
      <c r="AT15" s="77">
        <v>28116</v>
      </c>
      <c r="AU15" s="77">
        <v>159</v>
      </c>
      <c r="AV15" s="78">
        <v>0.56233421750663126</v>
      </c>
      <c r="AW15" s="77">
        <v>28268</v>
      </c>
      <c r="AX15" s="78">
        <v>99.97524314765694</v>
      </c>
      <c r="AY15" s="77">
        <v>28109</v>
      </c>
      <c r="AZ15" s="77">
        <v>159</v>
      </c>
      <c r="BA15" s="77">
        <v>7</v>
      </c>
      <c r="BB15" s="77">
        <v>0</v>
      </c>
    </row>
    <row r="16" spans="1:67" s="102" customFormat="1" ht="21.95" customHeight="1" x14ac:dyDescent="0.25">
      <c r="A16" s="412"/>
      <c r="B16" s="75" t="s">
        <v>50</v>
      </c>
      <c r="C16" s="136">
        <v>16840</v>
      </c>
      <c r="D16" s="137">
        <v>16567</v>
      </c>
      <c r="E16" s="137">
        <v>273</v>
      </c>
      <c r="F16" s="78">
        <v>1.6211401425178147</v>
      </c>
      <c r="G16" s="137">
        <v>16835</v>
      </c>
      <c r="H16" s="78">
        <v>99.970308788598572</v>
      </c>
      <c r="I16" s="137">
        <v>16562</v>
      </c>
      <c r="J16" s="137">
        <v>273</v>
      </c>
      <c r="K16" s="137">
        <v>5</v>
      </c>
      <c r="L16" s="137">
        <v>0</v>
      </c>
      <c r="M16" s="137">
        <v>0</v>
      </c>
      <c r="N16" s="137">
        <v>0</v>
      </c>
      <c r="O16" s="137">
        <v>0</v>
      </c>
      <c r="P16" s="137">
        <v>0</v>
      </c>
      <c r="Q16" s="137">
        <v>0</v>
      </c>
      <c r="R16" s="137">
        <v>0</v>
      </c>
      <c r="S16" s="137">
        <v>0</v>
      </c>
      <c r="T16" s="137">
        <v>0</v>
      </c>
      <c r="U16" s="137">
        <v>0</v>
      </c>
      <c r="V16" s="137">
        <v>0</v>
      </c>
      <c r="W16" s="77">
        <v>7770</v>
      </c>
      <c r="X16" s="77">
        <v>7601</v>
      </c>
      <c r="Y16" s="77">
        <v>169</v>
      </c>
      <c r="Z16" s="78">
        <v>2.1750321750321748</v>
      </c>
      <c r="AA16" s="77">
        <v>7766</v>
      </c>
      <c r="AB16" s="78">
        <v>99.948519948519959</v>
      </c>
      <c r="AC16" s="77">
        <v>7597</v>
      </c>
      <c r="AD16" s="77">
        <v>169</v>
      </c>
      <c r="AE16" s="77">
        <v>4</v>
      </c>
      <c r="AF16" s="79">
        <v>0</v>
      </c>
      <c r="AG16" s="408"/>
      <c r="AH16" s="75" t="s">
        <v>50</v>
      </c>
      <c r="AI16" s="76">
        <v>5472</v>
      </c>
      <c r="AJ16" s="77">
        <v>5406</v>
      </c>
      <c r="AK16" s="77">
        <v>66</v>
      </c>
      <c r="AL16" s="78">
        <v>1.2061403508771928</v>
      </c>
      <c r="AM16" s="77">
        <v>5471</v>
      </c>
      <c r="AN16" s="78">
        <v>99.981725146198826</v>
      </c>
      <c r="AO16" s="77">
        <v>5405</v>
      </c>
      <c r="AP16" s="77">
        <v>66</v>
      </c>
      <c r="AQ16" s="77">
        <v>1</v>
      </c>
      <c r="AR16" s="77" t="s">
        <v>57</v>
      </c>
      <c r="AS16" s="77">
        <v>3598</v>
      </c>
      <c r="AT16" s="77">
        <v>3560</v>
      </c>
      <c r="AU16" s="77">
        <v>38</v>
      </c>
      <c r="AV16" s="78">
        <v>1.0561423012784881</v>
      </c>
      <c r="AW16" s="77">
        <v>3598</v>
      </c>
      <c r="AX16" s="77">
        <v>100</v>
      </c>
      <c r="AY16" s="77">
        <v>3560</v>
      </c>
      <c r="AZ16" s="77">
        <v>38</v>
      </c>
      <c r="BA16" s="77" t="s">
        <v>57</v>
      </c>
      <c r="BB16" s="77" t="s">
        <v>57</v>
      </c>
    </row>
    <row r="17" spans="1:54" s="102" customFormat="1" ht="21.95" customHeight="1" x14ac:dyDescent="0.25">
      <c r="A17" s="412"/>
      <c r="B17" s="75" t="s">
        <v>51</v>
      </c>
      <c r="C17" s="136">
        <v>115632</v>
      </c>
      <c r="D17" s="137">
        <v>114915</v>
      </c>
      <c r="E17" s="137">
        <v>717</v>
      </c>
      <c r="F17" s="78">
        <v>0.62007056870070576</v>
      </c>
      <c r="G17" s="137">
        <v>115599</v>
      </c>
      <c r="H17" s="78">
        <v>99.971461187214615</v>
      </c>
      <c r="I17" s="137">
        <v>114882</v>
      </c>
      <c r="J17" s="137">
        <v>717</v>
      </c>
      <c r="K17" s="137">
        <v>33</v>
      </c>
      <c r="L17" s="137">
        <v>0</v>
      </c>
      <c r="M17" s="137">
        <v>0</v>
      </c>
      <c r="N17" s="137">
        <v>0</v>
      </c>
      <c r="O17" s="137">
        <v>0</v>
      </c>
      <c r="P17" s="137">
        <v>0</v>
      </c>
      <c r="Q17" s="137">
        <v>0</v>
      </c>
      <c r="R17" s="137">
        <v>0</v>
      </c>
      <c r="S17" s="137">
        <v>0</v>
      </c>
      <c r="T17" s="137">
        <v>0</v>
      </c>
      <c r="U17" s="137">
        <v>0</v>
      </c>
      <c r="V17" s="137">
        <v>0</v>
      </c>
      <c r="W17" s="77">
        <v>47094</v>
      </c>
      <c r="X17" s="77">
        <v>46731</v>
      </c>
      <c r="Y17" s="77">
        <v>363</v>
      </c>
      <c r="Z17" s="78">
        <v>0.77079882787616261</v>
      </c>
      <c r="AA17" s="77">
        <v>47084</v>
      </c>
      <c r="AB17" s="78">
        <v>99.978765872510294</v>
      </c>
      <c r="AC17" s="77">
        <v>46721</v>
      </c>
      <c r="AD17" s="77">
        <v>363</v>
      </c>
      <c r="AE17" s="77">
        <v>10</v>
      </c>
      <c r="AF17" s="79">
        <v>0</v>
      </c>
      <c r="AG17" s="408"/>
      <c r="AH17" s="75" t="s">
        <v>51</v>
      </c>
      <c r="AI17" s="76">
        <v>43861</v>
      </c>
      <c r="AJ17" s="77">
        <v>43628</v>
      </c>
      <c r="AK17" s="77">
        <v>233</v>
      </c>
      <c r="AL17" s="78">
        <v>0.53122363831193997</v>
      </c>
      <c r="AM17" s="77">
        <v>43845</v>
      </c>
      <c r="AN17" s="78">
        <v>99.963521123549398</v>
      </c>
      <c r="AO17" s="77">
        <v>43612</v>
      </c>
      <c r="AP17" s="77">
        <v>233</v>
      </c>
      <c r="AQ17" s="77">
        <v>16</v>
      </c>
      <c r="AR17" s="77" t="s">
        <v>57</v>
      </c>
      <c r="AS17" s="77">
        <v>24677</v>
      </c>
      <c r="AT17" s="77">
        <v>24556</v>
      </c>
      <c r="AU17" s="77">
        <v>121</v>
      </c>
      <c r="AV17" s="78">
        <v>0.49033512987802402</v>
      </c>
      <c r="AW17" s="77">
        <v>24670</v>
      </c>
      <c r="AX17" s="78">
        <v>99.971633504883087</v>
      </c>
      <c r="AY17" s="77">
        <v>24549</v>
      </c>
      <c r="AZ17" s="77">
        <v>121</v>
      </c>
      <c r="BA17" s="77">
        <v>7</v>
      </c>
      <c r="BB17" s="77" t="s">
        <v>57</v>
      </c>
    </row>
    <row r="18" spans="1:54" s="102" customFormat="1" ht="21.95" customHeight="1" x14ac:dyDescent="0.25">
      <c r="A18" s="412" t="s">
        <v>54</v>
      </c>
      <c r="B18" s="75" t="s">
        <v>44</v>
      </c>
      <c r="C18" s="136">
        <v>71376</v>
      </c>
      <c r="D18" s="137">
        <v>70783</v>
      </c>
      <c r="E18" s="137">
        <v>593</v>
      </c>
      <c r="F18" s="78">
        <v>0.8308114772472539</v>
      </c>
      <c r="G18" s="137">
        <v>71363</v>
      </c>
      <c r="H18" s="78">
        <v>99.98178659493388</v>
      </c>
      <c r="I18" s="137">
        <v>70770</v>
      </c>
      <c r="J18" s="137">
        <v>593</v>
      </c>
      <c r="K18" s="137">
        <v>13</v>
      </c>
      <c r="L18" s="137">
        <v>0</v>
      </c>
      <c r="M18" s="137">
        <v>0</v>
      </c>
      <c r="N18" s="137">
        <v>0</v>
      </c>
      <c r="O18" s="137">
        <v>0</v>
      </c>
      <c r="P18" s="137">
        <v>0</v>
      </c>
      <c r="Q18" s="137">
        <v>0</v>
      </c>
      <c r="R18" s="137">
        <v>0</v>
      </c>
      <c r="S18" s="137">
        <v>0</v>
      </c>
      <c r="T18" s="137">
        <v>0</v>
      </c>
      <c r="U18" s="137">
        <v>0</v>
      </c>
      <c r="V18" s="137">
        <v>0</v>
      </c>
      <c r="W18" s="77">
        <v>32283</v>
      </c>
      <c r="X18" s="77">
        <v>31974</v>
      </c>
      <c r="Y18" s="77">
        <v>309</v>
      </c>
      <c r="Z18" s="78">
        <v>0.95716011523092648</v>
      </c>
      <c r="AA18" s="77">
        <v>32279</v>
      </c>
      <c r="AB18" s="78">
        <v>99.987609577796363</v>
      </c>
      <c r="AC18" s="77">
        <v>31970</v>
      </c>
      <c r="AD18" s="77">
        <v>309</v>
      </c>
      <c r="AE18" s="77">
        <v>4</v>
      </c>
      <c r="AF18" s="79">
        <v>0</v>
      </c>
      <c r="AG18" s="408" t="s">
        <v>54</v>
      </c>
      <c r="AH18" s="75" t="s">
        <v>44</v>
      </c>
      <c r="AI18" s="76">
        <v>21796</v>
      </c>
      <c r="AJ18" s="77">
        <v>21616</v>
      </c>
      <c r="AK18" s="77">
        <v>180</v>
      </c>
      <c r="AL18" s="78">
        <v>0.82583960359699038</v>
      </c>
      <c r="AM18" s="77">
        <v>21790</v>
      </c>
      <c r="AN18" s="78">
        <v>99.972472013213434</v>
      </c>
      <c r="AO18" s="77">
        <v>21610</v>
      </c>
      <c r="AP18" s="77">
        <v>180</v>
      </c>
      <c r="AQ18" s="77">
        <v>6</v>
      </c>
      <c r="AR18" s="77">
        <v>0</v>
      </c>
      <c r="AS18" s="77">
        <v>17297</v>
      </c>
      <c r="AT18" s="77">
        <v>17193</v>
      </c>
      <c r="AU18" s="77">
        <v>104</v>
      </c>
      <c r="AV18" s="78">
        <v>0.60126033416199343</v>
      </c>
      <c r="AW18" s="77">
        <v>17294</v>
      </c>
      <c r="AX18" s="78">
        <v>99.982655951899176</v>
      </c>
      <c r="AY18" s="77">
        <v>17190</v>
      </c>
      <c r="AZ18" s="77">
        <v>104</v>
      </c>
      <c r="BA18" s="77">
        <v>3</v>
      </c>
      <c r="BB18" s="77">
        <v>0</v>
      </c>
    </row>
    <row r="19" spans="1:54" s="102" customFormat="1" ht="21.95" customHeight="1" x14ac:dyDescent="0.25">
      <c r="A19" s="412"/>
      <c r="B19" s="75" t="s">
        <v>50</v>
      </c>
      <c r="C19" s="136">
        <v>25234</v>
      </c>
      <c r="D19" s="137">
        <v>24950</v>
      </c>
      <c r="E19" s="137">
        <v>284</v>
      </c>
      <c r="F19" s="78">
        <v>1.125465641594674</v>
      </c>
      <c r="G19" s="137">
        <v>25232</v>
      </c>
      <c r="H19" s="78">
        <v>99.99207418562257</v>
      </c>
      <c r="I19" s="137">
        <v>24948</v>
      </c>
      <c r="J19" s="137">
        <v>284</v>
      </c>
      <c r="K19" s="137">
        <v>2</v>
      </c>
      <c r="L19" s="137">
        <v>0</v>
      </c>
      <c r="M19" s="137">
        <v>0</v>
      </c>
      <c r="N19" s="137">
        <v>0</v>
      </c>
      <c r="O19" s="137">
        <v>0</v>
      </c>
      <c r="P19" s="137">
        <v>0</v>
      </c>
      <c r="Q19" s="137">
        <v>0</v>
      </c>
      <c r="R19" s="137">
        <v>0</v>
      </c>
      <c r="S19" s="137">
        <v>0</v>
      </c>
      <c r="T19" s="137">
        <v>0</v>
      </c>
      <c r="U19" s="137">
        <v>0</v>
      </c>
      <c r="V19" s="137">
        <v>0</v>
      </c>
      <c r="W19" s="77">
        <v>10990</v>
      </c>
      <c r="X19" s="77">
        <v>10839</v>
      </c>
      <c r="Y19" s="77">
        <v>151</v>
      </c>
      <c r="Z19" s="78">
        <v>1.3739763421292084</v>
      </c>
      <c r="AA19" s="77">
        <v>10989</v>
      </c>
      <c r="AB19" s="78">
        <v>99.990900818926292</v>
      </c>
      <c r="AC19" s="77">
        <v>10838</v>
      </c>
      <c r="AD19" s="77">
        <v>151</v>
      </c>
      <c r="AE19" s="77">
        <v>1</v>
      </c>
      <c r="AF19" s="79">
        <v>0</v>
      </c>
      <c r="AG19" s="408"/>
      <c r="AH19" s="75" t="s">
        <v>50</v>
      </c>
      <c r="AI19" s="76">
        <v>7781</v>
      </c>
      <c r="AJ19" s="77">
        <v>7695</v>
      </c>
      <c r="AK19" s="77">
        <v>86</v>
      </c>
      <c r="AL19" s="78">
        <v>1.10525639377972</v>
      </c>
      <c r="AM19" s="77">
        <v>7780</v>
      </c>
      <c r="AN19" s="78">
        <v>99.987148181467674</v>
      </c>
      <c r="AO19" s="77">
        <v>7694</v>
      </c>
      <c r="AP19" s="77">
        <v>86</v>
      </c>
      <c r="AQ19" s="77">
        <v>1</v>
      </c>
      <c r="AR19" s="77" t="s">
        <v>57</v>
      </c>
      <c r="AS19" s="77">
        <v>6463</v>
      </c>
      <c r="AT19" s="77">
        <v>6416</v>
      </c>
      <c r="AU19" s="77">
        <v>47</v>
      </c>
      <c r="AV19" s="78">
        <v>0.72721646294290576</v>
      </c>
      <c r="AW19" s="77">
        <v>6463</v>
      </c>
      <c r="AX19" s="77">
        <v>100</v>
      </c>
      <c r="AY19" s="77">
        <v>6416</v>
      </c>
      <c r="AZ19" s="77">
        <v>47</v>
      </c>
      <c r="BA19" s="77" t="s">
        <v>57</v>
      </c>
      <c r="BB19" s="77" t="s">
        <v>57</v>
      </c>
    </row>
    <row r="20" spans="1:54" s="102" customFormat="1" ht="21.95" customHeight="1" x14ac:dyDescent="0.25">
      <c r="A20" s="412"/>
      <c r="B20" s="75" t="s">
        <v>51</v>
      </c>
      <c r="C20" s="136">
        <v>46142</v>
      </c>
      <c r="D20" s="137">
        <v>45833</v>
      </c>
      <c r="E20" s="137">
        <v>309</v>
      </c>
      <c r="F20" s="78">
        <v>0.66967188244982878</v>
      </c>
      <c r="G20" s="137">
        <v>46131</v>
      </c>
      <c r="H20" s="78">
        <v>99.976160547873945</v>
      </c>
      <c r="I20" s="137">
        <v>45822</v>
      </c>
      <c r="J20" s="137">
        <v>309</v>
      </c>
      <c r="K20" s="137">
        <v>11</v>
      </c>
      <c r="L20" s="137">
        <v>0</v>
      </c>
      <c r="M20" s="137">
        <v>0</v>
      </c>
      <c r="N20" s="137">
        <v>0</v>
      </c>
      <c r="O20" s="137">
        <v>0</v>
      </c>
      <c r="P20" s="137">
        <v>0</v>
      </c>
      <c r="Q20" s="137">
        <v>0</v>
      </c>
      <c r="R20" s="137">
        <v>0</v>
      </c>
      <c r="S20" s="137">
        <v>0</v>
      </c>
      <c r="T20" s="137">
        <v>0</v>
      </c>
      <c r="U20" s="137">
        <v>0</v>
      </c>
      <c r="V20" s="137">
        <v>0</v>
      </c>
      <c r="W20" s="77">
        <v>21293</v>
      </c>
      <c r="X20" s="77">
        <v>21135</v>
      </c>
      <c r="Y20" s="77">
        <v>158</v>
      </c>
      <c r="Z20" s="78">
        <v>0.74202789649180478</v>
      </c>
      <c r="AA20" s="77">
        <v>21290</v>
      </c>
      <c r="AB20" s="78">
        <v>99.985910862724836</v>
      </c>
      <c r="AC20" s="77">
        <v>21132</v>
      </c>
      <c r="AD20" s="77">
        <v>158</v>
      </c>
      <c r="AE20" s="77">
        <v>3</v>
      </c>
      <c r="AF20" s="79">
        <v>0</v>
      </c>
      <c r="AG20" s="408"/>
      <c r="AH20" s="75" t="s">
        <v>51</v>
      </c>
      <c r="AI20" s="76">
        <v>14015</v>
      </c>
      <c r="AJ20" s="77">
        <v>13921</v>
      </c>
      <c r="AK20" s="77">
        <v>94</v>
      </c>
      <c r="AL20" s="78">
        <v>0.67070995362112029</v>
      </c>
      <c r="AM20" s="77">
        <v>14010</v>
      </c>
      <c r="AN20" s="78">
        <v>99.964323938637179</v>
      </c>
      <c r="AO20" s="77">
        <v>13916</v>
      </c>
      <c r="AP20" s="77">
        <v>94</v>
      </c>
      <c r="AQ20" s="77">
        <v>5</v>
      </c>
      <c r="AR20" s="77" t="s">
        <v>57</v>
      </c>
      <c r="AS20" s="77">
        <v>10834</v>
      </c>
      <c r="AT20" s="77">
        <v>10777</v>
      </c>
      <c r="AU20" s="77">
        <v>57</v>
      </c>
      <c r="AV20" s="78">
        <v>0.52612146944803395</v>
      </c>
      <c r="AW20" s="77">
        <v>10831</v>
      </c>
      <c r="AX20" s="78">
        <v>99.972309396344841</v>
      </c>
      <c r="AY20" s="77">
        <v>10774</v>
      </c>
      <c r="AZ20" s="77">
        <v>57</v>
      </c>
      <c r="BA20" s="77">
        <v>3</v>
      </c>
      <c r="BB20" s="77" t="s">
        <v>57</v>
      </c>
    </row>
    <row r="21" spans="1:54" s="102" customFormat="1" ht="21.95" customHeight="1" x14ac:dyDescent="0.25">
      <c r="A21" s="412" t="s">
        <v>77</v>
      </c>
      <c r="B21" s="75" t="s">
        <v>44</v>
      </c>
      <c r="C21" s="136">
        <v>0</v>
      </c>
      <c r="D21" s="137">
        <v>0</v>
      </c>
      <c r="E21" s="137">
        <v>0</v>
      </c>
      <c r="F21" s="138">
        <v>0</v>
      </c>
      <c r="G21" s="137">
        <v>0</v>
      </c>
      <c r="H21" s="138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7">
        <v>0</v>
      </c>
      <c r="O21" s="137">
        <v>0</v>
      </c>
      <c r="P21" s="137">
        <v>0</v>
      </c>
      <c r="Q21" s="137">
        <v>0</v>
      </c>
      <c r="R21" s="137">
        <v>0</v>
      </c>
      <c r="S21" s="137">
        <v>0</v>
      </c>
      <c r="T21" s="137">
        <v>0</v>
      </c>
      <c r="U21" s="137">
        <v>0</v>
      </c>
      <c r="V21" s="137">
        <v>0</v>
      </c>
      <c r="W21" s="77">
        <v>0</v>
      </c>
      <c r="X21" s="77">
        <v>0</v>
      </c>
      <c r="Y21" s="77">
        <v>0</v>
      </c>
      <c r="Z21" s="78">
        <v>0</v>
      </c>
      <c r="AA21" s="77">
        <v>0</v>
      </c>
      <c r="AB21" s="78">
        <v>0</v>
      </c>
      <c r="AC21" s="77">
        <v>0</v>
      </c>
      <c r="AD21" s="77">
        <v>0</v>
      </c>
      <c r="AE21" s="77">
        <v>0</v>
      </c>
      <c r="AF21" s="79">
        <v>0</v>
      </c>
      <c r="AG21" s="408" t="s">
        <v>77</v>
      </c>
      <c r="AH21" s="75" t="s">
        <v>44</v>
      </c>
      <c r="AI21" s="76">
        <v>0</v>
      </c>
      <c r="AJ21" s="77">
        <v>0</v>
      </c>
      <c r="AK21" s="77">
        <v>0</v>
      </c>
      <c r="AL21" s="78">
        <v>0</v>
      </c>
      <c r="AM21" s="77">
        <v>0</v>
      </c>
      <c r="AN21" s="78">
        <v>0</v>
      </c>
      <c r="AO21" s="77">
        <v>0</v>
      </c>
      <c r="AP21" s="77">
        <v>0</v>
      </c>
      <c r="AQ21" s="77">
        <v>0</v>
      </c>
      <c r="AR21" s="77">
        <v>0</v>
      </c>
      <c r="AS21" s="77">
        <v>0</v>
      </c>
      <c r="AT21" s="77">
        <v>0</v>
      </c>
      <c r="AU21" s="77">
        <v>0</v>
      </c>
      <c r="AV21" s="78">
        <v>0</v>
      </c>
      <c r="AW21" s="77">
        <v>0</v>
      </c>
      <c r="AX21" s="78">
        <v>0</v>
      </c>
      <c r="AY21" s="77">
        <v>0</v>
      </c>
      <c r="AZ21" s="77">
        <v>0</v>
      </c>
      <c r="BA21" s="77">
        <v>0</v>
      </c>
      <c r="BB21" s="77">
        <v>0</v>
      </c>
    </row>
    <row r="22" spans="1:54" s="102" customFormat="1" ht="21.95" customHeight="1" x14ac:dyDescent="0.25">
      <c r="A22" s="412"/>
      <c r="B22" s="75" t="s">
        <v>50</v>
      </c>
      <c r="C22" s="136">
        <v>0</v>
      </c>
      <c r="D22" s="137">
        <v>0</v>
      </c>
      <c r="E22" s="137">
        <v>0</v>
      </c>
      <c r="F22" s="138">
        <v>0</v>
      </c>
      <c r="G22" s="137">
        <v>0</v>
      </c>
      <c r="H22" s="138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7">
        <v>0</v>
      </c>
      <c r="O22" s="137">
        <v>0</v>
      </c>
      <c r="P22" s="137">
        <v>0</v>
      </c>
      <c r="Q22" s="137">
        <v>0</v>
      </c>
      <c r="R22" s="137">
        <v>0</v>
      </c>
      <c r="S22" s="137">
        <v>0</v>
      </c>
      <c r="T22" s="137">
        <v>0</v>
      </c>
      <c r="U22" s="137">
        <v>0</v>
      </c>
      <c r="V22" s="137">
        <v>0</v>
      </c>
      <c r="W22" s="77">
        <v>0</v>
      </c>
      <c r="X22" s="77" t="s">
        <v>57</v>
      </c>
      <c r="Y22" s="77" t="s">
        <v>57</v>
      </c>
      <c r="Z22" s="78">
        <v>0</v>
      </c>
      <c r="AA22" s="77">
        <v>0</v>
      </c>
      <c r="AB22" s="78">
        <v>0</v>
      </c>
      <c r="AC22" s="77" t="s">
        <v>57</v>
      </c>
      <c r="AD22" s="77" t="s">
        <v>57</v>
      </c>
      <c r="AE22" s="77" t="s">
        <v>57</v>
      </c>
      <c r="AF22" s="79">
        <v>0</v>
      </c>
      <c r="AG22" s="408"/>
      <c r="AH22" s="75" t="s">
        <v>50</v>
      </c>
      <c r="AI22" s="76">
        <v>0</v>
      </c>
      <c r="AJ22" s="77" t="s">
        <v>57</v>
      </c>
      <c r="AK22" s="77" t="s">
        <v>57</v>
      </c>
      <c r="AL22" s="78">
        <v>0</v>
      </c>
      <c r="AM22" s="77">
        <v>0</v>
      </c>
      <c r="AN22" s="78">
        <v>0</v>
      </c>
      <c r="AO22" s="77" t="s">
        <v>57</v>
      </c>
      <c r="AP22" s="77" t="s">
        <v>57</v>
      </c>
      <c r="AQ22" s="77" t="s">
        <v>57</v>
      </c>
      <c r="AR22" s="77" t="s">
        <v>57</v>
      </c>
      <c r="AS22" s="77">
        <v>0</v>
      </c>
      <c r="AT22" s="77" t="s">
        <v>57</v>
      </c>
      <c r="AU22" s="77" t="s">
        <v>57</v>
      </c>
      <c r="AV22" s="78">
        <v>0</v>
      </c>
      <c r="AW22" s="77">
        <v>0</v>
      </c>
      <c r="AX22" s="78">
        <v>0</v>
      </c>
      <c r="AY22" s="77" t="s">
        <v>57</v>
      </c>
      <c r="AZ22" s="77" t="s">
        <v>57</v>
      </c>
      <c r="BA22" s="77" t="s">
        <v>57</v>
      </c>
      <c r="BB22" s="77" t="s">
        <v>57</v>
      </c>
    </row>
    <row r="23" spans="1:54" s="102" customFormat="1" ht="21.95" customHeight="1" x14ac:dyDescent="0.25">
      <c r="A23" s="412"/>
      <c r="B23" s="75" t="s">
        <v>51</v>
      </c>
      <c r="C23" s="136">
        <v>0</v>
      </c>
      <c r="D23" s="137">
        <v>0</v>
      </c>
      <c r="E23" s="137">
        <v>0</v>
      </c>
      <c r="F23" s="138">
        <v>0</v>
      </c>
      <c r="G23" s="137">
        <v>0</v>
      </c>
      <c r="H23" s="138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7">
        <v>0</v>
      </c>
      <c r="O23" s="137">
        <v>0</v>
      </c>
      <c r="P23" s="137">
        <v>0</v>
      </c>
      <c r="Q23" s="137">
        <v>0</v>
      </c>
      <c r="R23" s="137">
        <v>0</v>
      </c>
      <c r="S23" s="137">
        <v>0</v>
      </c>
      <c r="T23" s="137">
        <v>0</v>
      </c>
      <c r="U23" s="137">
        <v>0</v>
      </c>
      <c r="V23" s="137">
        <v>0</v>
      </c>
      <c r="W23" s="77">
        <v>0</v>
      </c>
      <c r="X23" s="77" t="s">
        <v>57</v>
      </c>
      <c r="Y23" s="77" t="s">
        <v>57</v>
      </c>
      <c r="Z23" s="78">
        <v>0</v>
      </c>
      <c r="AA23" s="77">
        <v>0</v>
      </c>
      <c r="AB23" s="78">
        <v>0</v>
      </c>
      <c r="AC23" s="77" t="s">
        <v>57</v>
      </c>
      <c r="AD23" s="77" t="s">
        <v>57</v>
      </c>
      <c r="AE23" s="77">
        <v>0</v>
      </c>
      <c r="AF23" s="79">
        <v>0</v>
      </c>
      <c r="AG23" s="408"/>
      <c r="AH23" s="75" t="s">
        <v>51</v>
      </c>
      <c r="AI23" s="76">
        <v>0</v>
      </c>
      <c r="AJ23" s="77" t="s">
        <v>57</v>
      </c>
      <c r="AK23" s="77" t="s">
        <v>57</v>
      </c>
      <c r="AL23" s="78">
        <v>0</v>
      </c>
      <c r="AM23" s="77">
        <v>0</v>
      </c>
      <c r="AN23" s="78">
        <v>0</v>
      </c>
      <c r="AO23" s="77" t="s">
        <v>57</v>
      </c>
      <c r="AP23" s="77" t="s">
        <v>57</v>
      </c>
      <c r="AQ23" s="77" t="s">
        <v>57</v>
      </c>
      <c r="AR23" s="77" t="s">
        <v>57</v>
      </c>
      <c r="AS23" s="77">
        <v>0</v>
      </c>
      <c r="AT23" s="77" t="s">
        <v>57</v>
      </c>
      <c r="AU23" s="77" t="s">
        <v>57</v>
      </c>
      <c r="AV23" s="78">
        <v>0</v>
      </c>
      <c r="AW23" s="77">
        <v>0</v>
      </c>
      <c r="AX23" s="78">
        <v>0</v>
      </c>
      <c r="AY23" s="77" t="s">
        <v>57</v>
      </c>
      <c r="AZ23" s="77" t="s">
        <v>57</v>
      </c>
      <c r="BA23" s="77" t="s">
        <v>57</v>
      </c>
      <c r="BB23" s="77" t="s">
        <v>57</v>
      </c>
    </row>
    <row r="24" spans="1:54" s="102" customFormat="1" ht="21.95" customHeight="1" x14ac:dyDescent="0.25">
      <c r="A24" s="412" t="s">
        <v>55</v>
      </c>
      <c r="B24" s="75" t="s">
        <v>44</v>
      </c>
      <c r="C24" s="136">
        <v>60513</v>
      </c>
      <c r="D24" s="137">
        <v>59707</v>
      </c>
      <c r="E24" s="137">
        <v>806</v>
      </c>
      <c r="F24" s="78">
        <v>1.331945201857452</v>
      </c>
      <c r="G24" s="137">
        <v>60501</v>
      </c>
      <c r="H24" s="78">
        <v>99.980169550344556</v>
      </c>
      <c r="I24" s="137">
        <v>59695</v>
      </c>
      <c r="J24" s="137">
        <v>806</v>
      </c>
      <c r="K24" s="137">
        <v>12</v>
      </c>
      <c r="L24" s="137">
        <v>0</v>
      </c>
      <c r="M24" s="137">
        <v>0</v>
      </c>
      <c r="N24" s="137">
        <v>0</v>
      </c>
      <c r="O24" s="137">
        <v>0</v>
      </c>
      <c r="P24" s="137">
        <v>0</v>
      </c>
      <c r="Q24" s="137">
        <v>0</v>
      </c>
      <c r="R24" s="137">
        <v>0</v>
      </c>
      <c r="S24" s="137">
        <v>0</v>
      </c>
      <c r="T24" s="137">
        <v>0</v>
      </c>
      <c r="U24" s="137">
        <v>0</v>
      </c>
      <c r="V24" s="137">
        <v>0</v>
      </c>
      <c r="W24" s="77">
        <v>23518</v>
      </c>
      <c r="X24" s="77">
        <v>23086</v>
      </c>
      <c r="Y24" s="77">
        <v>432</v>
      </c>
      <c r="Z24" s="78">
        <v>1.8368908920826603</v>
      </c>
      <c r="AA24" s="77">
        <v>23516</v>
      </c>
      <c r="AB24" s="78">
        <v>99.991495875499609</v>
      </c>
      <c r="AC24" s="77">
        <v>23084</v>
      </c>
      <c r="AD24" s="77">
        <v>432</v>
      </c>
      <c r="AE24" s="77">
        <v>2</v>
      </c>
      <c r="AF24" s="79">
        <v>0</v>
      </c>
      <c r="AG24" s="408" t="s">
        <v>55</v>
      </c>
      <c r="AH24" s="75" t="s">
        <v>44</v>
      </c>
      <c r="AI24" s="76">
        <v>16653</v>
      </c>
      <c r="AJ24" s="77">
        <v>16429</v>
      </c>
      <c r="AK24" s="77">
        <v>224</v>
      </c>
      <c r="AL24" s="78">
        <v>1.3451029844472466</v>
      </c>
      <c r="AM24" s="77">
        <v>16647</v>
      </c>
      <c r="AN24" s="78">
        <v>99.963970455773733</v>
      </c>
      <c r="AO24" s="77">
        <v>16423</v>
      </c>
      <c r="AP24" s="77">
        <v>224</v>
      </c>
      <c r="AQ24" s="77">
        <v>6</v>
      </c>
      <c r="AR24" s="77">
        <v>0</v>
      </c>
      <c r="AS24" s="77">
        <v>20342</v>
      </c>
      <c r="AT24" s="77">
        <v>20192</v>
      </c>
      <c r="AU24" s="77">
        <v>150</v>
      </c>
      <c r="AV24" s="78">
        <v>0.73739062039130865</v>
      </c>
      <c r="AW24" s="77">
        <v>20338</v>
      </c>
      <c r="AX24" s="78">
        <v>99.980336250122903</v>
      </c>
      <c r="AY24" s="77">
        <v>20188</v>
      </c>
      <c r="AZ24" s="77">
        <v>150</v>
      </c>
      <c r="BA24" s="77">
        <v>4</v>
      </c>
      <c r="BB24" s="77">
        <v>0</v>
      </c>
    </row>
    <row r="25" spans="1:54" s="102" customFormat="1" ht="21.95" customHeight="1" x14ac:dyDescent="0.25">
      <c r="A25" s="412"/>
      <c r="B25" s="75" t="s">
        <v>50</v>
      </c>
      <c r="C25" s="136">
        <v>30179</v>
      </c>
      <c r="D25" s="137">
        <v>29681</v>
      </c>
      <c r="E25" s="137">
        <v>498</v>
      </c>
      <c r="F25" s="78">
        <v>1.6501540806521091</v>
      </c>
      <c r="G25" s="137">
        <v>30171</v>
      </c>
      <c r="H25" s="78">
        <v>99.973491500712413</v>
      </c>
      <c r="I25" s="137">
        <v>29673</v>
      </c>
      <c r="J25" s="137">
        <v>498</v>
      </c>
      <c r="K25" s="137">
        <v>8</v>
      </c>
      <c r="L25" s="137">
        <v>0</v>
      </c>
      <c r="M25" s="137">
        <v>0</v>
      </c>
      <c r="N25" s="137">
        <v>0</v>
      </c>
      <c r="O25" s="137">
        <v>0</v>
      </c>
      <c r="P25" s="137">
        <v>0</v>
      </c>
      <c r="Q25" s="137">
        <v>0</v>
      </c>
      <c r="R25" s="137">
        <v>0</v>
      </c>
      <c r="S25" s="137">
        <v>0</v>
      </c>
      <c r="T25" s="137">
        <v>0</v>
      </c>
      <c r="U25" s="137">
        <v>0</v>
      </c>
      <c r="V25" s="137">
        <v>0</v>
      </c>
      <c r="W25" s="77">
        <v>12418</v>
      </c>
      <c r="X25" s="77">
        <v>12144</v>
      </c>
      <c r="Y25" s="77">
        <v>274</v>
      </c>
      <c r="Z25" s="78">
        <v>2.2064744725398615</v>
      </c>
      <c r="AA25" s="77">
        <v>12417</v>
      </c>
      <c r="AB25" s="78">
        <v>99.991947173457888</v>
      </c>
      <c r="AC25" s="77">
        <v>12143</v>
      </c>
      <c r="AD25" s="77">
        <v>274</v>
      </c>
      <c r="AE25" s="77">
        <v>1</v>
      </c>
      <c r="AF25" s="79">
        <v>0</v>
      </c>
      <c r="AG25" s="408"/>
      <c r="AH25" s="75" t="s">
        <v>50</v>
      </c>
      <c r="AI25" s="76">
        <v>9189</v>
      </c>
      <c r="AJ25" s="77">
        <v>9058</v>
      </c>
      <c r="AK25" s="77">
        <v>131</v>
      </c>
      <c r="AL25" s="78">
        <v>1.4256175862444227</v>
      </c>
      <c r="AM25" s="77">
        <v>9183</v>
      </c>
      <c r="AN25" s="78">
        <v>99.934704538034609</v>
      </c>
      <c r="AO25" s="77">
        <v>9052</v>
      </c>
      <c r="AP25" s="77">
        <v>131</v>
      </c>
      <c r="AQ25" s="77">
        <v>6</v>
      </c>
      <c r="AR25" s="77" t="s">
        <v>57</v>
      </c>
      <c r="AS25" s="77">
        <v>8572</v>
      </c>
      <c r="AT25" s="77">
        <v>8479</v>
      </c>
      <c r="AU25" s="77">
        <v>93</v>
      </c>
      <c r="AV25" s="78">
        <v>1.0849276714885674</v>
      </c>
      <c r="AW25" s="77">
        <v>8571</v>
      </c>
      <c r="AX25" s="78">
        <v>99.98833411105926</v>
      </c>
      <c r="AY25" s="77">
        <v>8478</v>
      </c>
      <c r="AZ25" s="77">
        <v>93</v>
      </c>
      <c r="BA25" s="77">
        <v>1</v>
      </c>
      <c r="BB25" s="77" t="s">
        <v>57</v>
      </c>
    </row>
    <row r="26" spans="1:54" s="102" customFormat="1" ht="21.95" customHeight="1" x14ac:dyDescent="0.25">
      <c r="A26" s="412"/>
      <c r="B26" s="75" t="s">
        <v>51</v>
      </c>
      <c r="C26" s="136">
        <v>30334</v>
      </c>
      <c r="D26" s="137">
        <v>30026</v>
      </c>
      <c r="E26" s="137">
        <v>308</v>
      </c>
      <c r="F26" s="78">
        <v>1.0153622997296763</v>
      </c>
      <c r="G26" s="137">
        <v>30330</v>
      </c>
      <c r="H26" s="78">
        <v>99.986813476626892</v>
      </c>
      <c r="I26" s="137">
        <v>30022</v>
      </c>
      <c r="J26" s="137">
        <v>308</v>
      </c>
      <c r="K26" s="137">
        <v>4</v>
      </c>
      <c r="L26" s="137">
        <v>0</v>
      </c>
      <c r="M26" s="137">
        <v>0</v>
      </c>
      <c r="N26" s="137">
        <v>0</v>
      </c>
      <c r="O26" s="137">
        <v>0</v>
      </c>
      <c r="P26" s="137">
        <v>0</v>
      </c>
      <c r="Q26" s="137">
        <v>0</v>
      </c>
      <c r="R26" s="137">
        <v>0</v>
      </c>
      <c r="S26" s="137">
        <v>0</v>
      </c>
      <c r="T26" s="137">
        <v>0</v>
      </c>
      <c r="U26" s="137">
        <v>0</v>
      </c>
      <c r="V26" s="137">
        <v>0</v>
      </c>
      <c r="W26" s="77">
        <v>11100</v>
      </c>
      <c r="X26" s="77">
        <v>10942</v>
      </c>
      <c r="Y26" s="77">
        <v>158</v>
      </c>
      <c r="Z26" s="78">
        <v>1.4234234234234235</v>
      </c>
      <c r="AA26" s="77">
        <v>11099</v>
      </c>
      <c r="AB26" s="78">
        <v>99.990990990990994</v>
      </c>
      <c r="AC26" s="77">
        <v>10941</v>
      </c>
      <c r="AD26" s="77">
        <v>158</v>
      </c>
      <c r="AE26" s="77">
        <v>1</v>
      </c>
      <c r="AF26" s="79">
        <v>0</v>
      </c>
      <c r="AG26" s="408"/>
      <c r="AH26" s="75" t="s">
        <v>51</v>
      </c>
      <c r="AI26" s="76">
        <v>7464</v>
      </c>
      <c r="AJ26" s="77">
        <v>7371</v>
      </c>
      <c r="AK26" s="77">
        <v>93</v>
      </c>
      <c r="AL26" s="78">
        <v>1.2459807073954985</v>
      </c>
      <c r="AM26" s="77">
        <v>7464</v>
      </c>
      <c r="AN26" s="77">
        <v>100</v>
      </c>
      <c r="AO26" s="77">
        <v>7371</v>
      </c>
      <c r="AP26" s="77">
        <v>93</v>
      </c>
      <c r="AQ26" s="77" t="s">
        <v>57</v>
      </c>
      <c r="AR26" s="77" t="s">
        <v>57</v>
      </c>
      <c r="AS26" s="77">
        <v>11770</v>
      </c>
      <c r="AT26" s="77">
        <v>11713</v>
      </c>
      <c r="AU26" s="77">
        <v>57</v>
      </c>
      <c r="AV26" s="78">
        <v>0.48428207306711984</v>
      </c>
      <c r="AW26" s="77">
        <v>11767</v>
      </c>
      <c r="AX26" s="78">
        <v>99.974511469838561</v>
      </c>
      <c r="AY26" s="77">
        <v>11710</v>
      </c>
      <c r="AZ26" s="77">
        <v>57</v>
      </c>
      <c r="BA26" s="77">
        <v>3</v>
      </c>
      <c r="BB26" s="77" t="s">
        <v>57</v>
      </c>
    </row>
    <row r="27" spans="1:54" s="102" customFormat="1" ht="21.95" customHeight="1" x14ac:dyDescent="0.25">
      <c r="A27" s="412" t="s">
        <v>78</v>
      </c>
      <c r="B27" s="75" t="s">
        <v>44</v>
      </c>
      <c r="C27" s="136">
        <v>1</v>
      </c>
      <c r="D27" s="137">
        <v>1</v>
      </c>
      <c r="E27" s="137">
        <v>0</v>
      </c>
      <c r="F27" s="138">
        <v>0</v>
      </c>
      <c r="G27" s="137">
        <v>1</v>
      </c>
      <c r="H27" s="77">
        <v>100</v>
      </c>
      <c r="I27" s="137">
        <v>1</v>
      </c>
      <c r="J27" s="137">
        <v>0</v>
      </c>
      <c r="K27" s="137">
        <v>0</v>
      </c>
      <c r="L27" s="137">
        <v>0</v>
      </c>
      <c r="M27" s="137">
        <v>0</v>
      </c>
      <c r="N27" s="137">
        <v>0</v>
      </c>
      <c r="O27" s="137">
        <v>0</v>
      </c>
      <c r="P27" s="137">
        <v>0</v>
      </c>
      <c r="Q27" s="137">
        <v>0</v>
      </c>
      <c r="R27" s="137">
        <v>0</v>
      </c>
      <c r="S27" s="137">
        <v>0</v>
      </c>
      <c r="T27" s="137">
        <v>0</v>
      </c>
      <c r="U27" s="137">
        <v>0</v>
      </c>
      <c r="V27" s="137">
        <v>0</v>
      </c>
      <c r="W27" s="77">
        <v>1</v>
      </c>
      <c r="X27" s="77">
        <v>1</v>
      </c>
      <c r="Y27" s="77">
        <v>0</v>
      </c>
      <c r="Z27" s="78">
        <v>0</v>
      </c>
      <c r="AA27" s="77">
        <v>1</v>
      </c>
      <c r="AB27" s="78">
        <v>0</v>
      </c>
      <c r="AC27" s="77">
        <v>1</v>
      </c>
      <c r="AD27" s="77">
        <v>0</v>
      </c>
      <c r="AE27" s="77">
        <v>0</v>
      </c>
      <c r="AF27" s="79">
        <v>0</v>
      </c>
      <c r="AG27" s="408" t="s">
        <v>78</v>
      </c>
      <c r="AH27" s="75" t="s">
        <v>44</v>
      </c>
      <c r="AI27" s="76">
        <v>0</v>
      </c>
      <c r="AJ27" s="77">
        <v>0</v>
      </c>
      <c r="AK27" s="77">
        <v>0</v>
      </c>
      <c r="AL27" s="78">
        <v>0</v>
      </c>
      <c r="AM27" s="77">
        <v>0</v>
      </c>
      <c r="AN27" s="78">
        <v>0</v>
      </c>
      <c r="AO27" s="77">
        <v>0</v>
      </c>
      <c r="AP27" s="77">
        <v>0</v>
      </c>
      <c r="AQ27" s="77">
        <v>0</v>
      </c>
      <c r="AR27" s="77">
        <v>0</v>
      </c>
      <c r="AS27" s="77">
        <v>0</v>
      </c>
      <c r="AT27" s="77">
        <v>0</v>
      </c>
      <c r="AU27" s="77">
        <v>0</v>
      </c>
      <c r="AV27" s="78">
        <v>0</v>
      </c>
      <c r="AW27" s="77">
        <v>0</v>
      </c>
      <c r="AX27" s="78">
        <v>0</v>
      </c>
      <c r="AY27" s="77">
        <v>0</v>
      </c>
      <c r="AZ27" s="77">
        <v>0</v>
      </c>
      <c r="BA27" s="77">
        <v>0</v>
      </c>
      <c r="BB27" s="77">
        <v>0</v>
      </c>
    </row>
    <row r="28" spans="1:54" s="102" customFormat="1" ht="21.95" customHeight="1" x14ac:dyDescent="0.25">
      <c r="A28" s="412"/>
      <c r="B28" s="75" t="s">
        <v>50</v>
      </c>
      <c r="C28" s="136">
        <v>0</v>
      </c>
      <c r="D28" s="137">
        <v>0</v>
      </c>
      <c r="E28" s="137">
        <v>0</v>
      </c>
      <c r="F28" s="138">
        <v>0</v>
      </c>
      <c r="G28" s="137">
        <v>0</v>
      </c>
      <c r="H28" s="138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7">
        <v>0</v>
      </c>
      <c r="O28" s="137">
        <v>0</v>
      </c>
      <c r="P28" s="137">
        <v>0</v>
      </c>
      <c r="Q28" s="137">
        <v>0</v>
      </c>
      <c r="R28" s="137">
        <v>0</v>
      </c>
      <c r="S28" s="137">
        <v>0</v>
      </c>
      <c r="T28" s="137">
        <v>0</v>
      </c>
      <c r="U28" s="137">
        <v>0</v>
      </c>
      <c r="V28" s="137">
        <v>0</v>
      </c>
      <c r="W28" s="77">
        <v>0</v>
      </c>
      <c r="X28" s="77" t="s">
        <v>57</v>
      </c>
      <c r="Y28" s="77" t="s">
        <v>57</v>
      </c>
      <c r="Z28" s="78">
        <v>0</v>
      </c>
      <c r="AA28" s="77">
        <v>0</v>
      </c>
      <c r="AB28" s="78">
        <v>0</v>
      </c>
      <c r="AC28" s="77" t="s">
        <v>57</v>
      </c>
      <c r="AD28" s="77" t="s">
        <v>57</v>
      </c>
      <c r="AE28" s="77">
        <v>0</v>
      </c>
      <c r="AF28" s="79">
        <v>0</v>
      </c>
      <c r="AG28" s="408"/>
      <c r="AH28" s="75" t="s">
        <v>50</v>
      </c>
      <c r="AI28" s="76">
        <v>0</v>
      </c>
      <c r="AJ28" s="77" t="s">
        <v>57</v>
      </c>
      <c r="AK28" s="77" t="s">
        <v>57</v>
      </c>
      <c r="AL28" s="78">
        <v>0</v>
      </c>
      <c r="AM28" s="77">
        <v>0</v>
      </c>
      <c r="AN28" s="78">
        <v>0</v>
      </c>
      <c r="AO28" s="77" t="s">
        <v>57</v>
      </c>
      <c r="AP28" s="77" t="s">
        <v>57</v>
      </c>
      <c r="AQ28" s="77" t="s">
        <v>57</v>
      </c>
      <c r="AR28" s="77" t="s">
        <v>57</v>
      </c>
      <c r="AS28" s="77">
        <v>0</v>
      </c>
      <c r="AT28" s="77" t="s">
        <v>57</v>
      </c>
      <c r="AU28" s="77" t="s">
        <v>57</v>
      </c>
      <c r="AV28" s="78">
        <v>0</v>
      </c>
      <c r="AW28" s="77">
        <v>0</v>
      </c>
      <c r="AX28" s="78">
        <v>0</v>
      </c>
      <c r="AY28" s="77" t="s">
        <v>57</v>
      </c>
      <c r="AZ28" s="77" t="s">
        <v>57</v>
      </c>
      <c r="BA28" s="77" t="s">
        <v>57</v>
      </c>
      <c r="BB28" s="77" t="s">
        <v>57</v>
      </c>
    </row>
    <row r="29" spans="1:54" s="102" customFormat="1" ht="21.95" customHeight="1" x14ac:dyDescent="0.25">
      <c r="A29" s="412"/>
      <c r="B29" s="75" t="s">
        <v>51</v>
      </c>
      <c r="C29" s="136">
        <v>1</v>
      </c>
      <c r="D29" s="137">
        <v>1</v>
      </c>
      <c r="E29" s="137">
        <v>0</v>
      </c>
      <c r="F29" s="138">
        <v>0</v>
      </c>
      <c r="G29" s="137">
        <v>1</v>
      </c>
      <c r="H29" s="77">
        <v>100</v>
      </c>
      <c r="I29" s="137">
        <v>1</v>
      </c>
      <c r="J29" s="137">
        <v>0</v>
      </c>
      <c r="K29" s="137">
        <v>0</v>
      </c>
      <c r="L29" s="137">
        <v>0</v>
      </c>
      <c r="M29" s="137">
        <v>0</v>
      </c>
      <c r="N29" s="137">
        <v>0</v>
      </c>
      <c r="O29" s="137">
        <v>0</v>
      </c>
      <c r="P29" s="137">
        <v>0</v>
      </c>
      <c r="Q29" s="137">
        <v>0</v>
      </c>
      <c r="R29" s="137">
        <v>0</v>
      </c>
      <c r="S29" s="137">
        <v>0</v>
      </c>
      <c r="T29" s="137">
        <v>0</v>
      </c>
      <c r="U29" s="137">
        <v>0</v>
      </c>
      <c r="V29" s="137">
        <v>0</v>
      </c>
      <c r="W29" s="77">
        <v>1</v>
      </c>
      <c r="X29" s="77">
        <v>1</v>
      </c>
      <c r="Y29" s="77" t="s">
        <v>57</v>
      </c>
      <c r="Z29" s="78">
        <v>0</v>
      </c>
      <c r="AA29" s="77">
        <v>1</v>
      </c>
      <c r="AB29" s="78">
        <v>0</v>
      </c>
      <c r="AC29" s="77">
        <v>1</v>
      </c>
      <c r="AD29" s="77" t="s">
        <v>57</v>
      </c>
      <c r="AE29" s="77">
        <v>0</v>
      </c>
      <c r="AF29" s="79">
        <v>0</v>
      </c>
      <c r="AG29" s="408"/>
      <c r="AH29" s="75" t="s">
        <v>51</v>
      </c>
      <c r="AI29" s="76">
        <v>0</v>
      </c>
      <c r="AJ29" s="77" t="s">
        <v>57</v>
      </c>
      <c r="AK29" s="77" t="s">
        <v>57</v>
      </c>
      <c r="AL29" s="78">
        <v>0</v>
      </c>
      <c r="AM29" s="77">
        <v>0</v>
      </c>
      <c r="AN29" s="78">
        <v>0</v>
      </c>
      <c r="AO29" s="77" t="s">
        <v>57</v>
      </c>
      <c r="AP29" s="77" t="s">
        <v>57</v>
      </c>
      <c r="AQ29" s="77" t="s">
        <v>57</v>
      </c>
      <c r="AR29" s="77" t="s">
        <v>57</v>
      </c>
      <c r="AS29" s="77">
        <v>0</v>
      </c>
      <c r="AT29" s="77" t="s">
        <v>57</v>
      </c>
      <c r="AU29" s="77" t="s">
        <v>57</v>
      </c>
      <c r="AV29" s="78">
        <v>0</v>
      </c>
      <c r="AW29" s="77">
        <v>0</v>
      </c>
      <c r="AX29" s="78">
        <v>0</v>
      </c>
      <c r="AY29" s="77" t="s">
        <v>57</v>
      </c>
      <c r="AZ29" s="77" t="s">
        <v>57</v>
      </c>
      <c r="BA29" s="77" t="s">
        <v>57</v>
      </c>
      <c r="BB29" s="77" t="s">
        <v>57</v>
      </c>
    </row>
    <row r="30" spans="1:54" s="102" customFormat="1" ht="21.95" customHeight="1" x14ac:dyDescent="0.25">
      <c r="A30" s="412" t="s">
        <v>56</v>
      </c>
      <c r="B30" s="75" t="s">
        <v>44</v>
      </c>
      <c r="C30" s="136">
        <v>0</v>
      </c>
      <c r="D30" s="137">
        <v>0</v>
      </c>
      <c r="E30" s="137">
        <v>0</v>
      </c>
      <c r="F30" s="138">
        <v>0</v>
      </c>
      <c r="G30" s="137">
        <v>0</v>
      </c>
      <c r="H30" s="138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7">
        <v>0</v>
      </c>
      <c r="O30" s="137">
        <v>0</v>
      </c>
      <c r="P30" s="137">
        <v>0</v>
      </c>
      <c r="Q30" s="137">
        <v>0</v>
      </c>
      <c r="R30" s="137">
        <v>0</v>
      </c>
      <c r="S30" s="137">
        <v>0</v>
      </c>
      <c r="T30" s="137">
        <v>0</v>
      </c>
      <c r="U30" s="137">
        <v>0</v>
      </c>
      <c r="V30" s="137">
        <v>0</v>
      </c>
      <c r="W30" s="77">
        <v>0</v>
      </c>
      <c r="X30" s="77">
        <v>0</v>
      </c>
      <c r="Y30" s="77">
        <v>0</v>
      </c>
      <c r="Z30" s="78">
        <v>0</v>
      </c>
      <c r="AA30" s="77">
        <v>0</v>
      </c>
      <c r="AB30" s="78">
        <v>0</v>
      </c>
      <c r="AC30" s="77">
        <v>0</v>
      </c>
      <c r="AD30" s="77">
        <v>0</v>
      </c>
      <c r="AE30" s="77">
        <v>0</v>
      </c>
      <c r="AF30" s="79">
        <v>0</v>
      </c>
      <c r="AG30" s="408" t="s">
        <v>56</v>
      </c>
      <c r="AH30" s="75" t="s">
        <v>44</v>
      </c>
      <c r="AI30" s="76">
        <v>0</v>
      </c>
      <c r="AJ30" s="77">
        <v>0</v>
      </c>
      <c r="AK30" s="77">
        <v>0</v>
      </c>
      <c r="AL30" s="78">
        <v>0</v>
      </c>
      <c r="AM30" s="77">
        <v>0</v>
      </c>
      <c r="AN30" s="78">
        <v>0</v>
      </c>
      <c r="AO30" s="77">
        <v>0</v>
      </c>
      <c r="AP30" s="77">
        <v>0</v>
      </c>
      <c r="AQ30" s="77">
        <v>0</v>
      </c>
      <c r="AR30" s="77">
        <v>0</v>
      </c>
      <c r="AS30" s="77">
        <v>0</v>
      </c>
      <c r="AT30" s="77">
        <v>0</v>
      </c>
      <c r="AU30" s="77">
        <v>0</v>
      </c>
      <c r="AV30" s="78">
        <v>0</v>
      </c>
      <c r="AW30" s="77">
        <v>0</v>
      </c>
      <c r="AX30" s="78">
        <v>0</v>
      </c>
      <c r="AY30" s="77">
        <v>0</v>
      </c>
      <c r="AZ30" s="77">
        <v>0</v>
      </c>
      <c r="BA30" s="77">
        <v>0</v>
      </c>
      <c r="BB30" s="77">
        <v>0</v>
      </c>
    </row>
    <row r="31" spans="1:54" s="102" customFormat="1" ht="21.95" customHeight="1" x14ac:dyDescent="0.25">
      <c r="A31" s="412"/>
      <c r="B31" s="75" t="s">
        <v>50</v>
      </c>
      <c r="C31" s="136">
        <v>0</v>
      </c>
      <c r="D31" s="137">
        <v>0</v>
      </c>
      <c r="E31" s="137">
        <v>0</v>
      </c>
      <c r="F31" s="138">
        <v>0</v>
      </c>
      <c r="G31" s="137">
        <v>0</v>
      </c>
      <c r="H31" s="138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7">
        <v>0</v>
      </c>
      <c r="O31" s="137">
        <v>0</v>
      </c>
      <c r="P31" s="137">
        <v>0</v>
      </c>
      <c r="Q31" s="137">
        <v>0</v>
      </c>
      <c r="R31" s="137">
        <v>0</v>
      </c>
      <c r="S31" s="137">
        <v>0</v>
      </c>
      <c r="T31" s="137">
        <v>0</v>
      </c>
      <c r="U31" s="137">
        <v>0</v>
      </c>
      <c r="V31" s="137">
        <v>0</v>
      </c>
      <c r="W31" s="77">
        <v>0</v>
      </c>
      <c r="X31" s="77" t="s">
        <v>57</v>
      </c>
      <c r="Y31" s="77" t="s">
        <v>57</v>
      </c>
      <c r="Z31" s="78">
        <v>0</v>
      </c>
      <c r="AA31" s="77">
        <v>0</v>
      </c>
      <c r="AB31" s="78">
        <v>0</v>
      </c>
      <c r="AC31" s="77" t="s">
        <v>57</v>
      </c>
      <c r="AD31" s="77" t="s">
        <v>57</v>
      </c>
      <c r="AE31" s="77">
        <v>0</v>
      </c>
      <c r="AF31" s="79">
        <v>0</v>
      </c>
      <c r="AG31" s="408"/>
      <c r="AH31" s="75" t="s">
        <v>50</v>
      </c>
      <c r="AI31" s="76">
        <v>0</v>
      </c>
      <c r="AJ31" s="77" t="s">
        <v>57</v>
      </c>
      <c r="AK31" s="77" t="s">
        <v>57</v>
      </c>
      <c r="AL31" s="78">
        <v>0</v>
      </c>
      <c r="AM31" s="77">
        <v>0</v>
      </c>
      <c r="AN31" s="78">
        <v>0</v>
      </c>
      <c r="AO31" s="77" t="s">
        <v>57</v>
      </c>
      <c r="AP31" s="77" t="s">
        <v>57</v>
      </c>
      <c r="AQ31" s="77" t="s">
        <v>57</v>
      </c>
      <c r="AR31" s="77" t="s">
        <v>57</v>
      </c>
      <c r="AS31" s="77">
        <v>0</v>
      </c>
      <c r="AT31" s="77" t="s">
        <v>57</v>
      </c>
      <c r="AU31" s="77" t="s">
        <v>57</v>
      </c>
      <c r="AV31" s="78">
        <v>0</v>
      </c>
      <c r="AW31" s="77">
        <v>0</v>
      </c>
      <c r="AX31" s="78">
        <v>0</v>
      </c>
      <c r="AY31" s="77" t="s">
        <v>57</v>
      </c>
      <c r="AZ31" s="77" t="s">
        <v>57</v>
      </c>
      <c r="BA31" s="77" t="s">
        <v>57</v>
      </c>
      <c r="BB31" s="77" t="s">
        <v>57</v>
      </c>
    </row>
    <row r="32" spans="1:54" s="102" customFormat="1" ht="21.95" customHeight="1" x14ac:dyDescent="0.25">
      <c r="A32" s="412"/>
      <c r="B32" s="75" t="s">
        <v>51</v>
      </c>
      <c r="C32" s="139">
        <v>0</v>
      </c>
      <c r="D32" s="140">
        <v>0</v>
      </c>
      <c r="E32" s="140">
        <v>0</v>
      </c>
      <c r="F32" s="141">
        <v>0</v>
      </c>
      <c r="G32" s="140">
        <v>0</v>
      </c>
      <c r="H32" s="141">
        <v>0</v>
      </c>
      <c r="I32" s="140">
        <v>0</v>
      </c>
      <c r="J32" s="140">
        <v>0</v>
      </c>
      <c r="K32" s="140">
        <v>0</v>
      </c>
      <c r="L32" s="140">
        <v>0</v>
      </c>
      <c r="M32" s="140">
        <v>0</v>
      </c>
      <c r="N32" s="140">
        <v>0</v>
      </c>
      <c r="O32" s="140">
        <v>0</v>
      </c>
      <c r="P32" s="140">
        <v>0</v>
      </c>
      <c r="Q32" s="140">
        <v>0</v>
      </c>
      <c r="R32" s="140">
        <v>0</v>
      </c>
      <c r="S32" s="140">
        <v>0</v>
      </c>
      <c r="T32" s="140">
        <v>0</v>
      </c>
      <c r="U32" s="140">
        <v>0</v>
      </c>
      <c r="V32" s="140">
        <v>0</v>
      </c>
      <c r="W32" s="81">
        <v>0</v>
      </c>
      <c r="X32" s="81" t="s">
        <v>57</v>
      </c>
      <c r="Y32" s="81" t="s">
        <v>57</v>
      </c>
      <c r="Z32" s="82">
        <v>0</v>
      </c>
      <c r="AA32" s="81">
        <v>0</v>
      </c>
      <c r="AB32" s="82">
        <v>0</v>
      </c>
      <c r="AC32" s="81" t="s">
        <v>57</v>
      </c>
      <c r="AD32" s="81" t="s">
        <v>57</v>
      </c>
      <c r="AE32" s="81">
        <v>0</v>
      </c>
      <c r="AF32" s="83">
        <v>0</v>
      </c>
      <c r="AG32" s="408"/>
      <c r="AH32" s="75" t="s">
        <v>51</v>
      </c>
      <c r="AI32" s="80">
        <v>0</v>
      </c>
      <c r="AJ32" s="81" t="s">
        <v>57</v>
      </c>
      <c r="AK32" s="81" t="s">
        <v>57</v>
      </c>
      <c r="AL32" s="82">
        <v>0</v>
      </c>
      <c r="AM32" s="81">
        <v>0</v>
      </c>
      <c r="AN32" s="82">
        <v>0</v>
      </c>
      <c r="AO32" s="81" t="s">
        <v>57</v>
      </c>
      <c r="AP32" s="81" t="s">
        <v>57</v>
      </c>
      <c r="AQ32" s="81" t="s">
        <v>57</v>
      </c>
      <c r="AR32" s="81" t="s">
        <v>57</v>
      </c>
      <c r="AS32" s="81">
        <v>0</v>
      </c>
      <c r="AT32" s="81" t="s">
        <v>57</v>
      </c>
      <c r="AU32" s="81" t="s">
        <v>57</v>
      </c>
      <c r="AV32" s="82">
        <v>0</v>
      </c>
      <c r="AW32" s="81">
        <v>0</v>
      </c>
      <c r="AX32" s="82">
        <v>0</v>
      </c>
      <c r="AY32" s="81" t="s">
        <v>57</v>
      </c>
      <c r="AZ32" s="81" t="s">
        <v>57</v>
      </c>
      <c r="BA32" s="81" t="s">
        <v>57</v>
      </c>
      <c r="BB32" s="81" t="s">
        <v>57</v>
      </c>
    </row>
    <row r="33" spans="28:54" s="108" customFormat="1" ht="21.95" customHeight="1" x14ac:dyDescent="0.25">
      <c r="AB33" s="142"/>
      <c r="AG33" s="143" t="s">
        <v>94</v>
      </c>
      <c r="AH33" s="143"/>
      <c r="AI33" s="143"/>
      <c r="AK33" s="143"/>
      <c r="AL33" s="143" t="s">
        <v>95</v>
      </c>
      <c r="AN33" s="143"/>
      <c r="AP33" s="143"/>
      <c r="AR33" s="143" t="s">
        <v>96</v>
      </c>
      <c r="AT33" s="143"/>
      <c r="AX33" s="143" t="s">
        <v>97</v>
      </c>
      <c r="BB33" s="142"/>
    </row>
    <row r="34" spans="28:54" s="108" customFormat="1" ht="21.95" customHeight="1" x14ac:dyDescent="0.25">
      <c r="AG34" s="143"/>
      <c r="AH34" s="143"/>
      <c r="AI34" s="143"/>
      <c r="AJ34" s="143"/>
      <c r="AK34" s="144"/>
      <c r="AL34" s="143"/>
      <c r="AM34" s="143"/>
      <c r="AN34" s="143"/>
      <c r="AP34" s="143"/>
      <c r="AR34" s="143" t="s">
        <v>98</v>
      </c>
      <c r="AT34" s="143"/>
      <c r="AW34" s="143"/>
      <c r="AX34" s="143"/>
      <c r="AY34" s="143"/>
    </row>
    <row r="35" spans="28:54" s="108" customFormat="1" ht="21.95" customHeight="1" x14ac:dyDescent="0.25">
      <c r="AG35" s="108" t="s">
        <v>99</v>
      </c>
    </row>
    <row r="36" spans="28:54" s="108" customFormat="1" ht="21.95" customHeight="1" x14ac:dyDescent="0.25">
      <c r="AG36" s="108" t="s">
        <v>107</v>
      </c>
    </row>
    <row r="37" spans="28:54" ht="18" customHeight="1" x14ac:dyDescent="0.25"/>
    <row r="38" spans="28:54" ht="18" customHeight="1" x14ac:dyDescent="0.25"/>
    <row r="39" spans="28:54" ht="18" customHeight="1" x14ac:dyDescent="0.25"/>
    <row r="40" spans="28:54" ht="18" customHeight="1" x14ac:dyDescent="0.25"/>
  </sheetData>
  <mergeCells count="50">
    <mergeCell ref="AA1:AB1"/>
    <mergeCell ref="AC1:AF1"/>
    <mergeCell ref="AW1:AX1"/>
    <mergeCell ref="AY1:BB1"/>
    <mergeCell ref="AA2:AB2"/>
    <mergeCell ref="AC2:AF2"/>
    <mergeCell ref="AW2:AX2"/>
    <mergeCell ref="AY2:BB2"/>
    <mergeCell ref="C6:L6"/>
    <mergeCell ref="M6:V6"/>
    <mergeCell ref="A3:AF3"/>
    <mergeCell ref="AG3:BB3"/>
    <mergeCell ref="A4:AF4"/>
    <mergeCell ref="AG4:BB4"/>
    <mergeCell ref="A5:AF5"/>
    <mergeCell ref="AG5:BB5"/>
    <mergeCell ref="BA7:BB7"/>
    <mergeCell ref="AS6:BB6"/>
    <mergeCell ref="Q7:T7"/>
    <mergeCell ref="AI7:AL7"/>
    <mergeCell ref="AM7:AP7"/>
    <mergeCell ref="W6:AF6"/>
    <mergeCell ref="AI6:AR6"/>
    <mergeCell ref="AQ7:AR7"/>
    <mergeCell ref="AS7:AV7"/>
    <mergeCell ref="AW7:AZ7"/>
    <mergeCell ref="A9:A11"/>
    <mergeCell ref="AG9:AG11"/>
    <mergeCell ref="U7:V7"/>
    <mergeCell ref="W7:Z7"/>
    <mergeCell ref="AA7:AD7"/>
    <mergeCell ref="AE7:AF7"/>
    <mergeCell ref="C7:F7"/>
    <mergeCell ref="G7:J7"/>
    <mergeCell ref="K7:L7"/>
    <mergeCell ref="M7:P7"/>
    <mergeCell ref="A12:A14"/>
    <mergeCell ref="AG12:AG14"/>
    <mergeCell ref="A15:A17"/>
    <mergeCell ref="AG15:AG17"/>
    <mergeCell ref="A18:A20"/>
    <mergeCell ref="AG18:AG20"/>
    <mergeCell ref="A30:A32"/>
    <mergeCell ref="AG30:AG32"/>
    <mergeCell ref="A21:A23"/>
    <mergeCell ref="AG21:AG23"/>
    <mergeCell ref="A24:A26"/>
    <mergeCell ref="AG24:AG26"/>
    <mergeCell ref="A27:A29"/>
    <mergeCell ref="AG27:AG29"/>
  </mergeCells>
  <phoneticPr fontId="3" type="noConversion"/>
  <pageMargins left="0.75000000000000011" right="0.75000000000000011" top="1" bottom="1" header="0.5" footer="0.5"/>
  <headerFooter alignWithMargins="0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O40"/>
  <sheetViews>
    <sheetView workbookViewId="0"/>
  </sheetViews>
  <sheetFormatPr defaultColWidth="5.75" defaultRowHeight="16.5" x14ac:dyDescent="0.25"/>
  <cols>
    <col min="1" max="1" width="12.625" style="109" customWidth="1"/>
    <col min="2" max="4" width="9.625" style="109" customWidth="1"/>
    <col min="5" max="6" width="9.375" style="109" customWidth="1"/>
    <col min="7" max="7" width="9.625" style="109" customWidth="1"/>
    <col min="8" max="8" width="9.375" style="109" customWidth="1"/>
    <col min="9" max="9" width="9.625" style="109" customWidth="1"/>
    <col min="10" max="22" width="9.375" style="109" customWidth="1"/>
    <col min="23" max="24" width="9.625" style="109" customWidth="1"/>
    <col min="25" max="26" width="9.375" style="109" customWidth="1"/>
    <col min="27" max="27" width="9.75" style="109" customWidth="1"/>
    <col min="28" max="28" width="9.375" style="109" customWidth="1"/>
    <col min="29" max="29" width="9.875" style="109" customWidth="1"/>
    <col min="30" max="32" width="9.375" style="109" customWidth="1"/>
    <col min="33" max="33" width="12.625" style="109" customWidth="1"/>
    <col min="34" max="34" width="9.625" style="109" customWidth="1"/>
    <col min="35" max="36" width="10" style="109" customWidth="1"/>
    <col min="37" max="38" width="9.375" style="109" customWidth="1"/>
    <col min="39" max="39" width="9.875" style="109" customWidth="1"/>
    <col min="40" max="40" width="9.375" style="109" customWidth="1"/>
    <col min="41" max="41" width="9.875" style="109" customWidth="1"/>
    <col min="42" max="44" width="9.375" style="109" customWidth="1"/>
    <col min="45" max="45" width="9.75" style="109" customWidth="1"/>
    <col min="46" max="48" width="9.375" style="109" customWidth="1"/>
    <col min="49" max="49" width="9.75" style="109" customWidth="1"/>
    <col min="50" max="54" width="9.375" style="109" customWidth="1"/>
    <col min="55" max="55" width="5.75" style="109" customWidth="1"/>
    <col min="56" max="16384" width="5.75" style="109"/>
  </cols>
  <sheetData>
    <row r="1" spans="1:67" customFormat="1" ht="21.95" customHeight="1" x14ac:dyDescent="0.25">
      <c r="A1" s="10" t="s">
        <v>23</v>
      </c>
      <c r="B1" s="11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3"/>
      <c r="AA1" s="375" t="s">
        <v>24</v>
      </c>
      <c r="AB1" s="375"/>
      <c r="AC1" s="375" t="s">
        <v>101</v>
      </c>
      <c r="AD1" s="375"/>
      <c r="AE1" s="375"/>
      <c r="AF1" s="375"/>
      <c r="AG1" s="15" t="s">
        <v>23</v>
      </c>
      <c r="AH1" s="11" t="s">
        <v>2</v>
      </c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3"/>
      <c r="AW1" s="384" t="s">
        <v>24</v>
      </c>
      <c r="AX1" s="384"/>
      <c r="AY1" s="375" t="s">
        <v>101</v>
      </c>
      <c r="AZ1" s="375"/>
      <c r="BA1" s="375"/>
      <c r="BB1" s="375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</row>
    <row r="2" spans="1:67" customFormat="1" ht="21.95" customHeight="1" x14ac:dyDescent="0.25">
      <c r="A2" s="18" t="s">
        <v>26</v>
      </c>
      <c r="B2" s="19" t="s">
        <v>27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1"/>
      <c r="AA2" s="375" t="s">
        <v>28</v>
      </c>
      <c r="AB2" s="375"/>
      <c r="AC2" s="385" t="s">
        <v>81</v>
      </c>
      <c r="AD2" s="385"/>
      <c r="AE2" s="385"/>
      <c r="AF2" s="385"/>
      <c r="AG2" s="22" t="s">
        <v>26</v>
      </c>
      <c r="AH2" s="19" t="s">
        <v>27</v>
      </c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1"/>
      <c r="AW2" s="375" t="s">
        <v>28</v>
      </c>
      <c r="AX2" s="375"/>
      <c r="AY2" s="385" t="s">
        <v>81</v>
      </c>
      <c r="AZ2" s="385"/>
      <c r="BA2" s="385"/>
      <c r="BB2" s="385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</row>
    <row r="3" spans="1:67" s="24" customFormat="1" ht="30" customHeight="1" x14ac:dyDescent="0.25">
      <c r="A3" s="383" t="s">
        <v>71</v>
      </c>
      <c r="B3" s="383"/>
      <c r="C3" s="383"/>
      <c r="D3" s="383"/>
      <c r="E3" s="383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3"/>
      <c r="AA3" s="383"/>
      <c r="AB3" s="383"/>
      <c r="AC3" s="383"/>
      <c r="AD3" s="383"/>
      <c r="AE3" s="383"/>
      <c r="AF3" s="383"/>
      <c r="AG3" s="386" t="s">
        <v>74</v>
      </c>
      <c r="AH3" s="386"/>
      <c r="AI3" s="386"/>
      <c r="AJ3" s="386"/>
      <c r="AK3" s="386"/>
      <c r="AL3" s="386"/>
      <c r="AM3" s="386"/>
      <c r="AN3" s="386"/>
      <c r="AO3" s="386"/>
      <c r="AP3" s="386"/>
      <c r="AQ3" s="386"/>
      <c r="AR3" s="386"/>
      <c r="AS3" s="386"/>
      <c r="AT3" s="386"/>
      <c r="AU3" s="386"/>
      <c r="AV3" s="386"/>
      <c r="AW3" s="386"/>
      <c r="AX3" s="386"/>
      <c r="AY3" s="386"/>
      <c r="AZ3" s="386"/>
      <c r="BA3" s="386"/>
      <c r="BB3" s="386"/>
      <c r="BC3" s="23"/>
      <c r="BD3" s="23"/>
      <c r="BE3" s="23"/>
    </row>
    <row r="4" spans="1:67" s="94" customFormat="1" ht="26.1" customHeight="1" x14ac:dyDescent="0.25">
      <c r="A4" s="377" t="s">
        <v>108</v>
      </c>
      <c r="B4" s="377"/>
      <c r="C4" s="377"/>
      <c r="D4" s="377"/>
      <c r="E4" s="377"/>
      <c r="F4" s="377"/>
      <c r="G4" s="377"/>
      <c r="H4" s="377"/>
      <c r="I4" s="377"/>
      <c r="J4" s="377"/>
      <c r="K4" s="377"/>
      <c r="L4" s="377"/>
      <c r="M4" s="377"/>
      <c r="N4" s="377"/>
      <c r="O4" s="377"/>
      <c r="P4" s="377"/>
      <c r="Q4" s="377"/>
      <c r="R4" s="377"/>
      <c r="S4" s="377"/>
      <c r="T4" s="377"/>
      <c r="U4" s="377"/>
      <c r="V4" s="377"/>
      <c r="W4" s="377"/>
      <c r="X4" s="377"/>
      <c r="Y4" s="377"/>
      <c r="Z4" s="377"/>
      <c r="AA4" s="377"/>
      <c r="AB4" s="377"/>
      <c r="AC4" s="377"/>
      <c r="AD4" s="377"/>
      <c r="AE4" s="377"/>
      <c r="AF4" s="377"/>
      <c r="AG4" s="379" t="s">
        <v>108</v>
      </c>
      <c r="AH4" s="379"/>
      <c r="AI4" s="379"/>
      <c r="AJ4" s="379"/>
      <c r="AK4" s="379"/>
      <c r="AL4" s="379"/>
      <c r="AM4" s="379"/>
      <c r="AN4" s="379"/>
      <c r="AO4" s="379"/>
      <c r="AP4" s="379"/>
      <c r="AQ4" s="379"/>
      <c r="AR4" s="379"/>
      <c r="AS4" s="379"/>
      <c r="AT4" s="379"/>
      <c r="AU4" s="379"/>
      <c r="AV4" s="379"/>
      <c r="AW4" s="379"/>
      <c r="AX4" s="379"/>
      <c r="AY4" s="379"/>
      <c r="AZ4" s="379"/>
      <c r="BA4" s="379"/>
      <c r="BB4" s="379"/>
      <c r="BC4" s="58"/>
      <c r="BD4" s="58"/>
      <c r="BE4" s="58"/>
    </row>
    <row r="5" spans="1:67" customFormat="1" ht="20.100000000000001" customHeight="1" x14ac:dyDescent="0.25">
      <c r="A5" s="380" t="s">
        <v>1</v>
      </c>
      <c r="B5" s="380"/>
      <c r="C5" s="380"/>
      <c r="D5" s="380"/>
      <c r="E5" s="380"/>
      <c r="F5" s="380"/>
      <c r="G5" s="380"/>
      <c r="H5" s="380"/>
      <c r="I5" s="380"/>
      <c r="J5" s="380"/>
      <c r="K5" s="380"/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380"/>
      <c r="AD5" s="380"/>
      <c r="AE5" s="380"/>
      <c r="AF5" s="380"/>
      <c r="AG5" s="381" t="s">
        <v>1</v>
      </c>
      <c r="AH5" s="381"/>
      <c r="AI5" s="381"/>
      <c r="AJ5" s="381"/>
      <c r="AK5" s="381"/>
      <c r="AL5" s="381"/>
      <c r="AM5" s="381"/>
      <c r="AN5" s="381"/>
      <c r="AO5" s="381"/>
      <c r="AP5" s="381"/>
      <c r="AQ5" s="381"/>
      <c r="AR5" s="381"/>
      <c r="AS5" s="381"/>
      <c r="AT5" s="381"/>
      <c r="AU5" s="381"/>
      <c r="AV5" s="381"/>
      <c r="AW5" s="381"/>
      <c r="AX5" s="381"/>
      <c r="AY5" s="381"/>
      <c r="AZ5" s="381"/>
      <c r="BA5" s="381"/>
      <c r="BB5" s="381"/>
      <c r="BC5" s="17"/>
      <c r="BD5" s="17"/>
      <c r="BE5" s="17"/>
    </row>
    <row r="6" spans="1:67" s="67" customFormat="1" ht="24.95" customHeight="1" x14ac:dyDescent="0.25">
      <c r="A6" s="25" t="s">
        <v>35</v>
      </c>
      <c r="B6" s="62"/>
      <c r="C6" s="409" t="s">
        <v>33</v>
      </c>
      <c r="D6" s="409"/>
      <c r="E6" s="409"/>
      <c r="F6" s="409"/>
      <c r="G6" s="409"/>
      <c r="H6" s="409"/>
      <c r="I6" s="409"/>
      <c r="J6" s="409"/>
      <c r="K6" s="409"/>
      <c r="L6" s="409"/>
      <c r="M6" s="409" t="s">
        <v>84</v>
      </c>
      <c r="N6" s="409"/>
      <c r="O6" s="409"/>
      <c r="P6" s="409"/>
      <c r="Q6" s="409"/>
      <c r="R6" s="409"/>
      <c r="S6" s="409"/>
      <c r="T6" s="409"/>
      <c r="U6" s="409"/>
      <c r="V6" s="409"/>
      <c r="W6" s="409" t="s">
        <v>34</v>
      </c>
      <c r="X6" s="409"/>
      <c r="Y6" s="409"/>
      <c r="Z6" s="409"/>
      <c r="AA6" s="409"/>
      <c r="AB6" s="409"/>
      <c r="AC6" s="409"/>
      <c r="AD6" s="409"/>
      <c r="AE6" s="409"/>
      <c r="AF6" s="409"/>
      <c r="AG6" s="25" t="s">
        <v>35</v>
      </c>
      <c r="AH6" s="62"/>
      <c r="AI6" s="409" t="s">
        <v>37</v>
      </c>
      <c r="AJ6" s="409"/>
      <c r="AK6" s="409"/>
      <c r="AL6" s="409"/>
      <c r="AM6" s="409"/>
      <c r="AN6" s="409"/>
      <c r="AO6" s="409"/>
      <c r="AP6" s="409"/>
      <c r="AQ6" s="409"/>
      <c r="AR6" s="409"/>
      <c r="AS6" s="410" t="s">
        <v>38</v>
      </c>
      <c r="AT6" s="410"/>
      <c r="AU6" s="410"/>
      <c r="AV6" s="410"/>
      <c r="AW6" s="410"/>
      <c r="AX6" s="410"/>
      <c r="AY6" s="410"/>
      <c r="AZ6" s="410"/>
      <c r="BA6" s="410"/>
      <c r="BB6" s="410"/>
    </row>
    <row r="7" spans="1:67" s="67" customFormat="1" ht="24.95" customHeight="1" x14ac:dyDescent="0.25">
      <c r="A7" s="28" t="s">
        <v>42</v>
      </c>
      <c r="B7" s="28" t="s">
        <v>67</v>
      </c>
      <c r="C7" s="375" t="s">
        <v>39</v>
      </c>
      <c r="D7" s="375"/>
      <c r="E7" s="375"/>
      <c r="F7" s="375"/>
      <c r="G7" s="374" t="s">
        <v>40</v>
      </c>
      <c r="H7" s="374"/>
      <c r="I7" s="374"/>
      <c r="J7" s="374"/>
      <c r="K7" s="375" t="s">
        <v>41</v>
      </c>
      <c r="L7" s="375"/>
      <c r="M7" s="375" t="s">
        <v>39</v>
      </c>
      <c r="N7" s="375"/>
      <c r="O7" s="375"/>
      <c r="P7" s="375"/>
      <c r="Q7" s="374" t="s">
        <v>40</v>
      </c>
      <c r="R7" s="374"/>
      <c r="S7" s="374"/>
      <c r="T7" s="374"/>
      <c r="U7" s="375" t="s">
        <v>41</v>
      </c>
      <c r="V7" s="375"/>
      <c r="W7" s="375" t="s">
        <v>39</v>
      </c>
      <c r="X7" s="375"/>
      <c r="Y7" s="375"/>
      <c r="Z7" s="375"/>
      <c r="AA7" s="374" t="s">
        <v>40</v>
      </c>
      <c r="AB7" s="374"/>
      <c r="AC7" s="374"/>
      <c r="AD7" s="374"/>
      <c r="AE7" s="375" t="s">
        <v>41</v>
      </c>
      <c r="AF7" s="375"/>
      <c r="AG7" s="28" t="s">
        <v>42</v>
      </c>
      <c r="AH7" s="28" t="s">
        <v>67</v>
      </c>
      <c r="AI7" s="375" t="s">
        <v>39</v>
      </c>
      <c r="AJ7" s="375"/>
      <c r="AK7" s="375"/>
      <c r="AL7" s="375"/>
      <c r="AM7" s="374" t="s">
        <v>40</v>
      </c>
      <c r="AN7" s="374"/>
      <c r="AO7" s="374"/>
      <c r="AP7" s="374"/>
      <c r="AQ7" s="375" t="s">
        <v>41</v>
      </c>
      <c r="AR7" s="375"/>
      <c r="AS7" s="375" t="s">
        <v>39</v>
      </c>
      <c r="AT7" s="375"/>
      <c r="AU7" s="375"/>
      <c r="AV7" s="375"/>
      <c r="AW7" s="374" t="s">
        <v>40</v>
      </c>
      <c r="AX7" s="374"/>
      <c r="AY7" s="374"/>
      <c r="AZ7" s="374"/>
      <c r="BA7" s="382" t="s">
        <v>41</v>
      </c>
      <c r="BB7" s="382"/>
    </row>
    <row r="8" spans="1:67" s="67" customFormat="1" ht="80.099999999999994" customHeight="1" x14ac:dyDescent="0.25">
      <c r="A8" s="29" t="s">
        <v>43</v>
      </c>
      <c r="B8" s="30"/>
      <c r="C8" s="68" t="s">
        <v>44</v>
      </c>
      <c r="D8" s="68" t="s">
        <v>45</v>
      </c>
      <c r="E8" s="68" t="s">
        <v>46</v>
      </c>
      <c r="F8" s="68" t="s">
        <v>47</v>
      </c>
      <c r="G8" s="31" t="s">
        <v>48</v>
      </c>
      <c r="H8" s="68" t="s">
        <v>76</v>
      </c>
      <c r="I8" s="68" t="s">
        <v>45</v>
      </c>
      <c r="J8" s="68" t="s">
        <v>46</v>
      </c>
      <c r="K8" s="68" t="s">
        <v>45</v>
      </c>
      <c r="L8" s="68" t="s">
        <v>46</v>
      </c>
      <c r="M8" s="68" t="s">
        <v>44</v>
      </c>
      <c r="N8" s="68" t="s">
        <v>45</v>
      </c>
      <c r="O8" s="68" t="s">
        <v>46</v>
      </c>
      <c r="P8" s="68" t="s">
        <v>47</v>
      </c>
      <c r="Q8" s="31" t="s">
        <v>48</v>
      </c>
      <c r="R8" s="68" t="s">
        <v>76</v>
      </c>
      <c r="S8" s="68" t="s">
        <v>45</v>
      </c>
      <c r="T8" s="68" t="s">
        <v>46</v>
      </c>
      <c r="U8" s="68" t="s">
        <v>45</v>
      </c>
      <c r="V8" s="68" t="s">
        <v>46</v>
      </c>
      <c r="W8" s="68" t="s">
        <v>44</v>
      </c>
      <c r="X8" s="68" t="s">
        <v>45</v>
      </c>
      <c r="Y8" s="68" t="s">
        <v>46</v>
      </c>
      <c r="Z8" s="68" t="s">
        <v>47</v>
      </c>
      <c r="AA8" s="31" t="s">
        <v>48</v>
      </c>
      <c r="AB8" s="68" t="s">
        <v>76</v>
      </c>
      <c r="AC8" s="68" t="s">
        <v>45</v>
      </c>
      <c r="AD8" s="68" t="s">
        <v>46</v>
      </c>
      <c r="AE8" s="68" t="s">
        <v>45</v>
      </c>
      <c r="AF8" s="68" t="s">
        <v>46</v>
      </c>
      <c r="AG8" s="29" t="s">
        <v>43</v>
      </c>
      <c r="AH8" s="30"/>
      <c r="AI8" s="68" t="s">
        <v>44</v>
      </c>
      <c r="AJ8" s="68" t="s">
        <v>45</v>
      </c>
      <c r="AK8" s="68" t="s">
        <v>46</v>
      </c>
      <c r="AL8" s="68" t="s">
        <v>47</v>
      </c>
      <c r="AM8" s="31" t="s">
        <v>48</v>
      </c>
      <c r="AN8" s="68" t="s">
        <v>76</v>
      </c>
      <c r="AO8" s="68" t="s">
        <v>45</v>
      </c>
      <c r="AP8" s="68" t="s">
        <v>46</v>
      </c>
      <c r="AQ8" s="68" t="s">
        <v>45</v>
      </c>
      <c r="AR8" s="68" t="s">
        <v>46</v>
      </c>
      <c r="AS8" s="69" t="s">
        <v>44</v>
      </c>
      <c r="AT8" s="69" t="s">
        <v>45</v>
      </c>
      <c r="AU8" s="69" t="s">
        <v>46</v>
      </c>
      <c r="AV8" s="69" t="s">
        <v>47</v>
      </c>
      <c r="AW8" s="33" t="s">
        <v>48</v>
      </c>
      <c r="AX8" s="69" t="s">
        <v>76</v>
      </c>
      <c r="AY8" s="69" t="s">
        <v>45</v>
      </c>
      <c r="AZ8" s="69" t="s">
        <v>46</v>
      </c>
      <c r="BA8" s="69" t="s">
        <v>45</v>
      </c>
      <c r="BB8" s="70" t="s">
        <v>46</v>
      </c>
    </row>
    <row r="9" spans="1:67" s="102" customFormat="1" ht="21.95" customHeight="1" x14ac:dyDescent="0.25">
      <c r="A9" s="412" t="s">
        <v>49</v>
      </c>
      <c r="B9" s="75" t="s">
        <v>44</v>
      </c>
      <c r="C9" s="134">
        <v>312899</v>
      </c>
      <c r="D9" s="135">
        <v>306096</v>
      </c>
      <c r="E9" s="135">
        <v>6803</v>
      </c>
      <c r="F9" s="73">
        <f t="shared" ref="F9:F20" si="0">E9/C9*100</f>
        <v>2.1741840018664171</v>
      </c>
      <c r="G9" s="135">
        <v>312846</v>
      </c>
      <c r="H9" s="73">
        <f t="shared" ref="H9:H20" si="1">G9/C9*100</f>
        <v>99.983061626914761</v>
      </c>
      <c r="I9" s="135">
        <v>306045</v>
      </c>
      <c r="J9" s="135">
        <v>6801</v>
      </c>
      <c r="K9" s="135">
        <v>51</v>
      </c>
      <c r="L9" s="135">
        <v>2</v>
      </c>
      <c r="M9" s="135">
        <v>0</v>
      </c>
      <c r="N9" s="135">
        <v>0</v>
      </c>
      <c r="O9" s="135">
        <v>0</v>
      </c>
      <c r="P9" s="135">
        <v>0</v>
      </c>
      <c r="Q9" s="135">
        <v>0</v>
      </c>
      <c r="R9" s="135">
        <v>0</v>
      </c>
      <c r="S9" s="135">
        <v>0</v>
      </c>
      <c r="T9" s="135">
        <v>0</v>
      </c>
      <c r="U9" s="135">
        <v>0</v>
      </c>
      <c r="V9" s="135">
        <v>0</v>
      </c>
      <c r="W9" s="135">
        <v>125865</v>
      </c>
      <c r="X9" s="135">
        <v>122535</v>
      </c>
      <c r="Y9" s="135">
        <v>3330</v>
      </c>
      <c r="Z9" s="73">
        <f t="shared" ref="Z9:Z20" si="2">Y9/W9*100</f>
        <v>2.6456918126564175</v>
      </c>
      <c r="AA9" s="135">
        <v>125840</v>
      </c>
      <c r="AB9" s="73">
        <f t="shared" ref="AB9:AB20" si="3">AA9/W9*100</f>
        <v>99.980137448853938</v>
      </c>
      <c r="AC9" s="135">
        <v>122511</v>
      </c>
      <c r="AD9" s="135">
        <v>3329</v>
      </c>
      <c r="AE9" s="135">
        <v>24</v>
      </c>
      <c r="AF9" s="145">
        <v>1</v>
      </c>
      <c r="AG9" s="408" t="s">
        <v>49</v>
      </c>
      <c r="AH9" s="75" t="s">
        <v>44</v>
      </c>
      <c r="AI9" s="134">
        <v>118583</v>
      </c>
      <c r="AJ9" s="135">
        <v>116304</v>
      </c>
      <c r="AK9" s="135">
        <v>2279</v>
      </c>
      <c r="AL9" s="73">
        <f t="shared" ref="AL9:AL20" si="4">AK9/AI9*100</f>
        <v>1.9218606376968033</v>
      </c>
      <c r="AM9" s="135">
        <v>118565</v>
      </c>
      <c r="AN9" s="73">
        <f t="shared" ref="AN9:AN20" si="5">AM9/AI9*100</f>
        <v>99.98482075845611</v>
      </c>
      <c r="AO9" s="135">
        <v>116287</v>
      </c>
      <c r="AP9" s="135">
        <v>2278</v>
      </c>
      <c r="AQ9" s="135">
        <v>17</v>
      </c>
      <c r="AR9" s="135">
        <v>1</v>
      </c>
      <c r="AS9" s="135">
        <v>68451</v>
      </c>
      <c r="AT9" s="135">
        <v>67257</v>
      </c>
      <c r="AU9" s="135">
        <v>1194</v>
      </c>
      <c r="AV9" s="73">
        <f t="shared" ref="AV9:AV20" si="6">AU9/AS9*100</f>
        <v>1.744313450497436</v>
      </c>
      <c r="AW9" s="135">
        <v>68441</v>
      </c>
      <c r="AX9" s="73">
        <f t="shared" ref="AX9:AX20" si="7">AW9/AS9*100</f>
        <v>99.985391009627321</v>
      </c>
      <c r="AY9" s="135">
        <v>67247</v>
      </c>
      <c r="AZ9" s="135">
        <v>1194</v>
      </c>
      <c r="BA9" s="135">
        <v>10</v>
      </c>
      <c r="BB9" s="135">
        <v>0</v>
      </c>
    </row>
    <row r="10" spans="1:67" s="102" customFormat="1" ht="21.95" customHeight="1" x14ac:dyDescent="0.25">
      <c r="A10" s="412"/>
      <c r="B10" s="75" t="s">
        <v>50</v>
      </c>
      <c r="C10" s="136">
        <v>119803</v>
      </c>
      <c r="D10" s="137">
        <v>117428</v>
      </c>
      <c r="E10" s="137">
        <v>2375</v>
      </c>
      <c r="F10" s="78">
        <f t="shared" si="0"/>
        <v>1.9824211413737554</v>
      </c>
      <c r="G10" s="137">
        <v>119791</v>
      </c>
      <c r="H10" s="78">
        <f t="shared" si="1"/>
        <v>99.989983556338331</v>
      </c>
      <c r="I10" s="137">
        <v>117416</v>
      </c>
      <c r="J10" s="137">
        <v>2375</v>
      </c>
      <c r="K10" s="137">
        <v>12</v>
      </c>
      <c r="L10" s="137">
        <v>0</v>
      </c>
      <c r="M10" s="137">
        <v>0</v>
      </c>
      <c r="N10" s="137">
        <v>0</v>
      </c>
      <c r="O10" s="137">
        <v>0</v>
      </c>
      <c r="P10" s="137">
        <v>0</v>
      </c>
      <c r="Q10" s="137">
        <v>0</v>
      </c>
      <c r="R10" s="137">
        <v>0</v>
      </c>
      <c r="S10" s="137">
        <v>0</v>
      </c>
      <c r="T10" s="137">
        <v>0</v>
      </c>
      <c r="U10" s="137">
        <v>0</v>
      </c>
      <c r="V10" s="137">
        <v>0</v>
      </c>
      <c r="W10" s="137">
        <v>45327</v>
      </c>
      <c r="X10" s="137">
        <v>44169</v>
      </c>
      <c r="Y10" s="137">
        <v>1158</v>
      </c>
      <c r="Z10" s="78">
        <f t="shared" si="2"/>
        <v>2.5547686809186581</v>
      </c>
      <c r="AA10" s="137">
        <v>45320</v>
      </c>
      <c r="AB10" s="78">
        <f t="shared" si="3"/>
        <v>99.984556666004806</v>
      </c>
      <c r="AC10" s="137">
        <v>44162</v>
      </c>
      <c r="AD10" s="137">
        <v>1158</v>
      </c>
      <c r="AE10" s="137">
        <v>7</v>
      </c>
      <c r="AF10" s="146">
        <v>0</v>
      </c>
      <c r="AG10" s="408"/>
      <c r="AH10" s="75" t="s">
        <v>50</v>
      </c>
      <c r="AI10" s="136">
        <v>48417</v>
      </c>
      <c r="AJ10" s="137">
        <v>47557</v>
      </c>
      <c r="AK10" s="137">
        <v>860</v>
      </c>
      <c r="AL10" s="78">
        <f t="shared" si="4"/>
        <v>1.7762356197203462</v>
      </c>
      <c r="AM10" s="137">
        <v>48413</v>
      </c>
      <c r="AN10" s="78">
        <f t="shared" si="5"/>
        <v>99.991738438978047</v>
      </c>
      <c r="AO10" s="137">
        <v>47553</v>
      </c>
      <c r="AP10" s="137">
        <v>860</v>
      </c>
      <c r="AQ10" s="137">
        <v>4</v>
      </c>
      <c r="AR10" s="137">
        <v>0</v>
      </c>
      <c r="AS10" s="137">
        <v>26059</v>
      </c>
      <c r="AT10" s="137">
        <v>25702</v>
      </c>
      <c r="AU10" s="137">
        <v>357</v>
      </c>
      <c r="AV10" s="78">
        <f t="shared" si="6"/>
        <v>1.3699681491998925</v>
      </c>
      <c r="AW10" s="137">
        <v>26058</v>
      </c>
      <c r="AX10" s="77">
        <f t="shared" si="7"/>
        <v>99.99616255420392</v>
      </c>
      <c r="AY10" s="137">
        <v>25701</v>
      </c>
      <c r="AZ10" s="137">
        <v>357</v>
      </c>
      <c r="BA10" s="137">
        <v>1</v>
      </c>
      <c r="BB10" s="137">
        <v>0</v>
      </c>
    </row>
    <row r="11" spans="1:67" s="102" customFormat="1" ht="21.95" customHeight="1" x14ac:dyDescent="0.25">
      <c r="A11" s="412"/>
      <c r="B11" s="75" t="s">
        <v>51</v>
      </c>
      <c r="C11" s="136">
        <v>193096</v>
      </c>
      <c r="D11" s="137">
        <v>188668</v>
      </c>
      <c r="E11" s="137">
        <v>4428</v>
      </c>
      <c r="F11" s="78">
        <f t="shared" si="0"/>
        <v>2.2931598790239054</v>
      </c>
      <c r="G11" s="137">
        <v>193055</v>
      </c>
      <c r="H11" s="78">
        <f t="shared" si="1"/>
        <v>99.978767038157187</v>
      </c>
      <c r="I11" s="137">
        <v>188629</v>
      </c>
      <c r="J11" s="137">
        <v>4426</v>
      </c>
      <c r="K11" s="137">
        <v>39</v>
      </c>
      <c r="L11" s="137">
        <v>2</v>
      </c>
      <c r="M11" s="137">
        <v>0</v>
      </c>
      <c r="N11" s="137">
        <v>0</v>
      </c>
      <c r="O11" s="137">
        <v>0</v>
      </c>
      <c r="P11" s="137">
        <v>0</v>
      </c>
      <c r="Q11" s="137">
        <v>0</v>
      </c>
      <c r="R11" s="137">
        <v>0</v>
      </c>
      <c r="S11" s="137">
        <v>0</v>
      </c>
      <c r="T11" s="137">
        <v>0</v>
      </c>
      <c r="U11" s="137">
        <v>0</v>
      </c>
      <c r="V11" s="137">
        <v>0</v>
      </c>
      <c r="W11" s="137">
        <v>80538</v>
      </c>
      <c r="X11" s="137">
        <v>78366</v>
      </c>
      <c r="Y11" s="137">
        <v>2172</v>
      </c>
      <c r="Z11" s="78">
        <f t="shared" si="2"/>
        <v>2.6968635923415034</v>
      </c>
      <c r="AA11" s="137">
        <v>80520</v>
      </c>
      <c r="AB11" s="78">
        <f t="shared" si="3"/>
        <v>99.977650301720928</v>
      </c>
      <c r="AC11" s="137">
        <v>78349</v>
      </c>
      <c r="AD11" s="137">
        <v>2171</v>
      </c>
      <c r="AE11" s="137">
        <v>17</v>
      </c>
      <c r="AF11" s="146">
        <v>1</v>
      </c>
      <c r="AG11" s="408"/>
      <c r="AH11" s="75" t="s">
        <v>51</v>
      </c>
      <c r="AI11" s="136">
        <v>70166</v>
      </c>
      <c r="AJ11" s="137">
        <v>68747</v>
      </c>
      <c r="AK11" s="137">
        <v>1419</v>
      </c>
      <c r="AL11" s="78">
        <f t="shared" si="4"/>
        <v>2.022347005672263</v>
      </c>
      <c r="AM11" s="137">
        <v>70152</v>
      </c>
      <c r="AN11" s="78">
        <f t="shared" si="5"/>
        <v>99.98004731636405</v>
      </c>
      <c r="AO11" s="137">
        <v>68734</v>
      </c>
      <c r="AP11" s="137">
        <v>1418</v>
      </c>
      <c r="AQ11" s="137">
        <v>13</v>
      </c>
      <c r="AR11" s="137">
        <v>1</v>
      </c>
      <c r="AS11" s="137">
        <v>42392</v>
      </c>
      <c r="AT11" s="137">
        <v>41555</v>
      </c>
      <c r="AU11" s="137">
        <v>837</v>
      </c>
      <c r="AV11" s="78">
        <f t="shared" si="6"/>
        <v>1.9744291375731269</v>
      </c>
      <c r="AW11" s="137">
        <v>42383</v>
      </c>
      <c r="AX11" s="78">
        <f t="shared" si="7"/>
        <v>99.978769579165885</v>
      </c>
      <c r="AY11" s="137">
        <v>41546</v>
      </c>
      <c r="AZ11" s="137">
        <v>837</v>
      </c>
      <c r="BA11" s="137">
        <v>9</v>
      </c>
      <c r="BB11" s="137">
        <v>0</v>
      </c>
    </row>
    <row r="12" spans="1:67" s="102" customFormat="1" ht="21.95" customHeight="1" x14ac:dyDescent="0.25">
      <c r="A12" s="412" t="s">
        <v>52</v>
      </c>
      <c r="B12" s="75" t="s">
        <v>44</v>
      </c>
      <c r="C12" s="136">
        <v>61082</v>
      </c>
      <c r="D12" s="137">
        <v>60288</v>
      </c>
      <c r="E12" s="137">
        <v>794</v>
      </c>
      <c r="F12" s="78">
        <f t="shared" si="0"/>
        <v>1.2998919485282079</v>
      </c>
      <c r="G12" s="137">
        <v>61081</v>
      </c>
      <c r="H12" s="77">
        <f t="shared" si="1"/>
        <v>99.998362856488001</v>
      </c>
      <c r="I12" s="137">
        <v>60287</v>
      </c>
      <c r="J12" s="137">
        <v>794</v>
      </c>
      <c r="K12" s="137">
        <v>1</v>
      </c>
      <c r="L12" s="137">
        <v>0</v>
      </c>
      <c r="M12" s="137">
        <v>0</v>
      </c>
      <c r="N12" s="137">
        <v>0</v>
      </c>
      <c r="O12" s="137">
        <v>0</v>
      </c>
      <c r="P12" s="137">
        <v>0</v>
      </c>
      <c r="Q12" s="137">
        <v>0</v>
      </c>
      <c r="R12" s="137">
        <v>0</v>
      </c>
      <c r="S12" s="137">
        <v>0</v>
      </c>
      <c r="T12" s="137">
        <v>0</v>
      </c>
      <c r="U12" s="137">
        <v>0</v>
      </c>
      <c r="V12" s="137">
        <v>0</v>
      </c>
      <c r="W12" s="137">
        <v>22074</v>
      </c>
      <c r="X12" s="137">
        <v>21766</v>
      </c>
      <c r="Y12" s="137">
        <v>308</v>
      </c>
      <c r="Z12" s="78">
        <f t="shared" si="2"/>
        <v>1.3953066956600526</v>
      </c>
      <c r="AA12" s="77">
        <v>22074</v>
      </c>
      <c r="AB12" s="77">
        <f t="shared" si="3"/>
        <v>100</v>
      </c>
      <c r="AC12" s="137">
        <v>21766</v>
      </c>
      <c r="AD12" s="137">
        <v>308</v>
      </c>
      <c r="AE12" s="137">
        <v>0</v>
      </c>
      <c r="AF12" s="146">
        <v>0</v>
      </c>
      <c r="AG12" s="408" t="s">
        <v>52</v>
      </c>
      <c r="AH12" s="75" t="s">
        <v>44</v>
      </c>
      <c r="AI12" s="136">
        <v>23269</v>
      </c>
      <c r="AJ12" s="137">
        <v>22982</v>
      </c>
      <c r="AK12" s="137">
        <v>287</v>
      </c>
      <c r="AL12" s="78">
        <f t="shared" si="4"/>
        <v>1.2334006618247453</v>
      </c>
      <c r="AM12" s="77">
        <v>23268</v>
      </c>
      <c r="AN12" s="77">
        <f t="shared" si="5"/>
        <v>99.995702436718375</v>
      </c>
      <c r="AO12" s="137">
        <v>22981</v>
      </c>
      <c r="AP12" s="137">
        <v>287</v>
      </c>
      <c r="AQ12" s="137">
        <v>1</v>
      </c>
      <c r="AR12" s="137">
        <v>0</v>
      </c>
      <c r="AS12" s="137">
        <v>15739</v>
      </c>
      <c r="AT12" s="137">
        <v>15540</v>
      </c>
      <c r="AU12" s="137">
        <v>199</v>
      </c>
      <c r="AV12" s="78">
        <f t="shared" si="6"/>
        <v>1.2643751191308217</v>
      </c>
      <c r="AW12" s="77">
        <v>15739</v>
      </c>
      <c r="AX12" s="77">
        <f t="shared" si="7"/>
        <v>100</v>
      </c>
      <c r="AY12" s="137">
        <v>15540</v>
      </c>
      <c r="AZ12" s="137">
        <v>199</v>
      </c>
      <c r="BA12" s="137">
        <v>0</v>
      </c>
      <c r="BB12" s="137">
        <v>0</v>
      </c>
    </row>
    <row r="13" spans="1:67" s="102" customFormat="1" ht="21.95" customHeight="1" x14ac:dyDescent="0.25">
      <c r="A13" s="412"/>
      <c r="B13" s="75" t="s">
        <v>50</v>
      </c>
      <c r="C13" s="136">
        <v>51889</v>
      </c>
      <c r="D13" s="137">
        <v>51198</v>
      </c>
      <c r="E13" s="137">
        <v>691</v>
      </c>
      <c r="F13" s="78">
        <f t="shared" si="0"/>
        <v>1.3316887972402629</v>
      </c>
      <c r="G13" s="137">
        <v>51888</v>
      </c>
      <c r="H13" s="77">
        <f t="shared" si="1"/>
        <v>99.998072809265935</v>
      </c>
      <c r="I13" s="137">
        <v>51197</v>
      </c>
      <c r="J13" s="137">
        <v>691</v>
      </c>
      <c r="K13" s="137">
        <v>1</v>
      </c>
      <c r="L13" s="137">
        <v>0</v>
      </c>
      <c r="M13" s="137">
        <v>0</v>
      </c>
      <c r="N13" s="137">
        <v>0</v>
      </c>
      <c r="O13" s="137">
        <v>0</v>
      </c>
      <c r="P13" s="137">
        <v>0</v>
      </c>
      <c r="Q13" s="137">
        <v>0</v>
      </c>
      <c r="R13" s="137">
        <v>0</v>
      </c>
      <c r="S13" s="137">
        <v>0</v>
      </c>
      <c r="T13" s="137">
        <v>0</v>
      </c>
      <c r="U13" s="137">
        <v>0</v>
      </c>
      <c r="V13" s="137">
        <v>0</v>
      </c>
      <c r="W13" s="137">
        <v>18495</v>
      </c>
      <c r="X13" s="137">
        <v>18229</v>
      </c>
      <c r="Y13" s="137">
        <v>266</v>
      </c>
      <c r="Z13" s="78">
        <f t="shared" si="2"/>
        <v>1.4382265477155989</v>
      </c>
      <c r="AA13" s="77">
        <v>18495</v>
      </c>
      <c r="AB13" s="77">
        <f t="shared" si="3"/>
        <v>100</v>
      </c>
      <c r="AC13" s="137">
        <v>18229</v>
      </c>
      <c r="AD13" s="137">
        <v>266</v>
      </c>
      <c r="AE13" s="137">
        <v>0</v>
      </c>
      <c r="AF13" s="146">
        <v>0</v>
      </c>
      <c r="AG13" s="408"/>
      <c r="AH13" s="75" t="s">
        <v>50</v>
      </c>
      <c r="AI13" s="136">
        <v>20091</v>
      </c>
      <c r="AJ13" s="137">
        <v>19843</v>
      </c>
      <c r="AK13" s="137">
        <v>248</v>
      </c>
      <c r="AL13" s="78">
        <f t="shared" si="4"/>
        <v>1.234383554825544</v>
      </c>
      <c r="AM13" s="77">
        <v>20090</v>
      </c>
      <c r="AN13" s="77">
        <f t="shared" si="5"/>
        <v>99.995022646956343</v>
      </c>
      <c r="AO13" s="137">
        <v>19842</v>
      </c>
      <c r="AP13" s="137">
        <v>248</v>
      </c>
      <c r="AQ13" s="137">
        <v>1</v>
      </c>
      <c r="AR13" s="137">
        <v>0</v>
      </c>
      <c r="AS13" s="137">
        <v>13303</v>
      </c>
      <c r="AT13" s="137">
        <v>13126</v>
      </c>
      <c r="AU13" s="137">
        <v>177</v>
      </c>
      <c r="AV13" s="78">
        <f t="shared" si="6"/>
        <v>1.3305269488085394</v>
      </c>
      <c r="AW13" s="77">
        <v>13303</v>
      </c>
      <c r="AX13" s="77">
        <f t="shared" si="7"/>
        <v>100</v>
      </c>
      <c r="AY13" s="137">
        <v>13126</v>
      </c>
      <c r="AZ13" s="137">
        <v>177</v>
      </c>
      <c r="BA13" s="137">
        <v>0</v>
      </c>
      <c r="BB13" s="137">
        <v>0</v>
      </c>
    </row>
    <row r="14" spans="1:67" s="102" customFormat="1" ht="21.95" customHeight="1" x14ac:dyDescent="0.25">
      <c r="A14" s="412"/>
      <c r="B14" s="75" t="s">
        <v>51</v>
      </c>
      <c r="C14" s="136">
        <v>9193</v>
      </c>
      <c r="D14" s="137">
        <v>9090</v>
      </c>
      <c r="E14" s="137">
        <v>103</v>
      </c>
      <c r="F14" s="78">
        <f t="shared" si="0"/>
        <v>1.1204177091265093</v>
      </c>
      <c r="G14" s="137">
        <v>9193</v>
      </c>
      <c r="H14" s="77">
        <f t="shared" si="1"/>
        <v>100</v>
      </c>
      <c r="I14" s="137">
        <v>9090</v>
      </c>
      <c r="J14" s="137">
        <v>103</v>
      </c>
      <c r="K14" s="137">
        <v>0</v>
      </c>
      <c r="L14" s="137">
        <v>0</v>
      </c>
      <c r="M14" s="137">
        <v>0</v>
      </c>
      <c r="N14" s="137">
        <v>0</v>
      </c>
      <c r="O14" s="137">
        <v>0</v>
      </c>
      <c r="P14" s="137">
        <v>0</v>
      </c>
      <c r="Q14" s="137">
        <v>0</v>
      </c>
      <c r="R14" s="137">
        <v>0</v>
      </c>
      <c r="S14" s="137">
        <v>0</v>
      </c>
      <c r="T14" s="137">
        <v>0</v>
      </c>
      <c r="U14" s="137">
        <v>0</v>
      </c>
      <c r="V14" s="137">
        <v>0</v>
      </c>
      <c r="W14" s="137">
        <v>3579</v>
      </c>
      <c r="X14" s="137">
        <v>3537</v>
      </c>
      <c r="Y14" s="137">
        <v>42</v>
      </c>
      <c r="Z14" s="78">
        <f t="shared" si="2"/>
        <v>1.173512154233026</v>
      </c>
      <c r="AA14" s="77">
        <v>3579</v>
      </c>
      <c r="AB14" s="77">
        <f t="shared" si="3"/>
        <v>100</v>
      </c>
      <c r="AC14" s="137">
        <v>3537</v>
      </c>
      <c r="AD14" s="137">
        <v>42</v>
      </c>
      <c r="AE14" s="137">
        <v>0</v>
      </c>
      <c r="AF14" s="146">
        <v>0</v>
      </c>
      <c r="AG14" s="408"/>
      <c r="AH14" s="75" t="s">
        <v>51</v>
      </c>
      <c r="AI14" s="136">
        <v>3178</v>
      </c>
      <c r="AJ14" s="137">
        <v>3139</v>
      </c>
      <c r="AK14" s="137">
        <v>39</v>
      </c>
      <c r="AL14" s="78">
        <f t="shared" si="4"/>
        <v>1.2271869100062933</v>
      </c>
      <c r="AM14" s="77">
        <v>3178</v>
      </c>
      <c r="AN14" s="77">
        <f t="shared" si="5"/>
        <v>100</v>
      </c>
      <c r="AO14" s="137">
        <v>3139</v>
      </c>
      <c r="AP14" s="137">
        <v>39</v>
      </c>
      <c r="AQ14" s="137">
        <v>0</v>
      </c>
      <c r="AR14" s="137">
        <v>0</v>
      </c>
      <c r="AS14" s="137">
        <v>2436</v>
      </c>
      <c r="AT14" s="137">
        <v>2414</v>
      </c>
      <c r="AU14" s="137">
        <v>22</v>
      </c>
      <c r="AV14" s="78">
        <f t="shared" si="6"/>
        <v>0.90311986863710991</v>
      </c>
      <c r="AW14" s="77">
        <v>2436</v>
      </c>
      <c r="AX14" s="77">
        <f t="shared" si="7"/>
        <v>100</v>
      </c>
      <c r="AY14" s="137">
        <v>2414</v>
      </c>
      <c r="AZ14" s="137">
        <v>22</v>
      </c>
      <c r="BA14" s="137">
        <v>0</v>
      </c>
      <c r="BB14" s="137">
        <v>0</v>
      </c>
    </row>
    <row r="15" spans="1:67" s="102" customFormat="1" ht="21.95" customHeight="1" x14ac:dyDescent="0.25">
      <c r="A15" s="412" t="s">
        <v>53</v>
      </c>
      <c r="B15" s="75" t="s">
        <v>44</v>
      </c>
      <c r="C15" s="136">
        <v>123990</v>
      </c>
      <c r="D15" s="137">
        <v>120896</v>
      </c>
      <c r="E15" s="137">
        <v>3094</v>
      </c>
      <c r="F15" s="78">
        <f t="shared" si="0"/>
        <v>2.4953625292362287</v>
      </c>
      <c r="G15" s="137">
        <v>123970</v>
      </c>
      <c r="H15" s="78">
        <f t="shared" si="1"/>
        <v>99.983869666908618</v>
      </c>
      <c r="I15" s="137">
        <v>120877</v>
      </c>
      <c r="J15" s="137">
        <v>3093</v>
      </c>
      <c r="K15" s="137">
        <v>19</v>
      </c>
      <c r="L15" s="137">
        <v>1</v>
      </c>
      <c r="M15" s="137">
        <v>0</v>
      </c>
      <c r="N15" s="137">
        <v>0</v>
      </c>
      <c r="O15" s="137">
        <v>0</v>
      </c>
      <c r="P15" s="137">
        <v>0</v>
      </c>
      <c r="Q15" s="137">
        <v>0</v>
      </c>
      <c r="R15" s="137">
        <v>0</v>
      </c>
      <c r="S15" s="137">
        <v>0</v>
      </c>
      <c r="T15" s="137">
        <v>0</v>
      </c>
      <c r="U15" s="137">
        <v>0</v>
      </c>
      <c r="V15" s="137">
        <v>0</v>
      </c>
      <c r="W15" s="137">
        <v>58201</v>
      </c>
      <c r="X15" s="137">
        <v>56546</v>
      </c>
      <c r="Y15" s="137">
        <v>1655</v>
      </c>
      <c r="Z15" s="78">
        <f t="shared" si="2"/>
        <v>2.8435937526846615</v>
      </c>
      <c r="AA15" s="77">
        <v>58190</v>
      </c>
      <c r="AB15" s="78">
        <f t="shared" si="3"/>
        <v>99.981099981099987</v>
      </c>
      <c r="AC15" s="137">
        <v>56536</v>
      </c>
      <c r="AD15" s="137">
        <v>1654</v>
      </c>
      <c r="AE15" s="137">
        <v>10</v>
      </c>
      <c r="AF15" s="146">
        <v>1</v>
      </c>
      <c r="AG15" s="408" t="s">
        <v>53</v>
      </c>
      <c r="AH15" s="75" t="s">
        <v>44</v>
      </c>
      <c r="AI15" s="136">
        <v>40614</v>
      </c>
      <c r="AJ15" s="137">
        <v>39688</v>
      </c>
      <c r="AK15" s="137">
        <v>926</v>
      </c>
      <c r="AL15" s="78">
        <f t="shared" si="4"/>
        <v>2.2800019697641205</v>
      </c>
      <c r="AM15" s="77">
        <v>40609</v>
      </c>
      <c r="AN15" s="78">
        <f t="shared" si="5"/>
        <v>99.98768897424533</v>
      </c>
      <c r="AO15" s="137">
        <v>39683</v>
      </c>
      <c r="AP15" s="137">
        <v>926</v>
      </c>
      <c r="AQ15" s="137">
        <v>5</v>
      </c>
      <c r="AR15" s="137">
        <v>0</v>
      </c>
      <c r="AS15" s="137">
        <v>25175</v>
      </c>
      <c r="AT15" s="137">
        <v>24662</v>
      </c>
      <c r="AU15" s="137">
        <v>513</v>
      </c>
      <c r="AV15" s="78">
        <f t="shared" si="6"/>
        <v>2.0377358490566038</v>
      </c>
      <c r="AW15" s="77">
        <v>25171</v>
      </c>
      <c r="AX15" s="78">
        <f t="shared" si="7"/>
        <v>99.984111221449851</v>
      </c>
      <c r="AY15" s="137">
        <v>24658</v>
      </c>
      <c r="AZ15" s="137">
        <v>513</v>
      </c>
      <c r="BA15" s="137">
        <v>4</v>
      </c>
      <c r="BB15" s="137">
        <v>0</v>
      </c>
    </row>
    <row r="16" spans="1:67" s="102" customFormat="1" ht="21.95" customHeight="1" x14ac:dyDescent="0.25">
      <c r="A16" s="412"/>
      <c r="B16" s="75" t="s">
        <v>50</v>
      </c>
      <c r="C16" s="136">
        <v>14943</v>
      </c>
      <c r="D16" s="137">
        <v>14528</v>
      </c>
      <c r="E16" s="137">
        <v>415</v>
      </c>
      <c r="F16" s="78">
        <f t="shared" si="0"/>
        <v>2.7772201030582884</v>
      </c>
      <c r="G16" s="137">
        <v>14942</v>
      </c>
      <c r="H16" s="78">
        <f t="shared" si="1"/>
        <v>99.99330790336613</v>
      </c>
      <c r="I16" s="137">
        <v>14527</v>
      </c>
      <c r="J16" s="137">
        <v>415</v>
      </c>
      <c r="K16" s="137">
        <v>1</v>
      </c>
      <c r="L16" s="137">
        <v>0</v>
      </c>
      <c r="M16" s="137">
        <v>0</v>
      </c>
      <c r="N16" s="137">
        <v>0</v>
      </c>
      <c r="O16" s="137">
        <v>0</v>
      </c>
      <c r="P16" s="137">
        <v>0</v>
      </c>
      <c r="Q16" s="137">
        <v>0</v>
      </c>
      <c r="R16" s="137">
        <v>0</v>
      </c>
      <c r="S16" s="137">
        <v>0</v>
      </c>
      <c r="T16" s="137">
        <v>0</v>
      </c>
      <c r="U16" s="137">
        <v>0</v>
      </c>
      <c r="V16" s="137">
        <v>0</v>
      </c>
      <c r="W16" s="137">
        <v>6685</v>
      </c>
      <c r="X16" s="137">
        <v>6458</v>
      </c>
      <c r="Y16" s="137">
        <v>227</v>
      </c>
      <c r="Z16" s="78">
        <f t="shared" si="2"/>
        <v>3.3956619296933428</v>
      </c>
      <c r="AA16" s="77">
        <v>6685</v>
      </c>
      <c r="AB16" s="77">
        <f t="shared" si="3"/>
        <v>100</v>
      </c>
      <c r="AC16" s="137">
        <v>6458</v>
      </c>
      <c r="AD16" s="137">
        <v>227</v>
      </c>
      <c r="AE16" s="137">
        <v>0</v>
      </c>
      <c r="AF16" s="146">
        <v>0</v>
      </c>
      <c r="AG16" s="408"/>
      <c r="AH16" s="75" t="s">
        <v>50</v>
      </c>
      <c r="AI16" s="136">
        <v>5385</v>
      </c>
      <c r="AJ16" s="137">
        <v>5239</v>
      </c>
      <c r="AK16" s="137">
        <v>146</v>
      </c>
      <c r="AL16" s="78">
        <f t="shared" si="4"/>
        <v>2.7112349117920149</v>
      </c>
      <c r="AM16" s="77">
        <v>5384</v>
      </c>
      <c r="AN16" s="78">
        <f t="shared" si="5"/>
        <v>99.981429897864444</v>
      </c>
      <c r="AO16" s="137">
        <v>5238</v>
      </c>
      <c r="AP16" s="137">
        <v>146</v>
      </c>
      <c r="AQ16" s="137">
        <v>1</v>
      </c>
      <c r="AR16" s="137">
        <v>0</v>
      </c>
      <c r="AS16" s="137">
        <v>2873</v>
      </c>
      <c r="AT16" s="137">
        <v>2831</v>
      </c>
      <c r="AU16" s="137">
        <v>42</v>
      </c>
      <c r="AV16" s="78">
        <f t="shared" si="6"/>
        <v>1.4618865297598329</v>
      </c>
      <c r="AW16" s="77">
        <v>2873</v>
      </c>
      <c r="AX16" s="77">
        <f t="shared" si="7"/>
        <v>100</v>
      </c>
      <c r="AY16" s="137">
        <v>2831</v>
      </c>
      <c r="AZ16" s="137">
        <v>42</v>
      </c>
      <c r="BA16" s="137">
        <v>0</v>
      </c>
      <c r="BB16" s="137">
        <v>0</v>
      </c>
    </row>
    <row r="17" spans="1:54" s="102" customFormat="1" ht="21.95" customHeight="1" x14ac:dyDescent="0.25">
      <c r="A17" s="412"/>
      <c r="B17" s="75" t="s">
        <v>51</v>
      </c>
      <c r="C17" s="136">
        <v>109047</v>
      </c>
      <c r="D17" s="137">
        <v>106368</v>
      </c>
      <c r="E17" s="137">
        <v>2679</v>
      </c>
      <c r="F17" s="78">
        <f t="shared" si="0"/>
        <v>2.4567388373820465</v>
      </c>
      <c r="G17" s="137">
        <v>109028</v>
      </c>
      <c r="H17" s="78">
        <f t="shared" si="1"/>
        <v>99.982576320302257</v>
      </c>
      <c r="I17" s="137">
        <v>106350</v>
      </c>
      <c r="J17" s="137">
        <v>2678</v>
      </c>
      <c r="K17" s="137">
        <v>18</v>
      </c>
      <c r="L17" s="137">
        <v>1</v>
      </c>
      <c r="M17" s="137">
        <v>0</v>
      </c>
      <c r="N17" s="137">
        <v>0</v>
      </c>
      <c r="O17" s="137">
        <v>0</v>
      </c>
      <c r="P17" s="137">
        <v>0</v>
      </c>
      <c r="Q17" s="137">
        <v>0</v>
      </c>
      <c r="R17" s="137">
        <v>0</v>
      </c>
      <c r="S17" s="137">
        <v>0</v>
      </c>
      <c r="T17" s="137">
        <v>0</v>
      </c>
      <c r="U17" s="137">
        <v>0</v>
      </c>
      <c r="V17" s="137">
        <v>0</v>
      </c>
      <c r="W17" s="137">
        <v>51516</v>
      </c>
      <c r="X17" s="137">
        <v>50088</v>
      </c>
      <c r="Y17" s="137">
        <v>1428</v>
      </c>
      <c r="Z17" s="78">
        <f t="shared" si="2"/>
        <v>2.7719543442813883</v>
      </c>
      <c r="AA17" s="77">
        <v>51505</v>
      </c>
      <c r="AB17" s="78">
        <f t="shared" si="3"/>
        <v>99.978647410513247</v>
      </c>
      <c r="AC17" s="137">
        <v>50078</v>
      </c>
      <c r="AD17" s="137">
        <v>1427</v>
      </c>
      <c r="AE17" s="137">
        <v>10</v>
      </c>
      <c r="AF17" s="146">
        <v>1</v>
      </c>
      <c r="AG17" s="408"/>
      <c r="AH17" s="75" t="s">
        <v>51</v>
      </c>
      <c r="AI17" s="136">
        <v>35229</v>
      </c>
      <c r="AJ17" s="137">
        <v>34449</v>
      </c>
      <c r="AK17" s="137">
        <v>780</v>
      </c>
      <c r="AL17" s="78">
        <f t="shared" si="4"/>
        <v>2.2140849868006471</v>
      </c>
      <c r="AM17" s="77">
        <v>35225</v>
      </c>
      <c r="AN17" s="78">
        <f t="shared" si="5"/>
        <v>99.988645718016414</v>
      </c>
      <c r="AO17" s="137">
        <v>34445</v>
      </c>
      <c r="AP17" s="137">
        <v>780</v>
      </c>
      <c r="AQ17" s="137">
        <v>4</v>
      </c>
      <c r="AR17" s="137">
        <v>0</v>
      </c>
      <c r="AS17" s="137">
        <v>22302</v>
      </c>
      <c r="AT17" s="137">
        <v>21831</v>
      </c>
      <c r="AU17" s="137">
        <v>471</v>
      </c>
      <c r="AV17" s="78">
        <f t="shared" si="6"/>
        <v>2.1119182136131287</v>
      </c>
      <c r="AW17" s="77">
        <v>22298</v>
      </c>
      <c r="AX17" s="78">
        <f t="shared" si="7"/>
        <v>99.982064388844051</v>
      </c>
      <c r="AY17" s="137">
        <v>21827</v>
      </c>
      <c r="AZ17" s="137">
        <v>471</v>
      </c>
      <c r="BA17" s="137">
        <v>4</v>
      </c>
      <c r="BB17" s="137">
        <v>0</v>
      </c>
    </row>
    <row r="18" spans="1:54" s="102" customFormat="1" ht="21.95" customHeight="1" x14ac:dyDescent="0.25">
      <c r="A18" s="412" t="s">
        <v>54</v>
      </c>
      <c r="B18" s="75" t="s">
        <v>44</v>
      </c>
      <c r="C18" s="136">
        <v>63877</v>
      </c>
      <c r="D18" s="137">
        <v>62609</v>
      </c>
      <c r="E18" s="137">
        <v>1268</v>
      </c>
      <c r="F18" s="78">
        <f t="shared" si="0"/>
        <v>1.9850650468869862</v>
      </c>
      <c r="G18" s="137">
        <v>63864</v>
      </c>
      <c r="H18" s="78">
        <f t="shared" si="1"/>
        <v>99.979648386743264</v>
      </c>
      <c r="I18" s="137">
        <v>62596</v>
      </c>
      <c r="J18" s="137">
        <v>1268</v>
      </c>
      <c r="K18" s="137">
        <v>13</v>
      </c>
      <c r="L18" s="137">
        <v>0</v>
      </c>
      <c r="M18" s="137">
        <v>0</v>
      </c>
      <c r="N18" s="137">
        <v>0</v>
      </c>
      <c r="O18" s="137">
        <v>0</v>
      </c>
      <c r="P18" s="137">
        <v>0</v>
      </c>
      <c r="Q18" s="137">
        <v>0</v>
      </c>
      <c r="R18" s="137">
        <v>0</v>
      </c>
      <c r="S18" s="137">
        <v>0</v>
      </c>
      <c r="T18" s="137">
        <v>0</v>
      </c>
      <c r="U18" s="137">
        <v>0</v>
      </c>
      <c r="V18" s="137">
        <v>0</v>
      </c>
      <c r="W18" s="137">
        <v>25329</v>
      </c>
      <c r="X18" s="137">
        <v>24705</v>
      </c>
      <c r="Y18" s="137">
        <v>624</v>
      </c>
      <c r="Z18" s="78">
        <f t="shared" si="2"/>
        <v>2.4635792964586045</v>
      </c>
      <c r="AA18" s="77">
        <v>25322</v>
      </c>
      <c r="AB18" s="78">
        <f t="shared" si="3"/>
        <v>99.972363693789717</v>
      </c>
      <c r="AC18" s="137">
        <v>24698</v>
      </c>
      <c r="AD18" s="137">
        <v>624</v>
      </c>
      <c r="AE18" s="137">
        <v>7</v>
      </c>
      <c r="AF18" s="146">
        <v>0</v>
      </c>
      <c r="AG18" s="408" t="s">
        <v>54</v>
      </c>
      <c r="AH18" s="75" t="s">
        <v>44</v>
      </c>
      <c r="AI18" s="136">
        <v>25324</v>
      </c>
      <c r="AJ18" s="137">
        <v>24919</v>
      </c>
      <c r="AK18" s="137">
        <v>405</v>
      </c>
      <c r="AL18" s="78">
        <f t="shared" si="4"/>
        <v>1.5992734165218763</v>
      </c>
      <c r="AM18" s="77">
        <v>25320</v>
      </c>
      <c r="AN18" s="78">
        <f t="shared" si="5"/>
        <v>99.984204706997318</v>
      </c>
      <c r="AO18" s="137">
        <v>24915</v>
      </c>
      <c r="AP18" s="137">
        <v>405</v>
      </c>
      <c r="AQ18" s="137">
        <v>4</v>
      </c>
      <c r="AR18" s="137">
        <v>0</v>
      </c>
      <c r="AS18" s="137">
        <v>13224</v>
      </c>
      <c r="AT18" s="137">
        <v>12985</v>
      </c>
      <c r="AU18" s="137">
        <v>239</v>
      </c>
      <c r="AV18" s="78">
        <f t="shared" si="6"/>
        <v>1.8073200241984271</v>
      </c>
      <c r="AW18" s="77">
        <v>13222</v>
      </c>
      <c r="AX18" s="78">
        <f t="shared" si="7"/>
        <v>99.984875983061102</v>
      </c>
      <c r="AY18" s="137">
        <v>12983</v>
      </c>
      <c r="AZ18" s="137">
        <v>239</v>
      </c>
      <c r="BA18" s="137">
        <v>2</v>
      </c>
      <c r="BB18" s="137">
        <v>0</v>
      </c>
    </row>
    <row r="19" spans="1:54" s="102" customFormat="1" ht="21.95" customHeight="1" x14ac:dyDescent="0.25">
      <c r="A19" s="412"/>
      <c r="B19" s="75" t="s">
        <v>50</v>
      </c>
      <c r="C19" s="136">
        <v>23487</v>
      </c>
      <c r="D19" s="137">
        <v>23036</v>
      </c>
      <c r="E19" s="137">
        <v>451</v>
      </c>
      <c r="F19" s="78">
        <f t="shared" si="0"/>
        <v>1.9202111806531272</v>
      </c>
      <c r="G19" s="137">
        <v>23482</v>
      </c>
      <c r="H19" s="78">
        <f t="shared" si="1"/>
        <v>99.978711627708947</v>
      </c>
      <c r="I19" s="137">
        <v>23031</v>
      </c>
      <c r="J19" s="137">
        <v>451</v>
      </c>
      <c r="K19" s="137">
        <v>5</v>
      </c>
      <c r="L19" s="137">
        <v>0</v>
      </c>
      <c r="M19" s="137">
        <v>0</v>
      </c>
      <c r="N19" s="137">
        <v>0</v>
      </c>
      <c r="O19" s="137">
        <v>0</v>
      </c>
      <c r="P19" s="137">
        <v>0</v>
      </c>
      <c r="Q19" s="137">
        <v>0</v>
      </c>
      <c r="R19" s="137">
        <v>0</v>
      </c>
      <c r="S19" s="137">
        <v>0</v>
      </c>
      <c r="T19" s="137">
        <v>0</v>
      </c>
      <c r="U19" s="137">
        <v>0</v>
      </c>
      <c r="V19" s="137">
        <v>0</v>
      </c>
      <c r="W19" s="137">
        <v>8911</v>
      </c>
      <c r="X19" s="137">
        <v>8675</v>
      </c>
      <c r="Y19" s="137">
        <v>236</v>
      </c>
      <c r="Z19" s="78">
        <f t="shared" si="2"/>
        <v>2.6484120749635283</v>
      </c>
      <c r="AA19" s="77">
        <v>8907</v>
      </c>
      <c r="AB19" s="78">
        <f t="shared" si="3"/>
        <v>99.955111659746379</v>
      </c>
      <c r="AC19" s="137">
        <v>8671</v>
      </c>
      <c r="AD19" s="137">
        <v>236</v>
      </c>
      <c r="AE19" s="137">
        <v>4</v>
      </c>
      <c r="AF19" s="146">
        <v>0</v>
      </c>
      <c r="AG19" s="408"/>
      <c r="AH19" s="75" t="s">
        <v>50</v>
      </c>
      <c r="AI19" s="136">
        <v>9503</v>
      </c>
      <c r="AJ19" s="137">
        <v>9355</v>
      </c>
      <c r="AK19" s="137">
        <v>148</v>
      </c>
      <c r="AL19" s="78">
        <f t="shared" si="4"/>
        <v>1.5574029253919814</v>
      </c>
      <c r="AM19" s="77">
        <v>9503</v>
      </c>
      <c r="AN19" s="77">
        <f t="shared" si="5"/>
        <v>100</v>
      </c>
      <c r="AO19" s="137">
        <v>9355</v>
      </c>
      <c r="AP19" s="137">
        <v>148</v>
      </c>
      <c r="AQ19" s="137">
        <v>0</v>
      </c>
      <c r="AR19" s="137">
        <v>0</v>
      </c>
      <c r="AS19" s="137">
        <v>5073</v>
      </c>
      <c r="AT19" s="137">
        <v>5006</v>
      </c>
      <c r="AU19" s="137">
        <v>67</v>
      </c>
      <c r="AV19" s="78">
        <f t="shared" si="6"/>
        <v>1.3207175241474471</v>
      </c>
      <c r="AW19" s="77">
        <v>5072</v>
      </c>
      <c r="AX19" s="78">
        <f t="shared" si="7"/>
        <v>99.980287798147046</v>
      </c>
      <c r="AY19" s="137">
        <v>5005</v>
      </c>
      <c r="AZ19" s="137">
        <v>67</v>
      </c>
      <c r="BA19" s="137">
        <v>1</v>
      </c>
      <c r="BB19" s="137">
        <v>0</v>
      </c>
    </row>
    <row r="20" spans="1:54" s="102" customFormat="1" ht="21.95" customHeight="1" x14ac:dyDescent="0.25">
      <c r="A20" s="412"/>
      <c r="B20" s="75" t="s">
        <v>51</v>
      </c>
      <c r="C20" s="136">
        <v>40390</v>
      </c>
      <c r="D20" s="137">
        <v>39573</v>
      </c>
      <c r="E20" s="137">
        <v>817</v>
      </c>
      <c r="F20" s="78">
        <f t="shared" si="0"/>
        <v>2.0227779153255758</v>
      </c>
      <c r="G20" s="137">
        <v>40382</v>
      </c>
      <c r="H20" s="78">
        <f t="shared" si="1"/>
        <v>99.9801931171082</v>
      </c>
      <c r="I20" s="137">
        <v>39565</v>
      </c>
      <c r="J20" s="137">
        <v>817</v>
      </c>
      <c r="K20" s="137">
        <v>8</v>
      </c>
      <c r="L20" s="137">
        <v>0</v>
      </c>
      <c r="M20" s="137">
        <v>0</v>
      </c>
      <c r="N20" s="137">
        <v>0</v>
      </c>
      <c r="O20" s="137">
        <v>0</v>
      </c>
      <c r="P20" s="137">
        <v>0</v>
      </c>
      <c r="Q20" s="137">
        <v>0</v>
      </c>
      <c r="R20" s="137">
        <v>0</v>
      </c>
      <c r="S20" s="137">
        <v>0</v>
      </c>
      <c r="T20" s="137">
        <v>0</v>
      </c>
      <c r="U20" s="137">
        <v>0</v>
      </c>
      <c r="V20" s="137">
        <v>0</v>
      </c>
      <c r="W20" s="137">
        <v>16418</v>
      </c>
      <c r="X20" s="137">
        <v>16030</v>
      </c>
      <c r="Y20" s="137">
        <v>388</v>
      </c>
      <c r="Z20" s="78">
        <f t="shared" si="2"/>
        <v>2.3632598367645268</v>
      </c>
      <c r="AA20" s="77">
        <v>16415</v>
      </c>
      <c r="AB20" s="78">
        <f t="shared" si="3"/>
        <v>99.981727372396151</v>
      </c>
      <c r="AC20" s="137">
        <v>16027</v>
      </c>
      <c r="AD20" s="137">
        <v>388</v>
      </c>
      <c r="AE20" s="137">
        <v>3</v>
      </c>
      <c r="AF20" s="146">
        <v>0</v>
      </c>
      <c r="AG20" s="408"/>
      <c r="AH20" s="75" t="s">
        <v>51</v>
      </c>
      <c r="AI20" s="136">
        <v>15821</v>
      </c>
      <c r="AJ20" s="137">
        <v>15564</v>
      </c>
      <c r="AK20" s="137">
        <v>257</v>
      </c>
      <c r="AL20" s="78">
        <f t="shared" si="4"/>
        <v>1.6244232349409014</v>
      </c>
      <c r="AM20" s="77">
        <v>15817</v>
      </c>
      <c r="AN20" s="78">
        <f t="shared" si="5"/>
        <v>99.9747171480943</v>
      </c>
      <c r="AO20" s="137">
        <v>15560</v>
      </c>
      <c r="AP20" s="137">
        <v>257</v>
      </c>
      <c r="AQ20" s="137">
        <v>4</v>
      </c>
      <c r="AR20" s="137">
        <v>0</v>
      </c>
      <c r="AS20" s="137">
        <v>8151</v>
      </c>
      <c r="AT20" s="137">
        <v>7979</v>
      </c>
      <c r="AU20" s="137">
        <v>172</v>
      </c>
      <c r="AV20" s="78">
        <f t="shared" si="6"/>
        <v>2.1101705312231629</v>
      </c>
      <c r="AW20" s="77">
        <v>8150</v>
      </c>
      <c r="AX20" s="78">
        <f t="shared" si="7"/>
        <v>99.987731566678946</v>
      </c>
      <c r="AY20" s="137">
        <v>7978</v>
      </c>
      <c r="AZ20" s="137">
        <v>172</v>
      </c>
      <c r="BA20" s="137">
        <v>1</v>
      </c>
      <c r="BB20" s="137">
        <v>0</v>
      </c>
    </row>
    <row r="21" spans="1:54" s="102" customFormat="1" ht="21.95" customHeight="1" x14ac:dyDescent="0.25">
      <c r="A21" s="412" t="s">
        <v>77</v>
      </c>
      <c r="B21" s="75" t="s">
        <v>44</v>
      </c>
      <c r="C21" s="136">
        <v>0</v>
      </c>
      <c r="D21" s="137">
        <v>0</v>
      </c>
      <c r="E21" s="137">
        <v>0</v>
      </c>
      <c r="F21" s="138">
        <v>0</v>
      </c>
      <c r="G21" s="137">
        <v>0</v>
      </c>
      <c r="H21" s="138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7">
        <v>0</v>
      </c>
      <c r="O21" s="137">
        <v>0</v>
      </c>
      <c r="P21" s="137">
        <v>0</v>
      </c>
      <c r="Q21" s="137">
        <v>0</v>
      </c>
      <c r="R21" s="137">
        <v>0</v>
      </c>
      <c r="S21" s="137">
        <v>0</v>
      </c>
      <c r="T21" s="137">
        <v>0</v>
      </c>
      <c r="U21" s="137">
        <v>0</v>
      </c>
      <c r="V21" s="137">
        <v>0</v>
      </c>
      <c r="W21" s="137">
        <v>0</v>
      </c>
      <c r="X21" s="137">
        <v>0</v>
      </c>
      <c r="Y21" s="137">
        <v>0</v>
      </c>
      <c r="Z21" s="138">
        <v>0</v>
      </c>
      <c r="AA21" s="137">
        <v>0</v>
      </c>
      <c r="AB21" s="138">
        <v>0</v>
      </c>
      <c r="AC21" s="137">
        <v>0</v>
      </c>
      <c r="AD21" s="137">
        <v>0</v>
      </c>
      <c r="AE21" s="137">
        <v>0</v>
      </c>
      <c r="AF21" s="146">
        <v>0</v>
      </c>
      <c r="AG21" s="408" t="s">
        <v>77</v>
      </c>
      <c r="AH21" s="75" t="s">
        <v>44</v>
      </c>
      <c r="AI21" s="136">
        <v>0</v>
      </c>
      <c r="AJ21" s="137">
        <v>0</v>
      </c>
      <c r="AK21" s="137">
        <v>0</v>
      </c>
      <c r="AL21" s="138">
        <v>0</v>
      </c>
      <c r="AM21" s="137">
        <v>0</v>
      </c>
      <c r="AN21" s="138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8">
        <v>0</v>
      </c>
      <c r="AW21" s="137">
        <v>0</v>
      </c>
      <c r="AX21" s="138">
        <v>0</v>
      </c>
      <c r="AY21" s="137">
        <v>0</v>
      </c>
      <c r="AZ21" s="137">
        <v>0</v>
      </c>
      <c r="BA21" s="137">
        <v>0</v>
      </c>
      <c r="BB21" s="137">
        <v>0</v>
      </c>
    </row>
    <row r="22" spans="1:54" s="102" customFormat="1" ht="21.95" customHeight="1" x14ac:dyDescent="0.25">
      <c r="A22" s="412"/>
      <c r="B22" s="75" t="s">
        <v>50</v>
      </c>
      <c r="C22" s="136">
        <v>0</v>
      </c>
      <c r="D22" s="137">
        <v>0</v>
      </c>
      <c r="E22" s="137">
        <v>0</v>
      </c>
      <c r="F22" s="138">
        <v>0</v>
      </c>
      <c r="G22" s="137">
        <v>0</v>
      </c>
      <c r="H22" s="138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7">
        <v>0</v>
      </c>
      <c r="O22" s="137">
        <v>0</v>
      </c>
      <c r="P22" s="137">
        <v>0</v>
      </c>
      <c r="Q22" s="137">
        <v>0</v>
      </c>
      <c r="R22" s="137">
        <v>0</v>
      </c>
      <c r="S22" s="137">
        <v>0</v>
      </c>
      <c r="T22" s="137">
        <v>0</v>
      </c>
      <c r="U22" s="137">
        <v>0</v>
      </c>
      <c r="V22" s="137">
        <v>0</v>
      </c>
      <c r="W22" s="137">
        <v>0</v>
      </c>
      <c r="X22" s="137">
        <v>0</v>
      </c>
      <c r="Y22" s="137">
        <v>0</v>
      </c>
      <c r="Z22" s="138">
        <v>0</v>
      </c>
      <c r="AA22" s="137">
        <v>0</v>
      </c>
      <c r="AB22" s="138">
        <v>0</v>
      </c>
      <c r="AC22" s="137">
        <v>0</v>
      </c>
      <c r="AD22" s="137">
        <v>0</v>
      </c>
      <c r="AE22" s="137">
        <v>0</v>
      </c>
      <c r="AF22" s="146">
        <v>0</v>
      </c>
      <c r="AG22" s="408"/>
      <c r="AH22" s="75" t="s">
        <v>50</v>
      </c>
      <c r="AI22" s="136">
        <v>0</v>
      </c>
      <c r="AJ22" s="137">
        <v>0</v>
      </c>
      <c r="AK22" s="137">
        <v>0</v>
      </c>
      <c r="AL22" s="138">
        <v>0</v>
      </c>
      <c r="AM22" s="137">
        <v>0</v>
      </c>
      <c r="AN22" s="138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8">
        <v>0</v>
      </c>
      <c r="AW22" s="137">
        <v>0</v>
      </c>
      <c r="AX22" s="138">
        <v>0</v>
      </c>
      <c r="AY22" s="137">
        <v>0</v>
      </c>
      <c r="AZ22" s="137">
        <v>0</v>
      </c>
      <c r="BA22" s="137">
        <v>0</v>
      </c>
      <c r="BB22" s="137">
        <v>0</v>
      </c>
    </row>
    <row r="23" spans="1:54" s="102" customFormat="1" ht="21.95" customHeight="1" x14ac:dyDescent="0.25">
      <c r="A23" s="412"/>
      <c r="B23" s="75" t="s">
        <v>51</v>
      </c>
      <c r="C23" s="136">
        <v>0</v>
      </c>
      <c r="D23" s="137">
        <v>0</v>
      </c>
      <c r="E23" s="137">
        <v>0</v>
      </c>
      <c r="F23" s="138">
        <v>0</v>
      </c>
      <c r="G23" s="137">
        <v>0</v>
      </c>
      <c r="H23" s="138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7">
        <v>0</v>
      </c>
      <c r="O23" s="137">
        <v>0</v>
      </c>
      <c r="P23" s="137">
        <v>0</v>
      </c>
      <c r="Q23" s="137">
        <v>0</v>
      </c>
      <c r="R23" s="137">
        <v>0</v>
      </c>
      <c r="S23" s="137">
        <v>0</v>
      </c>
      <c r="T23" s="137">
        <v>0</v>
      </c>
      <c r="U23" s="137">
        <v>0</v>
      </c>
      <c r="V23" s="137">
        <v>0</v>
      </c>
      <c r="W23" s="137">
        <v>0</v>
      </c>
      <c r="X23" s="137">
        <v>0</v>
      </c>
      <c r="Y23" s="137">
        <v>0</v>
      </c>
      <c r="Z23" s="138">
        <v>0</v>
      </c>
      <c r="AA23" s="137">
        <v>0</v>
      </c>
      <c r="AB23" s="138">
        <v>0</v>
      </c>
      <c r="AC23" s="137">
        <v>0</v>
      </c>
      <c r="AD23" s="137">
        <v>0</v>
      </c>
      <c r="AE23" s="137">
        <v>0</v>
      </c>
      <c r="AF23" s="146">
        <v>0</v>
      </c>
      <c r="AG23" s="408"/>
      <c r="AH23" s="75" t="s">
        <v>51</v>
      </c>
      <c r="AI23" s="136">
        <v>0</v>
      </c>
      <c r="AJ23" s="137">
        <v>0</v>
      </c>
      <c r="AK23" s="137">
        <v>0</v>
      </c>
      <c r="AL23" s="138">
        <v>0</v>
      </c>
      <c r="AM23" s="137">
        <v>0</v>
      </c>
      <c r="AN23" s="138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8">
        <v>0</v>
      </c>
      <c r="AW23" s="137">
        <v>0</v>
      </c>
      <c r="AX23" s="138">
        <v>0</v>
      </c>
      <c r="AY23" s="137">
        <v>0</v>
      </c>
      <c r="AZ23" s="137">
        <v>0</v>
      </c>
      <c r="BA23" s="137">
        <v>0</v>
      </c>
      <c r="BB23" s="137">
        <v>0</v>
      </c>
    </row>
    <row r="24" spans="1:54" s="102" customFormat="1" ht="21.95" customHeight="1" x14ac:dyDescent="0.25">
      <c r="A24" s="412" t="s">
        <v>55</v>
      </c>
      <c r="B24" s="75" t="s">
        <v>44</v>
      </c>
      <c r="C24" s="136">
        <v>63949</v>
      </c>
      <c r="D24" s="137">
        <v>62302</v>
      </c>
      <c r="E24" s="137">
        <v>1647</v>
      </c>
      <c r="F24" s="78">
        <f>E24/C24*100</f>
        <v>2.5754898434690143</v>
      </c>
      <c r="G24" s="137">
        <v>63930</v>
      </c>
      <c r="H24" s="78">
        <f>G24/C24*100</f>
        <v>99.970288823906543</v>
      </c>
      <c r="I24" s="137">
        <v>62284</v>
      </c>
      <c r="J24" s="137">
        <v>1646</v>
      </c>
      <c r="K24" s="137">
        <v>18</v>
      </c>
      <c r="L24" s="137">
        <v>1</v>
      </c>
      <c r="M24" s="137">
        <v>0</v>
      </c>
      <c r="N24" s="137">
        <v>0</v>
      </c>
      <c r="O24" s="137">
        <v>0</v>
      </c>
      <c r="P24" s="137">
        <v>0</v>
      </c>
      <c r="Q24" s="137">
        <v>0</v>
      </c>
      <c r="R24" s="137">
        <v>0</v>
      </c>
      <c r="S24" s="137">
        <v>0</v>
      </c>
      <c r="T24" s="137">
        <v>0</v>
      </c>
      <c r="U24" s="137">
        <v>0</v>
      </c>
      <c r="V24" s="137">
        <v>0</v>
      </c>
      <c r="W24" s="137">
        <v>20261</v>
      </c>
      <c r="X24" s="137">
        <v>19518</v>
      </c>
      <c r="Y24" s="137">
        <v>743</v>
      </c>
      <c r="Z24" s="78">
        <f>Y24/W24*100</f>
        <v>3.667143773752529</v>
      </c>
      <c r="AA24" s="77">
        <v>20254</v>
      </c>
      <c r="AB24" s="78">
        <f>AA24/W24*100</f>
        <v>99.965450866196136</v>
      </c>
      <c r="AC24" s="137">
        <v>19511</v>
      </c>
      <c r="AD24" s="137">
        <v>743</v>
      </c>
      <c r="AE24" s="137">
        <v>7</v>
      </c>
      <c r="AF24" s="146">
        <v>0</v>
      </c>
      <c r="AG24" s="408" t="s">
        <v>55</v>
      </c>
      <c r="AH24" s="75" t="s">
        <v>44</v>
      </c>
      <c r="AI24" s="136">
        <v>29376</v>
      </c>
      <c r="AJ24" s="137">
        <v>28715</v>
      </c>
      <c r="AK24" s="137">
        <v>661</v>
      </c>
      <c r="AL24" s="78">
        <f>AK24/AI24*100</f>
        <v>2.250136165577342</v>
      </c>
      <c r="AM24" s="77">
        <v>29368</v>
      </c>
      <c r="AN24" s="78">
        <f>AM24/AI24*100</f>
        <v>99.972766884531595</v>
      </c>
      <c r="AO24" s="137">
        <v>28708</v>
      </c>
      <c r="AP24" s="137">
        <v>660</v>
      </c>
      <c r="AQ24" s="137">
        <v>7</v>
      </c>
      <c r="AR24" s="137">
        <v>1</v>
      </c>
      <c r="AS24" s="137">
        <v>14312</v>
      </c>
      <c r="AT24" s="137">
        <v>14069</v>
      </c>
      <c r="AU24" s="137">
        <v>243</v>
      </c>
      <c r="AV24" s="78">
        <f>AU24/AS24*100</f>
        <v>1.6978759083286752</v>
      </c>
      <c r="AW24" s="77">
        <v>14308</v>
      </c>
      <c r="AX24" s="78">
        <f>AW24/AS24*100</f>
        <v>99.972051425377302</v>
      </c>
      <c r="AY24" s="137">
        <v>14065</v>
      </c>
      <c r="AZ24" s="137">
        <v>243</v>
      </c>
      <c r="BA24" s="137">
        <v>4</v>
      </c>
      <c r="BB24" s="137">
        <v>0</v>
      </c>
    </row>
    <row r="25" spans="1:54" s="102" customFormat="1" ht="21.95" customHeight="1" x14ac:dyDescent="0.25">
      <c r="A25" s="412"/>
      <c r="B25" s="75" t="s">
        <v>50</v>
      </c>
      <c r="C25" s="136">
        <v>29484</v>
      </c>
      <c r="D25" s="137">
        <v>28666</v>
      </c>
      <c r="E25" s="137">
        <v>818</v>
      </c>
      <c r="F25" s="78">
        <f>E25/C25*100</f>
        <v>2.7743861077194412</v>
      </c>
      <c r="G25" s="137">
        <v>29479</v>
      </c>
      <c r="H25" s="78">
        <f>G25/C25*100</f>
        <v>99.983041649708312</v>
      </c>
      <c r="I25" s="137">
        <v>28661</v>
      </c>
      <c r="J25" s="137">
        <v>818</v>
      </c>
      <c r="K25" s="137">
        <v>5</v>
      </c>
      <c r="L25" s="137">
        <v>0</v>
      </c>
      <c r="M25" s="137">
        <v>0</v>
      </c>
      <c r="N25" s="137">
        <v>0</v>
      </c>
      <c r="O25" s="137">
        <v>0</v>
      </c>
      <c r="P25" s="137">
        <v>0</v>
      </c>
      <c r="Q25" s="137">
        <v>0</v>
      </c>
      <c r="R25" s="137">
        <v>0</v>
      </c>
      <c r="S25" s="137">
        <v>0</v>
      </c>
      <c r="T25" s="137">
        <v>0</v>
      </c>
      <c r="U25" s="137">
        <v>0</v>
      </c>
      <c r="V25" s="137">
        <v>0</v>
      </c>
      <c r="W25" s="137">
        <v>11236</v>
      </c>
      <c r="X25" s="137">
        <v>10807</v>
      </c>
      <c r="Y25" s="137">
        <v>429</v>
      </c>
      <c r="Z25" s="78">
        <f>Y25/W25*100</f>
        <v>3.818084727661089</v>
      </c>
      <c r="AA25" s="77">
        <v>11233</v>
      </c>
      <c r="AB25" s="78">
        <f>AA25/W25*100</f>
        <v>99.97330010679957</v>
      </c>
      <c r="AC25" s="137">
        <v>10804</v>
      </c>
      <c r="AD25" s="137">
        <v>429</v>
      </c>
      <c r="AE25" s="137">
        <v>3</v>
      </c>
      <c r="AF25" s="146">
        <v>0</v>
      </c>
      <c r="AG25" s="408"/>
      <c r="AH25" s="75" t="s">
        <v>50</v>
      </c>
      <c r="AI25" s="136">
        <v>13438</v>
      </c>
      <c r="AJ25" s="137">
        <v>13120</v>
      </c>
      <c r="AK25" s="137">
        <v>318</v>
      </c>
      <c r="AL25" s="78">
        <f>AK25/AI25*100</f>
        <v>2.3664235749367468</v>
      </c>
      <c r="AM25" s="77">
        <v>13436</v>
      </c>
      <c r="AN25" s="78">
        <f>AM25/AI25*100</f>
        <v>99.985116832862033</v>
      </c>
      <c r="AO25" s="137">
        <v>13118</v>
      </c>
      <c r="AP25" s="137">
        <v>318</v>
      </c>
      <c r="AQ25" s="137">
        <v>2</v>
      </c>
      <c r="AR25" s="137"/>
      <c r="AS25" s="137">
        <v>4810</v>
      </c>
      <c r="AT25" s="137">
        <v>4739</v>
      </c>
      <c r="AU25" s="137">
        <v>71</v>
      </c>
      <c r="AV25" s="78">
        <f>AU25/AS25*100</f>
        <v>1.4760914760914763</v>
      </c>
      <c r="AW25" s="77">
        <v>4810</v>
      </c>
      <c r="AX25" s="77">
        <f>AW25/AS25*100</f>
        <v>100</v>
      </c>
      <c r="AY25" s="137">
        <v>4739</v>
      </c>
      <c r="AZ25" s="137">
        <v>71</v>
      </c>
      <c r="BA25" s="137">
        <v>0</v>
      </c>
      <c r="BB25" s="137">
        <v>0</v>
      </c>
    </row>
    <row r="26" spans="1:54" s="102" customFormat="1" ht="21.95" customHeight="1" x14ac:dyDescent="0.25">
      <c r="A26" s="412"/>
      <c r="B26" s="75" t="s">
        <v>51</v>
      </c>
      <c r="C26" s="136">
        <v>34465</v>
      </c>
      <c r="D26" s="137">
        <v>33636</v>
      </c>
      <c r="E26" s="137">
        <v>829</v>
      </c>
      <c r="F26" s="78">
        <f>E26/C26*100</f>
        <v>2.4053387494559697</v>
      </c>
      <c r="G26" s="137">
        <v>34451</v>
      </c>
      <c r="H26" s="78">
        <f>G26/C26*100</f>
        <v>99.959379080226313</v>
      </c>
      <c r="I26" s="137">
        <v>33623</v>
      </c>
      <c r="J26" s="137">
        <v>828</v>
      </c>
      <c r="K26" s="137">
        <v>13</v>
      </c>
      <c r="L26" s="137">
        <v>1</v>
      </c>
      <c r="M26" s="137">
        <v>0</v>
      </c>
      <c r="N26" s="137">
        <v>0</v>
      </c>
      <c r="O26" s="137">
        <v>0</v>
      </c>
      <c r="P26" s="137">
        <v>0</v>
      </c>
      <c r="Q26" s="137">
        <v>0</v>
      </c>
      <c r="R26" s="137">
        <v>0</v>
      </c>
      <c r="S26" s="137">
        <v>0</v>
      </c>
      <c r="T26" s="137">
        <v>0</v>
      </c>
      <c r="U26" s="137">
        <v>0</v>
      </c>
      <c r="V26" s="137">
        <v>0</v>
      </c>
      <c r="W26" s="137">
        <v>9025</v>
      </c>
      <c r="X26" s="137">
        <v>8711</v>
      </c>
      <c r="Y26" s="137">
        <v>314</v>
      </c>
      <c r="Z26" s="78">
        <f>Y26/W26*100</f>
        <v>3.479224376731302</v>
      </c>
      <c r="AA26" s="77">
        <v>9021</v>
      </c>
      <c r="AB26" s="78">
        <f>AA26/W26*100</f>
        <v>99.955678670360115</v>
      </c>
      <c r="AC26" s="137">
        <v>8707</v>
      </c>
      <c r="AD26" s="137">
        <v>314</v>
      </c>
      <c r="AE26" s="137">
        <v>4</v>
      </c>
      <c r="AF26" s="146">
        <v>0</v>
      </c>
      <c r="AG26" s="408"/>
      <c r="AH26" s="75" t="s">
        <v>51</v>
      </c>
      <c r="AI26" s="136">
        <v>15938</v>
      </c>
      <c r="AJ26" s="137">
        <v>15595</v>
      </c>
      <c r="AK26" s="137">
        <v>343</v>
      </c>
      <c r="AL26" s="78">
        <f>AK26/AI26*100</f>
        <v>2.1520893462165893</v>
      </c>
      <c r="AM26" s="77">
        <v>15932</v>
      </c>
      <c r="AN26" s="78">
        <f>AM26/AI26*100</f>
        <v>99.962354122223616</v>
      </c>
      <c r="AO26" s="137">
        <v>15590</v>
      </c>
      <c r="AP26" s="137">
        <v>342</v>
      </c>
      <c r="AQ26" s="137">
        <v>5</v>
      </c>
      <c r="AR26" s="137">
        <v>1</v>
      </c>
      <c r="AS26" s="137">
        <v>9502</v>
      </c>
      <c r="AT26" s="137">
        <v>9330</v>
      </c>
      <c r="AU26" s="137">
        <v>172</v>
      </c>
      <c r="AV26" s="78">
        <f>AU26/AS26*100</f>
        <v>1.8101452325826142</v>
      </c>
      <c r="AW26" s="77">
        <v>9498</v>
      </c>
      <c r="AX26" s="78">
        <f>AW26/AS26*100</f>
        <v>99.957903599242258</v>
      </c>
      <c r="AY26" s="137">
        <v>9326</v>
      </c>
      <c r="AZ26" s="137">
        <v>172</v>
      </c>
      <c r="BA26" s="137">
        <v>4</v>
      </c>
      <c r="BB26" s="137">
        <v>0</v>
      </c>
    </row>
    <row r="27" spans="1:54" s="102" customFormat="1" ht="21.95" customHeight="1" x14ac:dyDescent="0.25">
      <c r="A27" s="412" t="s">
        <v>78</v>
      </c>
      <c r="B27" s="75" t="s">
        <v>44</v>
      </c>
      <c r="C27" s="136">
        <v>1</v>
      </c>
      <c r="D27" s="137">
        <v>1</v>
      </c>
      <c r="E27" s="137">
        <v>0</v>
      </c>
      <c r="F27" s="138">
        <v>0</v>
      </c>
      <c r="G27" s="137">
        <v>1</v>
      </c>
      <c r="H27" s="77">
        <f>G27/C27*100</f>
        <v>100</v>
      </c>
      <c r="I27" s="137">
        <v>1</v>
      </c>
      <c r="J27" s="137">
        <v>0</v>
      </c>
      <c r="K27" s="137">
        <v>0</v>
      </c>
      <c r="L27" s="137">
        <v>0</v>
      </c>
      <c r="M27" s="137">
        <v>0</v>
      </c>
      <c r="N27" s="137">
        <v>0</v>
      </c>
      <c r="O27" s="137">
        <v>0</v>
      </c>
      <c r="P27" s="137">
        <v>0</v>
      </c>
      <c r="Q27" s="137">
        <v>0</v>
      </c>
      <c r="R27" s="137">
        <v>0</v>
      </c>
      <c r="S27" s="137">
        <v>0</v>
      </c>
      <c r="T27" s="137">
        <v>0</v>
      </c>
      <c r="U27" s="137">
        <v>0</v>
      </c>
      <c r="V27" s="137">
        <v>0</v>
      </c>
      <c r="W27" s="137">
        <v>0</v>
      </c>
      <c r="X27" s="137">
        <v>0</v>
      </c>
      <c r="Y27" s="137">
        <v>0</v>
      </c>
      <c r="Z27" s="138">
        <v>0</v>
      </c>
      <c r="AA27" s="137">
        <v>0</v>
      </c>
      <c r="AB27" s="138">
        <v>0</v>
      </c>
      <c r="AC27" s="137">
        <v>0</v>
      </c>
      <c r="AD27" s="137">
        <v>0</v>
      </c>
      <c r="AE27" s="137">
        <v>0</v>
      </c>
      <c r="AF27" s="146">
        <v>0</v>
      </c>
      <c r="AG27" s="408" t="s">
        <v>78</v>
      </c>
      <c r="AH27" s="75" t="s">
        <v>44</v>
      </c>
      <c r="AI27" s="136">
        <v>0</v>
      </c>
      <c r="AJ27" s="137">
        <v>0</v>
      </c>
      <c r="AK27" s="137">
        <v>0</v>
      </c>
      <c r="AL27" s="138">
        <v>0</v>
      </c>
      <c r="AM27" s="137">
        <v>0</v>
      </c>
      <c r="AN27" s="138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1</v>
      </c>
      <c r="AT27" s="137">
        <v>1</v>
      </c>
      <c r="AU27" s="137">
        <v>0</v>
      </c>
      <c r="AV27" s="138">
        <v>0</v>
      </c>
      <c r="AW27" s="77">
        <v>1</v>
      </c>
      <c r="AX27" s="77">
        <f>AW27/AS27*100</f>
        <v>100</v>
      </c>
      <c r="AY27" s="137">
        <v>1</v>
      </c>
      <c r="AZ27" s="137">
        <v>0</v>
      </c>
      <c r="BA27" s="137">
        <v>0</v>
      </c>
      <c r="BB27" s="137">
        <v>0</v>
      </c>
    </row>
    <row r="28" spans="1:54" s="102" customFormat="1" ht="21.95" customHeight="1" x14ac:dyDescent="0.25">
      <c r="A28" s="412"/>
      <c r="B28" s="75" t="s">
        <v>50</v>
      </c>
      <c r="C28" s="136">
        <v>0</v>
      </c>
      <c r="D28" s="137">
        <v>0</v>
      </c>
      <c r="E28" s="137">
        <v>0</v>
      </c>
      <c r="F28" s="138">
        <v>0</v>
      </c>
      <c r="G28" s="137">
        <v>0</v>
      </c>
      <c r="H28" s="138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7">
        <v>0</v>
      </c>
      <c r="O28" s="137">
        <v>0</v>
      </c>
      <c r="P28" s="137">
        <v>0</v>
      </c>
      <c r="Q28" s="137">
        <v>0</v>
      </c>
      <c r="R28" s="137">
        <v>0</v>
      </c>
      <c r="S28" s="137">
        <v>0</v>
      </c>
      <c r="T28" s="137">
        <v>0</v>
      </c>
      <c r="U28" s="137">
        <v>0</v>
      </c>
      <c r="V28" s="137">
        <v>0</v>
      </c>
      <c r="W28" s="137">
        <v>0</v>
      </c>
      <c r="X28" s="137">
        <v>0</v>
      </c>
      <c r="Y28" s="137">
        <v>0</v>
      </c>
      <c r="Z28" s="138">
        <v>0</v>
      </c>
      <c r="AA28" s="137">
        <v>0</v>
      </c>
      <c r="AB28" s="138">
        <v>0</v>
      </c>
      <c r="AC28" s="137">
        <v>0</v>
      </c>
      <c r="AD28" s="137">
        <v>0</v>
      </c>
      <c r="AE28" s="137">
        <v>0</v>
      </c>
      <c r="AF28" s="146">
        <v>0</v>
      </c>
      <c r="AG28" s="408"/>
      <c r="AH28" s="75" t="s">
        <v>50</v>
      </c>
      <c r="AI28" s="136">
        <v>0</v>
      </c>
      <c r="AJ28" s="137">
        <v>0</v>
      </c>
      <c r="AK28" s="137">
        <v>0</v>
      </c>
      <c r="AL28" s="138">
        <v>0</v>
      </c>
      <c r="AM28" s="137">
        <v>0</v>
      </c>
      <c r="AN28" s="138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8">
        <v>0</v>
      </c>
      <c r="AW28" s="137">
        <v>0</v>
      </c>
      <c r="AX28" s="138">
        <v>0</v>
      </c>
      <c r="AY28" s="137">
        <v>0</v>
      </c>
      <c r="AZ28" s="137">
        <v>0</v>
      </c>
      <c r="BA28" s="137">
        <v>0</v>
      </c>
      <c r="BB28" s="137">
        <v>0</v>
      </c>
    </row>
    <row r="29" spans="1:54" s="102" customFormat="1" ht="21.95" customHeight="1" x14ac:dyDescent="0.25">
      <c r="A29" s="412"/>
      <c r="B29" s="75" t="s">
        <v>51</v>
      </c>
      <c r="C29" s="136">
        <v>1</v>
      </c>
      <c r="D29" s="137">
        <v>1</v>
      </c>
      <c r="E29" s="137">
        <v>0</v>
      </c>
      <c r="F29" s="138">
        <v>0</v>
      </c>
      <c r="G29" s="137">
        <v>1</v>
      </c>
      <c r="H29" s="77">
        <f>G29/C29*100</f>
        <v>100</v>
      </c>
      <c r="I29" s="137">
        <v>1</v>
      </c>
      <c r="J29" s="137">
        <v>0</v>
      </c>
      <c r="K29" s="137">
        <v>0</v>
      </c>
      <c r="L29" s="137">
        <v>0</v>
      </c>
      <c r="M29" s="137">
        <v>0</v>
      </c>
      <c r="N29" s="137">
        <v>0</v>
      </c>
      <c r="O29" s="137">
        <v>0</v>
      </c>
      <c r="P29" s="137">
        <v>0</v>
      </c>
      <c r="Q29" s="137">
        <v>0</v>
      </c>
      <c r="R29" s="137">
        <v>0</v>
      </c>
      <c r="S29" s="137">
        <v>0</v>
      </c>
      <c r="T29" s="137">
        <v>0</v>
      </c>
      <c r="U29" s="137">
        <v>0</v>
      </c>
      <c r="V29" s="137">
        <v>0</v>
      </c>
      <c r="W29" s="137">
        <v>0</v>
      </c>
      <c r="X29" s="137">
        <v>0</v>
      </c>
      <c r="Y29" s="137">
        <v>0</v>
      </c>
      <c r="Z29" s="138">
        <v>0</v>
      </c>
      <c r="AA29" s="137">
        <v>0</v>
      </c>
      <c r="AB29" s="138">
        <v>0</v>
      </c>
      <c r="AC29" s="137">
        <v>0</v>
      </c>
      <c r="AD29" s="137">
        <v>0</v>
      </c>
      <c r="AE29" s="137">
        <v>0</v>
      </c>
      <c r="AF29" s="146">
        <v>0</v>
      </c>
      <c r="AG29" s="408"/>
      <c r="AH29" s="75" t="s">
        <v>51</v>
      </c>
      <c r="AI29" s="136">
        <v>0</v>
      </c>
      <c r="AJ29" s="137">
        <v>0</v>
      </c>
      <c r="AK29" s="137">
        <v>0</v>
      </c>
      <c r="AL29" s="138">
        <v>0</v>
      </c>
      <c r="AM29" s="137">
        <v>0</v>
      </c>
      <c r="AN29" s="138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1</v>
      </c>
      <c r="AT29" s="137">
        <v>1</v>
      </c>
      <c r="AU29" s="137"/>
      <c r="AV29" s="138">
        <v>0</v>
      </c>
      <c r="AW29" s="77">
        <v>1</v>
      </c>
      <c r="AX29" s="138">
        <v>0</v>
      </c>
      <c r="AY29" s="137">
        <v>1</v>
      </c>
      <c r="AZ29" s="137">
        <v>0</v>
      </c>
      <c r="BA29" s="137">
        <v>0</v>
      </c>
      <c r="BB29" s="137">
        <v>0</v>
      </c>
    </row>
    <row r="30" spans="1:54" s="102" customFormat="1" ht="21.95" customHeight="1" x14ac:dyDescent="0.25">
      <c r="A30" s="412" t="s">
        <v>56</v>
      </c>
      <c r="B30" s="75" t="s">
        <v>44</v>
      </c>
      <c r="C30" s="136">
        <v>0</v>
      </c>
      <c r="D30" s="137">
        <v>0</v>
      </c>
      <c r="E30" s="137">
        <v>0</v>
      </c>
      <c r="F30" s="138">
        <v>0</v>
      </c>
      <c r="G30" s="137">
        <v>0</v>
      </c>
      <c r="H30" s="138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7">
        <v>0</v>
      </c>
      <c r="O30" s="137">
        <v>0</v>
      </c>
      <c r="P30" s="137">
        <v>0</v>
      </c>
      <c r="Q30" s="137">
        <v>0</v>
      </c>
      <c r="R30" s="137">
        <v>0</v>
      </c>
      <c r="S30" s="137">
        <v>0</v>
      </c>
      <c r="T30" s="137">
        <v>0</v>
      </c>
      <c r="U30" s="137">
        <v>0</v>
      </c>
      <c r="V30" s="137">
        <v>0</v>
      </c>
      <c r="W30" s="137">
        <v>0</v>
      </c>
      <c r="X30" s="137">
        <v>0</v>
      </c>
      <c r="Y30" s="137">
        <v>0</v>
      </c>
      <c r="Z30" s="138">
        <v>0</v>
      </c>
      <c r="AA30" s="137">
        <v>0</v>
      </c>
      <c r="AB30" s="138">
        <v>0</v>
      </c>
      <c r="AC30" s="137">
        <v>0</v>
      </c>
      <c r="AD30" s="137">
        <v>0</v>
      </c>
      <c r="AE30" s="137">
        <v>0</v>
      </c>
      <c r="AF30" s="146">
        <v>0</v>
      </c>
      <c r="AG30" s="408" t="s">
        <v>56</v>
      </c>
      <c r="AH30" s="75" t="s">
        <v>44</v>
      </c>
      <c r="AI30" s="136">
        <v>0</v>
      </c>
      <c r="AJ30" s="137">
        <v>0</v>
      </c>
      <c r="AK30" s="137">
        <v>0</v>
      </c>
      <c r="AL30" s="138">
        <v>0</v>
      </c>
      <c r="AM30" s="137">
        <v>0</v>
      </c>
      <c r="AN30" s="138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8">
        <v>0</v>
      </c>
      <c r="AW30" s="137">
        <v>0</v>
      </c>
      <c r="AX30" s="138">
        <v>0</v>
      </c>
      <c r="AY30" s="137">
        <v>0</v>
      </c>
      <c r="AZ30" s="137">
        <v>0</v>
      </c>
      <c r="BA30" s="137">
        <v>0</v>
      </c>
      <c r="BB30" s="137">
        <v>0</v>
      </c>
    </row>
    <row r="31" spans="1:54" s="102" customFormat="1" ht="21.95" customHeight="1" x14ac:dyDescent="0.25">
      <c r="A31" s="412"/>
      <c r="B31" s="75" t="s">
        <v>50</v>
      </c>
      <c r="C31" s="136">
        <v>0</v>
      </c>
      <c r="D31" s="137">
        <v>0</v>
      </c>
      <c r="E31" s="137">
        <v>0</v>
      </c>
      <c r="F31" s="138">
        <v>0</v>
      </c>
      <c r="G31" s="137">
        <v>0</v>
      </c>
      <c r="H31" s="138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7">
        <v>0</v>
      </c>
      <c r="O31" s="137">
        <v>0</v>
      </c>
      <c r="P31" s="137">
        <v>0</v>
      </c>
      <c r="Q31" s="137">
        <v>0</v>
      </c>
      <c r="R31" s="137">
        <v>0</v>
      </c>
      <c r="S31" s="137">
        <v>0</v>
      </c>
      <c r="T31" s="137">
        <v>0</v>
      </c>
      <c r="U31" s="137">
        <v>0</v>
      </c>
      <c r="V31" s="137">
        <v>0</v>
      </c>
      <c r="W31" s="137">
        <v>0</v>
      </c>
      <c r="X31" s="137">
        <v>0</v>
      </c>
      <c r="Y31" s="137">
        <v>0</v>
      </c>
      <c r="Z31" s="138">
        <v>0</v>
      </c>
      <c r="AA31" s="137">
        <v>0</v>
      </c>
      <c r="AB31" s="138">
        <v>0</v>
      </c>
      <c r="AC31" s="137">
        <v>0</v>
      </c>
      <c r="AD31" s="137">
        <v>0</v>
      </c>
      <c r="AE31" s="137">
        <v>0</v>
      </c>
      <c r="AF31" s="146">
        <v>0</v>
      </c>
      <c r="AG31" s="408"/>
      <c r="AH31" s="75" t="s">
        <v>50</v>
      </c>
      <c r="AI31" s="136">
        <v>0</v>
      </c>
      <c r="AJ31" s="137">
        <v>0</v>
      </c>
      <c r="AK31" s="137">
        <v>0</v>
      </c>
      <c r="AL31" s="138">
        <v>0</v>
      </c>
      <c r="AM31" s="137">
        <v>0</v>
      </c>
      <c r="AN31" s="138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8">
        <v>0</v>
      </c>
      <c r="AW31" s="137">
        <v>0</v>
      </c>
      <c r="AX31" s="138">
        <v>0</v>
      </c>
      <c r="AY31" s="137">
        <v>0</v>
      </c>
      <c r="AZ31" s="137">
        <v>0</v>
      </c>
      <c r="BA31" s="137">
        <v>0</v>
      </c>
      <c r="BB31" s="137">
        <v>0</v>
      </c>
    </row>
    <row r="32" spans="1:54" s="102" customFormat="1" ht="21.95" customHeight="1" x14ac:dyDescent="0.25">
      <c r="A32" s="412"/>
      <c r="B32" s="75" t="s">
        <v>51</v>
      </c>
      <c r="C32" s="139">
        <v>0</v>
      </c>
      <c r="D32" s="140">
        <v>0</v>
      </c>
      <c r="E32" s="140">
        <v>0</v>
      </c>
      <c r="F32" s="141">
        <v>0</v>
      </c>
      <c r="G32" s="140">
        <v>0</v>
      </c>
      <c r="H32" s="141">
        <v>0</v>
      </c>
      <c r="I32" s="140">
        <v>0</v>
      </c>
      <c r="J32" s="140">
        <v>0</v>
      </c>
      <c r="K32" s="140">
        <v>0</v>
      </c>
      <c r="L32" s="140">
        <v>0</v>
      </c>
      <c r="M32" s="140">
        <v>0</v>
      </c>
      <c r="N32" s="140">
        <v>0</v>
      </c>
      <c r="O32" s="140">
        <v>0</v>
      </c>
      <c r="P32" s="140">
        <v>0</v>
      </c>
      <c r="Q32" s="140">
        <v>0</v>
      </c>
      <c r="R32" s="140">
        <v>0</v>
      </c>
      <c r="S32" s="140">
        <v>0</v>
      </c>
      <c r="T32" s="140">
        <v>0</v>
      </c>
      <c r="U32" s="140">
        <v>0</v>
      </c>
      <c r="V32" s="140">
        <v>0</v>
      </c>
      <c r="W32" s="140">
        <v>0</v>
      </c>
      <c r="X32" s="140">
        <v>0</v>
      </c>
      <c r="Y32" s="140">
        <v>0</v>
      </c>
      <c r="Z32" s="141">
        <v>0</v>
      </c>
      <c r="AA32" s="140">
        <v>0</v>
      </c>
      <c r="AB32" s="141">
        <v>0</v>
      </c>
      <c r="AC32" s="140">
        <v>0</v>
      </c>
      <c r="AD32" s="140">
        <v>0</v>
      </c>
      <c r="AE32" s="140">
        <v>0</v>
      </c>
      <c r="AF32" s="147">
        <v>0</v>
      </c>
      <c r="AG32" s="408"/>
      <c r="AH32" s="75" t="s">
        <v>51</v>
      </c>
      <c r="AI32" s="139">
        <v>0</v>
      </c>
      <c r="AJ32" s="140">
        <v>0</v>
      </c>
      <c r="AK32" s="140">
        <v>0</v>
      </c>
      <c r="AL32" s="141">
        <v>0</v>
      </c>
      <c r="AM32" s="140">
        <v>0</v>
      </c>
      <c r="AN32" s="141">
        <v>0</v>
      </c>
      <c r="AO32" s="140">
        <v>0</v>
      </c>
      <c r="AP32" s="140">
        <v>0</v>
      </c>
      <c r="AQ32" s="140">
        <v>0</v>
      </c>
      <c r="AR32" s="140">
        <v>0</v>
      </c>
      <c r="AS32" s="140">
        <v>0</v>
      </c>
      <c r="AT32" s="140">
        <v>0</v>
      </c>
      <c r="AU32" s="140">
        <v>0</v>
      </c>
      <c r="AV32" s="141">
        <v>0</v>
      </c>
      <c r="AW32" s="140">
        <v>0</v>
      </c>
      <c r="AX32" s="141">
        <v>0</v>
      </c>
      <c r="AY32" s="140">
        <v>0</v>
      </c>
      <c r="AZ32" s="140">
        <v>0</v>
      </c>
      <c r="BA32" s="140">
        <v>0</v>
      </c>
      <c r="BB32" s="140">
        <v>0</v>
      </c>
    </row>
    <row r="33" spans="28:54" s="108" customFormat="1" ht="21.95" customHeight="1" x14ac:dyDescent="0.25">
      <c r="AB33" s="142"/>
      <c r="AG33" s="143" t="s">
        <v>94</v>
      </c>
      <c r="AH33" s="143"/>
      <c r="AI33" s="143"/>
      <c r="AK33" s="143"/>
      <c r="AL33" s="143" t="s">
        <v>95</v>
      </c>
      <c r="AN33" s="143"/>
      <c r="AP33" s="143"/>
      <c r="AR33" s="143" t="s">
        <v>96</v>
      </c>
      <c r="AT33" s="143"/>
      <c r="AX33" s="143" t="s">
        <v>97</v>
      </c>
      <c r="BB33" s="142"/>
    </row>
    <row r="34" spans="28:54" s="108" customFormat="1" ht="21.95" customHeight="1" x14ac:dyDescent="0.25">
      <c r="AG34" s="143"/>
      <c r="AH34" s="143"/>
      <c r="AI34" s="143"/>
      <c r="AJ34" s="143"/>
      <c r="AK34" s="144"/>
      <c r="AL34" s="143"/>
      <c r="AM34" s="143"/>
      <c r="AN34" s="143"/>
      <c r="AP34" s="143"/>
      <c r="AR34" s="143" t="s">
        <v>98</v>
      </c>
      <c r="AT34" s="143"/>
      <c r="AW34" s="143"/>
      <c r="AX34" s="143"/>
      <c r="AY34" s="143"/>
    </row>
    <row r="35" spans="28:54" s="108" customFormat="1" ht="21.95" customHeight="1" x14ac:dyDescent="0.25">
      <c r="AG35" s="108" t="s">
        <v>99</v>
      </c>
    </row>
    <row r="36" spans="28:54" s="108" customFormat="1" ht="21.95" customHeight="1" x14ac:dyDescent="0.25">
      <c r="AG36" s="108" t="s">
        <v>107</v>
      </c>
    </row>
    <row r="37" spans="28:54" ht="18" customHeight="1" x14ac:dyDescent="0.25"/>
    <row r="38" spans="28:54" ht="18" customHeight="1" x14ac:dyDescent="0.25"/>
    <row r="39" spans="28:54" ht="18" customHeight="1" x14ac:dyDescent="0.25"/>
    <row r="40" spans="28:54" ht="18" customHeight="1" x14ac:dyDescent="0.25"/>
  </sheetData>
  <mergeCells count="50">
    <mergeCell ref="AA1:AB1"/>
    <mergeCell ref="AC1:AF1"/>
    <mergeCell ref="AW1:AX1"/>
    <mergeCell ref="AY1:BB1"/>
    <mergeCell ref="AA2:AB2"/>
    <mergeCell ref="AC2:AF2"/>
    <mergeCell ref="AW2:AX2"/>
    <mergeCell ref="AY2:BB2"/>
    <mergeCell ref="C6:L6"/>
    <mergeCell ref="M6:V6"/>
    <mergeCell ref="A3:AF3"/>
    <mergeCell ref="AG3:BB3"/>
    <mergeCell ref="A4:AF4"/>
    <mergeCell ref="AG4:BB4"/>
    <mergeCell ref="A5:AF5"/>
    <mergeCell ref="AG5:BB5"/>
    <mergeCell ref="BA7:BB7"/>
    <mergeCell ref="AS6:BB6"/>
    <mergeCell ref="Q7:T7"/>
    <mergeCell ref="AI7:AL7"/>
    <mergeCell ref="AM7:AP7"/>
    <mergeCell ref="W6:AF6"/>
    <mergeCell ref="AI6:AR6"/>
    <mergeCell ref="AQ7:AR7"/>
    <mergeCell ref="AS7:AV7"/>
    <mergeCell ref="AW7:AZ7"/>
    <mergeCell ref="A9:A11"/>
    <mergeCell ref="AG9:AG11"/>
    <mergeCell ref="U7:V7"/>
    <mergeCell ref="W7:Z7"/>
    <mergeCell ref="AA7:AD7"/>
    <mergeCell ref="AE7:AF7"/>
    <mergeCell ref="C7:F7"/>
    <mergeCell ref="G7:J7"/>
    <mergeCell ref="K7:L7"/>
    <mergeCell ref="M7:P7"/>
    <mergeCell ref="A12:A14"/>
    <mergeCell ref="AG12:AG14"/>
    <mergeCell ref="A15:A17"/>
    <mergeCell ref="AG15:AG17"/>
    <mergeCell ref="A18:A20"/>
    <mergeCell ref="AG18:AG20"/>
    <mergeCell ref="A30:A32"/>
    <mergeCell ref="AG30:AG32"/>
    <mergeCell ref="A21:A23"/>
    <mergeCell ref="AG21:AG23"/>
    <mergeCell ref="A24:A26"/>
    <mergeCell ref="AG24:AG26"/>
    <mergeCell ref="A27:A29"/>
    <mergeCell ref="AG27:AG29"/>
  </mergeCells>
  <phoneticPr fontId="3" type="noConversion"/>
  <pageMargins left="0.75000000000000011" right="0.75000000000000011" top="1" bottom="1" header="0.5" footer="0.5"/>
  <pageSetup paperSize="0" fitToWidth="0" fitToHeight="0" orientation="portrait" horizontalDpi="0" verticalDpi="0" copies="0"/>
  <headerFooter alignWithMargins="0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BO40"/>
  <sheetViews>
    <sheetView workbookViewId="0"/>
  </sheetViews>
  <sheetFormatPr defaultColWidth="5.75" defaultRowHeight="16.5" x14ac:dyDescent="0.25"/>
  <cols>
    <col min="1" max="1" width="12.625" style="109" customWidth="1"/>
    <col min="2" max="4" width="9.625" style="109" customWidth="1"/>
    <col min="5" max="6" width="9.375" style="109" customWidth="1"/>
    <col min="7" max="7" width="9.625" style="109" customWidth="1"/>
    <col min="8" max="8" width="9.375" style="109" customWidth="1"/>
    <col min="9" max="9" width="9.625" style="109" customWidth="1"/>
    <col min="10" max="22" width="9.375" style="109" customWidth="1"/>
    <col min="23" max="24" width="9.625" style="109" customWidth="1"/>
    <col min="25" max="26" width="9.375" style="109" customWidth="1"/>
    <col min="27" max="27" width="9.75" style="109" customWidth="1"/>
    <col min="28" max="28" width="9.375" style="109" customWidth="1"/>
    <col min="29" max="29" width="9.875" style="109" customWidth="1"/>
    <col min="30" max="32" width="9.375" style="109" customWidth="1"/>
    <col min="33" max="33" width="12.625" style="109" customWidth="1"/>
    <col min="34" max="34" width="9.625" style="109" customWidth="1"/>
    <col min="35" max="36" width="10" style="109" customWidth="1"/>
    <col min="37" max="38" width="9.375" style="109" customWidth="1"/>
    <col min="39" max="39" width="9.875" style="109" customWidth="1"/>
    <col min="40" max="40" width="9.375" style="109" customWidth="1"/>
    <col min="41" max="41" width="9.875" style="109" customWidth="1"/>
    <col min="42" max="44" width="9.375" style="109" customWidth="1"/>
    <col min="45" max="45" width="9.75" style="109" customWidth="1"/>
    <col min="46" max="48" width="9.375" style="109" customWidth="1"/>
    <col min="49" max="49" width="9.75" style="109" customWidth="1"/>
    <col min="50" max="54" width="9.375" style="109" customWidth="1"/>
    <col min="55" max="55" width="5.75" style="109" customWidth="1"/>
    <col min="56" max="16384" width="5.75" style="109"/>
  </cols>
  <sheetData>
    <row r="1" spans="1:67" customFormat="1" ht="21.95" customHeight="1" x14ac:dyDescent="0.25">
      <c r="A1" s="10" t="s">
        <v>23</v>
      </c>
      <c r="B1" s="11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3"/>
      <c r="AA1" s="375" t="s">
        <v>24</v>
      </c>
      <c r="AB1" s="375"/>
      <c r="AC1" s="375" t="s">
        <v>101</v>
      </c>
      <c r="AD1" s="375"/>
      <c r="AE1" s="375"/>
      <c r="AF1" s="375"/>
      <c r="AG1" s="15" t="s">
        <v>23</v>
      </c>
      <c r="AH1" s="11" t="s">
        <v>2</v>
      </c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3"/>
      <c r="AW1" s="384" t="s">
        <v>24</v>
      </c>
      <c r="AX1" s="384"/>
      <c r="AY1" s="375" t="s">
        <v>101</v>
      </c>
      <c r="AZ1" s="375"/>
      <c r="BA1" s="375"/>
      <c r="BB1" s="375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</row>
    <row r="2" spans="1:67" customFormat="1" ht="21.95" customHeight="1" x14ac:dyDescent="0.25">
      <c r="A2" s="18" t="s">
        <v>26</v>
      </c>
      <c r="B2" s="19" t="s">
        <v>27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1"/>
      <c r="AA2" s="375" t="s">
        <v>28</v>
      </c>
      <c r="AB2" s="375"/>
      <c r="AC2" s="385" t="s">
        <v>81</v>
      </c>
      <c r="AD2" s="385"/>
      <c r="AE2" s="385"/>
      <c r="AF2" s="385"/>
      <c r="AG2" s="22" t="s">
        <v>26</v>
      </c>
      <c r="AH2" s="19" t="s">
        <v>27</v>
      </c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1"/>
      <c r="AW2" s="375" t="s">
        <v>28</v>
      </c>
      <c r="AX2" s="375"/>
      <c r="AY2" s="385" t="s">
        <v>81</v>
      </c>
      <c r="AZ2" s="385"/>
      <c r="BA2" s="385"/>
      <c r="BB2" s="385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</row>
    <row r="3" spans="1:67" s="24" customFormat="1" ht="30" customHeight="1" x14ac:dyDescent="0.25">
      <c r="A3" s="383" t="s">
        <v>71</v>
      </c>
      <c r="B3" s="383"/>
      <c r="C3" s="383"/>
      <c r="D3" s="383"/>
      <c r="E3" s="383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3"/>
      <c r="AA3" s="383"/>
      <c r="AB3" s="383"/>
      <c r="AC3" s="383"/>
      <c r="AD3" s="383"/>
      <c r="AE3" s="383"/>
      <c r="AF3" s="383"/>
      <c r="AG3" s="386" t="s">
        <v>74</v>
      </c>
      <c r="AH3" s="386"/>
      <c r="AI3" s="386"/>
      <c r="AJ3" s="386"/>
      <c r="AK3" s="386"/>
      <c r="AL3" s="386"/>
      <c r="AM3" s="386"/>
      <c r="AN3" s="386"/>
      <c r="AO3" s="386"/>
      <c r="AP3" s="386"/>
      <c r="AQ3" s="386"/>
      <c r="AR3" s="386"/>
      <c r="AS3" s="386"/>
      <c r="AT3" s="386"/>
      <c r="AU3" s="386"/>
      <c r="AV3" s="386"/>
      <c r="AW3" s="386"/>
      <c r="AX3" s="386"/>
      <c r="AY3" s="386"/>
      <c r="AZ3" s="386"/>
      <c r="BA3" s="386"/>
      <c r="BB3" s="386"/>
      <c r="BC3" s="23"/>
      <c r="BD3" s="23"/>
      <c r="BE3" s="23"/>
    </row>
    <row r="4" spans="1:67" s="94" customFormat="1" ht="26.1" customHeight="1" x14ac:dyDescent="0.25">
      <c r="A4" s="377" t="s">
        <v>109</v>
      </c>
      <c r="B4" s="377"/>
      <c r="C4" s="377"/>
      <c r="D4" s="377"/>
      <c r="E4" s="377"/>
      <c r="F4" s="377"/>
      <c r="G4" s="377"/>
      <c r="H4" s="377"/>
      <c r="I4" s="377"/>
      <c r="J4" s="377"/>
      <c r="K4" s="377"/>
      <c r="L4" s="377"/>
      <c r="M4" s="377"/>
      <c r="N4" s="377"/>
      <c r="O4" s="377"/>
      <c r="P4" s="377"/>
      <c r="Q4" s="377"/>
      <c r="R4" s="377"/>
      <c r="S4" s="377"/>
      <c r="T4" s="377"/>
      <c r="U4" s="377"/>
      <c r="V4" s="377"/>
      <c r="W4" s="377"/>
      <c r="X4" s="377"/>
      <c r="Y4" s="377"/>
      <c r="Z4" s="377"/>
      <c r="AA4" s="377"/>
      <c r="AB4" s="377"/>
      <c r="AC4" s="377"/>
      <c r="AD4" s="377"/>
      <c r="AE4" s="377"/>
      <c r="AF4" s="377"/>
      <c r="AG4" s="379" t="s">
        <v>109</v>
      </c>
      <c r="AH4" s="379"/>
      <c r="AI4" s="379"/>
      <c r="AJ4" s="379"/>
      <c r="AK4" s="379"/>
      <c r="AL4" s="379"/>
      <c r="AM4" s="379"/>
      <c r="AN4" s="379"/>
      <c r="AO4" s="379"/>
      <c r="AP4" s="379"/>
      <c r="AQ4" s="379"/>
      <c r="AR4" s="379"/>
      <c r="AS4" s="379"/>
      <c r="AT4" s="379"/>
      <c r="AU4" s="379"/>
      <c r="AV4" s="379"/>
      <c r="AW4" s="379"/>
      <c r="AX4" s="379"/>
      <c r="AY4" s="379"/>
      <c r="AZ4" s="379"/>
      <c r="BA4" s="379"/>
      <c r="BB4" s="379"/>
      <c r="BC4" s="58"/>
      <c r="BD4" s="58"/>
      <c r="BE4" s="58"/>
    </row>
    <row r="5" spans="1:67" customFormat="1" ht="20.100000000000001" customHeight="1" x14ac:dyDescent="0.25">
      <c r="A5" s="380" t="s">
        <v>1</v>
      </c>
      <c r="B5" s="380"/>
      <c r="C5" s="380"/>
      <c r="D5" s="380"/>
      <c r="E5" s="380"/>
      <c r="F5" s="380"/>
      <c r="G5" s="380"/>
      <c r="H5" s="380"/>
      <c r="I5" s="380"/>
      <c r="J5" s="380"/>
      <c r="K5" s="380"/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380"/>
      <c r="AD5" s="380"/>
      <c r="AE5" s="380"/>
      <c r="AF5" s="380"/>
      <c r="AG5" s="381" t="s">
        <v>1</v>
      </c>
      <c r="AH5" s="381"/>
      <c r="AI5" s="381"/>
      <c r="AJ5" s="381"/>
      <c r="AK5" s="381"/>
      <c r="AL5" s="381"/>
      <c r="AM5" s="381"/>
      <c r="AN5" s="381"/>
      <c r="AO5" s="381"/>
      <c r="AP5" s="381"/>
      <c r="AQ5" s="381"/>
      <c r="AR5" s="381"/>
      <c r="AS5" s="381"/>
      <c r="AT5" s="381"/>
      <c r="AU5" s="381"/>
      <c r="AV5" s="381"/>
      <c r="AW5" s="381"/>
      <c r="AX5" s="381"/>
      <c r="AY5" s="381"/>
      <c r="AZ5" s="381"/>
      <c r="BA5" s="381"/>
      <c r="BB5" s="381"/>
      <c r="BC5" s="17"/>
      <c r="BD5" s="17"/>
      <c r="BE5" s="17"/>
    </row>
    <row r="6" spans="1:67" s="67" customFormat="1" ht="24.95" customHeight="1" x14ac:dyDescent="0.25">
      <c r="A6" s="25" t="s">
        <v>35</v>
      </c>
      <c r="B6" s="62"/>
      <c r="C6" s="409" t="s">
        <v>33</v>
      </c>
      <c r="D6" s="409"/>
      <c r="E6" s="409"/>
      <c r="F6" s="409"/>
      <c r="G6" s="409"/>
      <c r="H6" s="409"/>
      <c r="I6" s="409"/>
      <c r="J6" s="409"/>
      <c r="K6" s="409"/>
      <c r="L6" s="409"/>
      <c r="M6" s="409" t="s">
        <v>84</v>
      </c>
      <c r="N6" s="409"/>
      <c r="O6" s="409"/>
      <c r="P6" s="409"/>
      <c r="Q6" s="409"/>
      <c r="R6" s="409"/>
      <c r="S6" s="409"/>
      <c r="T6" s="409"/>
      <c r="U6" s="409"/>
      <c r="V6" s="409"/>
      <c r="W6" s="409" t="s">
        <v>34</v>
      </c>
      <c r="X6" s="409"/>
      <c r="Y6" s="409"/>
      <c r="Z6" s="409"/>
      <c r="AA6" s="409"/>
      <c r="AB6" s="409"/>
      <c r="AC6" s="409"/>
      <c r="AD6" s="409"/>
      <c r="AE6" s="409"/>
      <c r="AF6" s="409"/>
      <c r="AG6" s="25" t="s">
        <v>35</v>
      </c>
      <c r="AH6" s="62"/>
      <c r="AI6" s="409" t="s">
        <v>37</v>
      </c>
      <c r="AJ6" s="409"/>
      <c r="AK6" s="409"/>
      <c r="AL6" s="409"/>
      <c r="AM6" s="409"/>
      <c r="AN6" s="409"/>
      <c r="AO6" s="409"/>
      <c r="AP6" s="409"/>
      <c r="AQ6" s="409"/>
      <c r="AR6" s="409"/>
      <c r="AS6" s="410" t="s">
        <v>38</v>
      </c>
      <c r="AT6" s="410"/>
      <c r="AU6" s="410"/>
      <c r="AV6" s="410"/>
      <c r="AW6" s="410"/>
      <c r="AX6" s="410"/>
      <c r="AY6" s="410"/>
      <c r="AZ6" s="410"/>
      <c r="BA6" s="410"/>
      <c r="BB6" s="410"/>
    </row>
    <row r="7" spans="1:67" s="67" customFormat="1" ht="24.95" customHeight="1" x14ac:dyDescent="0.25">
      <c r="A7" s="28" t="s">
        <v>42</v>
      </c>
      <c r="B7" s="28" t="s">
        <v>67</v>
      </c>
      <c r="C7" s="375" t="s">
        <v>39</v>
      </c>
      <c r="D7" s="375"/>
      <c r="E7" s="375"/>
      <c r="F7" s="375"/>
      <c r="G7" s="374" t="s">
        <v>40</v>
      </c>
      <c r="H7" s="374"/>
      <c r="I7" s="374"/>
      <c r="J7" s="374"/>
      <c r="K7" s="375" t="s">
        <v>41</v>
      </c>
      <c r="L7" s="375"/>
      <c r="M7" s="375" t="s">
        <v>39</v>
      </c>
      <c r="N7" s="375"/>
      <c r="O7" s="375"/>
      <c r="P7" s="375"/>
      <c r="Q7" s="374" t="s">
        <v>40</v>
      </c>
      <c r="R7" s="374"/>
      <c r="S7" s="374"/>
      <c r="T7" s="374"/>
      <c r="U7" s="375" t="s">
        <v>41</v>
      </c>
      <c r="V7" s="375"/>
      <c r="W7" s="375" t="s">
        <v>39</v>
      </c>
      <c r="X7" s="375"/>
      <c r="Y7" s="375"/>
      <c r="Z7" s="375"/>
      <c r="AA7" s="374" t="s">
        <v>40</v>
      </c>
      <c r="AB7" s="374"/>
      <c r="AC7" s="374"/>
      <c r="AD7" s="374"/>
      <c r="AE7" s="375" t="s">
        <v>41</v>
      </c>
      <c r="AF7" s="375"/>
      <c r="AG7" s="28" t="s">
        <v>42</v>
      </c>
      <c r="AH7" s="28" t="s">
        <v>67</v>
      </c>
      <c r="AI7" s="375" t="s">
        <v>39</v>
      </c>
      <c r="AJ7" s="375"/>
      <c r="AK7" s="375"/>
      <c r="AL7" s="375"/>
      <c r="AM7" s="374" t="s">
        <v>40</v>
      </c>
      <c r="AN7" s="374"/>
      <c r="AO7" s="374"/>
      <c r="AP7" s="374"/>
      <c r="AQ7" s="375" t="s">
        <v>41</v>
      </c>
      <c r="AR7" s="375"/>
      <c r="AS7" s="375" t="s">
        <v>39</v>
      </c>
      <c r="AT7" s="375"/>
      <c r="AU7" s="375"/>
      <c r="AV7" s="375"/>
      <c r="AW7" s="374" t="s">
        <v>40</v>
      </c>
      <c r="AX7" s="374"/>
      <c r="AY7" s="374"/>
      <c r="AZ7" s="374"/>
      <c r="BA7" s="382" t="s">
        <v>41</v>
      </c>
      <c r="BB7" s="382"/>
    </row>
    <row r="8" spans="1:67" s="67" customFormat="1" ht="80.099999999999994" customHeight="1" x14ac:dyDescent="0.25">
      <c r="A8" s="29" t="s">
        <v>43</v>
      </c>
      <c r="B8" s="30"/>
      <c r="C8" s="68" t="s">
        <v>44</v>
      </c>
      <c r="D8" s="68" t="s">
        <v>45</v>
      </c>
      <c r="E8" s="68" t="s">
        <v>46</v>
      </c>
      <c r="F8" s="68" t="s">
        <v>47</v>
      </c>
      <c r="G8" s="31" t="s">
        <v>48</v>
      </c>
      <c r="H8" s="68" t="s">
        <v>76</v>
      </c>
      <c r="I8" s="68" t="s">
        <v>45</v>
      </c>
      <c r="J8" s="68" t="s">
        <v>46</v>
      </c>
      <c r="K8" s="68" t="s">
        <v>45</v>
      </c>
      <c r="L8" s="68" t="s">
        <v>46</v>
      </c>
      <c r="M8" s="68" t="s">
        <v>44</v>
      </c>
      <c r="N8" s="68" t="s">
        <v>45</v>
      </c>
      <c r="O8" s="68" t="s">
        <v>46</v>
      </c>
      <c r="P8" s="68" t="s">
        <v>47</v>
      </c>
      <c r="Q8" s="31" t="s">
        <v>48</v>
      </c>
      <c r="R8" s="68" t="s">
        <v>76</v>
      </c>
      <c r="S8" s="68" t="s">
        <v>45</v>
      </c>
      <c r="T8" s="68" t="s">
        <v>46</v>
      </c>
      <c r="U8" s="68" t="s">
        <v>45</v>
      </c>
      <c r="V8" s="68" t="s">
        <v>46</v>
      </c>
      <c r="W8" s="68" t="s">
        <v>44</v>
      </c>
      <c r="X8" s="68" t="s">
        <v>45</v>
      </c>
      <c r="Y8" s="68" t="s">
        <v>46</v>
      </c>
      <c r="Z8" s="68" t="s">
        <v>47</v>
      </c>
      <c r="AA8" s="31" t="s">
        <v>48</v>
      </c>
      <c r="AB8" s="68" t="s">
        <v>76</v>
      </c>
      <c r="AC8" s="68" t="s">
        <v>45</v>
      </c>
      <c r="AD8" s="68" t="s">
        <v>46</v>
      </c>
      <c r="AE8" s="68" t="s">
        <v>45</v>
      </c>
      <c r="AF8" s="68" t="s">
        <v>46</v>
      </c>
      <c r="AG8" s="29" t="s">
        <v>43</v>
      </c>
      <c r="AH8" s="30"/>
      <c r="AI8" s="68" t="s">
        <v>44</v>
      </c>
      <c r="AJ8" s="68" t="s">
        <v>45</v>
      </c>
      <c r="AK8" s="68" t="s">
        <v>46</v>
      </c>
      <c r="AL8" s="68" t="s">
        <v>47</v>
      </c>
      <c r="AM8" s="31" t="s">
        <v>48</v>
      </c>
      <c r="AN8" s="68" t="s">
        <v>76</v>
      </c>
      <c r="AO8" s="68" t="s">
        <v>45</v>
      </c>
      <c r="AP8" s="68" t="s">
        <v>46</v>
      </c>
      <c r="AQ8" s="68" t="s">
        <v>45</v>
      </c>
      <c r="AR8" s="68" t="s">
        <v>46</v>
      </c>
      <c r="AS8" s="69" t="s">
        <v>44</v>
      </c>
      <c r="AT8" s="69" t="s">
        <v>45</v>
      </c>
      <c r="AU8" s="69" t="s">
        <v>46</v>
      </c>
      <c r="AV8" s="69" t="s">
        <v>47</v>
      </c>
      <c r="AW8" s="33" t="s">
        <v>48</v>
      </c>
      <c r="AX8" s="69" t="s">
        <v>76</v>
      </c>
      <c r="AY8" s="69" t="s">
        <v>45</v>
      </c>
      <c r="AZ8" s="69" t="s">
        <v>46</v>
      </c>
      <c r="BA8" s="69" t="s">
        <v>45</v>
      </c>
      <c r="BB8" s="70" t="s">
        <v>46</v>
      </c>
    </row>
    <row r="9" spans="1:67" s="102" customFormat="1" ht="21.95" customHeight="1" x14ac:dyDescent="0.25">
      <c r="A9" s="412" t="s">
        <v>49</v>
      </c>
      <c r="B9" s="75" t="s">
        <v>44</v>
      </c>
      <c r="C9" s="134">
        <v>373105</v>
      </c>
      <c r="D9" s="135">
        <v>341586</v>
      </c>
      <c r="E9" s="135">
        <v>31519</v>
      </c>
      <c r="F9" s="73">
        <v>8.4477559936210991</v>
      </c>
      <c r="G9" s="135">
        <v>373033</v>
      </c>
      <c r="H9" s="73">
        <v>99.980702483215182</v>
      </c>
      <c r="I9" s="135">
        <v>341517</v>
      </c>
      <c r="J9" s="135">
        <v>31516</v>
      </c>
      <c r="K9" s="135">
        <v>69</v>
      </c>
      <c r="L9" s="135">
        <v>3</v>
      </c>
      <c r="M9" s="135">
        <v>0</v>
      </c>
      <c r="N9" s="135">
        <v>0</v>
      </c>
      <c r="O9" s="135">
        <v>0</v>
      </c>
      <c r="P9" s="135">
        <v>0</v>
      </c>
      <c r="Q9" s="135">
        <v>0</v>
      </c>
      <c r="R9" s="135">
        <v>0</v>
      </c>
      <c r="S9" s="135">
        <v>0</v>
      </c>
      <c r="T9" s="135">
        <v>0</v>
      </c>
      <c r="U9" s="135">
        <v>0</v>
      </c>
      <c r="V9" s="135">
        <v>0</v>
      </c>
      <c r="W9" s="72">
        <v>157702</v>
      </c>
      <c r="X9" s="72">
        <v>143295</v>
      </c>
      <c r="Y9" s="72">
        <v>14407</v>
      </c>
      <c r="Z9" s="73">
        <v>9.1355848372246395</v>
      </c>
      <c r="AA9" s="72">
        <v>157672</v>
      </c>
      <c r="AB9" s="73">
        <v>99.980976778988222</v>
      </c>
      <c r="AC9" s="72">
        <v>143267</v>
      </c>
      <c r="AD9" s="72">
        <v>14405</v>
      </c>
      <c r="AE9" s="72">
        <v>28</v>
      </c>
      <c r="AF9" s="74">
        <v>2</v>
      </c>
      <c r="AG9" s="408" t="s">
        <v>49</v>
      </c>
      <c r="AH9" s="75" t="s">
        <v>44</v>
      </c>
      <c r="AI9" s="71">
        <v>119695</v>
      </c>
      <c r="AJ9" s="72">
        <v>109902</v>
      </c>
      <c r="AK9" s="72">
        <v>9793</v>
      </c>
      <c r="AL9" s="73">
        <v>8.1816283052759093</v>
      </c>
      <c r="AM9" s="72">
        <v>119658</v>
      </c>
      <c r="AN9" s="73">
        <v>99.969088098918078</v>
      </c>
      <c r="AO9" s="72">
        <v>109866</v>
      </c>
      <c r="AP9" s="72">
        <v>9792</v>
      </c>
      <c r="AQ9" s="72">
        <v>36</v>
      </c>
      <c r="AR9" s="72">
        <v>1</v>
      </c>
      <c r="AS9" s="72">
        <v>95708</v>
      </c>
      <c r="AT9" s="72">
        <v>88389</v>
      </c>
      <c r="AU9" s="72">
        <v>7319</v>
      </c>
      <c r="AV9" s="73">
        <v>7.6472186233125754</v>
      </c>
      <c r="AW9" s="72">
        <v>95703</v>
      </c>
      <c r="AX9" s="73">
        <v>99.994775776319642</v>
      </c>
      <c r="AY9" s="72">
        <v>88384</v>
      </c>
      <c r="AZ9" s="72">
        <v>7319</v>
      </c>
      <c r="BA9" s="72">
        <v>5</v>
      </c>
      <c r="BB9" s="72">
        <v>0</v>
      </c>
    </row>
    <row r="10" spans="1:67" s="102" customFormat="1" ht="21.95" customHeight="1" x14ac:dyDescent="0.25">
      <c r="A10" s="412"/>
      <c r="B10" s="75" t="s">
        <v>50</v>
      </c>
      <c r="C10" s="136">
        <v>147315</v>
      </c>
      <c r="D10" s="137">
        <v>138175</v>
      </c>
      <c r="E10" s="137">
        <v>9140</v>
      </c>
      <c r="F10" s="78">
        <v>6.2043919492244513</v>
      </c>
      <c r="G10" s="137">
        <v>147289</v>
      </c>
      <c r="H10" s="78">
        <v>99.982350745002208</v>
      </c>
      <c r="I10" s="137">
        <v>138151</v>
      </c>
      <c r="J10" s="137">
        <v>9138</v>
      </c>
      <c r="K10" s="137">
        <v>24</v>
      </c>
      <c r="L10" s="137">
        <v>2</v>
      </c>
      <c r="M10" s="137">
        <v>0</v>
      </c>
      <c r="N10" s="137">
        <v>0</v>
      </c>
      <c r="O10" s="137">
        <v>0</v>
      </c>
      <c r="P10" s="137">
        <v>0</v>
      </c>
      <c r="Q10" s="137">
        <v>0</v>
      </c>
      <c r="R10" s="137">
        <v>0</v>
      </c>
      <c r="S10" s="137">
        <v>0</v>
      </c>
      <c r="T10" s="137">
        <v>0</v>
      </c>
      <c r="U10" s="137">
        <v>0</v>
      </c>
      <c r="V10" s="137">
        <v>0</v>
      </c>
      <c r="W10" s="77">
        <v>64239</v>
      </c>
      <c r="X10" s="77">
        <v>59850</v>
      </c>
      <c r="Y10" s="77">
        <v>4389</v>
      </c>
      <c r="Z10" s="78">
        <v>6.8322981366459627</v>
      </c>
      <c r="AA10" s="77">
        <v>64222</v>
      </c>
      <c r="AB10" s="78">
        <v>99.973536325285266</v>
      </c>
      <c r="AC10" s="77">
        <v>59834</v>
      </c>
      <c r="AD10" s="77">
        <v>4388</v>
      </c>
      <c r="AE10" s="77">
        <v>16</v>
      </c>
      <c r="AF10" s="79">
        <v>1</v>
      </c>
      <c r="AG10" s="408"/>
      <c r="AH10" s="75" t="s">
        <v>50</v>
      </c>
      <c r="AI10" s="76">
        <v>48301</v>
      </c>
      <c r="AJ10" s="77">
        <v>45449</v>
      </c>
      <c r="AK10" s="77">
        <v>2852</v>
      </c>
      <c r="AL10" s="78">
        <v>5.9046396554936749</v>
      </c>
      <c r="AM10" s="77">
        <v>48292</v>
      </c>
      <c r="AN10" s="78">
        <v>99.981366845406924</v>
      </c>
      <c r="AO10" s="77">
        <v>45441</v>
      </c>
      <c r="AP10" s="77">
        <v>2851</v>
      </c>
      <c r="AQ10" s="77">
        <v>8</v>
      </c>
      <c r="AR10" s="77">
        <v>1</v>
      </c>
      <c r="AS10" s="77">
        <v>34775</v>
      </c>
      <c r="AT10" s="77">
        <v>32876</v>
      </c>
      <c r="AU10" s="77">
        <v>1899</v>
      </c>
      <c r="AV10" s="78">
        <v>5.4608195542774984</v>
      </c>
      <c r="AW10" s="77">
        <v>34775</v>
      </c>
      <c r="AX10" s="77">
        <v>100</v>
      </c>
      <c r="AY10" s="77">
        <v>32876</v>
      </c>
      <c r="AZ10" s="77">
        <v>1899</v>
      </c>
      <c r="BA10" s="77">
        <v>0</v>
      </c>
      <c r="BB10" s="77">
        <v>0</v>
      </c>
    </row>
    <row r="11" spans="1:67" s="102" customFormat="1" ht="21.95" customHeight="1" x14ac:dyDescent="0.25">
      <c r="A11" s="412"/>
      <c r="B11" s="75" t="s">
        <v>51</v>
      </c>
      <c r="C11" s="136">
        <v>225790</v>
      </c>
      <c r="D11" s="137">
        <v>203411</v>
      </c>
      <c r="E11" s="137">
        <v>22379</v>
      </c>
      <c r="F11" s="78">
        <v>9.9114221178971622</v>
      </c>
      <c r="G11" s="137">
        <v>225744</v>
      </c>
      <c r="H11" s="78">
        <v>99.979627087116356</v>
      </c>
      <c r="I11" s="137">
        <v>203366</v>
      </c>
      <c r="J11" s="137">
        <v>22378</v>
      </c>
      <c r="K11" s="137">
        <v>45</v>
      </c>
      <c r="L11" s="137">
        <v>1</v>
      </c>
      <c r="M11" s="137">
        <v>0</v>
      </c>
      <c r="N11" s="137">
        <v>0</v>
      </c>
      <c r="O11" s="137">
        <v>0</v>
      </c>
      <c r="P11" s="137">
        <v>0</v>
      </c>
      <c r="Q11" s="137">
        <v>0</v>
      </c>
      <c r="R11" s="137">
        <v>0</v>
      </c>
      <c r="S11" s="137">
        <v>0</v>
      </c>
      <c r="T11" s="137">
        <v>0</v>
      </c>
      <c r="U11" s="137">
        <v>0</v>
      </c>
      <c r="V11" s="137">
        <v>0</v>
      </c>
      <c r="W11" s="77">
        <v>93463</v>
      </c>
      <c r="X11" s="77">
        <v>83445</v>
      </c>
      <c r="Y11" s="77">
        <v>10018</v>
      </c>
      <c r="Z11" s="78">
        <v>10.718680119405539</v>
      </c>
      <c r="AA11" s="77">
        <v>93450</v>
      </c>
      <c r="AB11" s="78">
        <v>99.986090752490284</v>
      </c>
      <c r="AC11" s="77">
        <v>83433</v>
      </c>
      <c r="AD11" s="77">
        <v>10017</v>
      </c>
      <c r="AE11" s="77">
        <v>12</v>
      </c>
      <c r="AF11" s="79">
        <v>1</v>
      </c>
      <c r="AG11" s="408"/>
      <c r="AH11" s="75" t="s">
        <v>51</v>
      </c>
      <c r="AI11" s="76">
        <v>71394</v>
      </c>
      <c r="AJ11" s="77">
        <v>64453</v>
      </c>
      <c r="AK11" s="77">
        <v>6941</v>
      </c>
      <c r="AL11" s="78">
        <v>9.722105499061545</v>
      </c>
      <c r="AM11" s="77">
        <v>71366</v>
      </c>
      <c r="AN11" s="78">
        <v>99.960781018012725</v>
      </c>
      <c r="AO11" s="77">
        <v>64425</v>
      </c>
      <c r="AP11" s="77">
        <v>6941</v>
      </c>
      <c r="AQ11" s="77">
        <v>28</v>
      </c>
      <c r="AR11" s="77">
        <v>0</v>
      </c>
      <c r="AS11" s="77">
        <v>60933</v>
      </c>
      <c r="AT11" s="77">
        <v>55513</v>
      </c>
      <c r="AU11" s="77">
        <v>5420</v>
      </c>
      <c r="AV11" s="78">
        <v>8.8950158370669428</v>
      </c>
      <c r="AW11" s="77">
        <v>60928</v>
      </c>
      <c r="AX11" s="78">
        <v>99.991794265832965</v>
      </c>
      <c r="AY11" s="77">
        <v>55508</v>
      </c>
      <c r="AZ11" s="77">
        <v>5420</v>
      </c>
      <c r="BA11" s="77">
        <v>5</v>
      </c>
      <c r="BB11" s="77">
        <v>0</v>
      </c>
    </row>
    <row r="12" spans="1:67" s="102" customFormat="1" ht="21.95" customHeight="1" x14ac:dyDescent="0.25">
      <c r="A12" s="412" t="s">
        <v>52</v>
      </c>
      <c r="B12" s="75" t="s">
        <v>44</v>
      </c>
      <c r="C12" s="136">
        <v>86526</v>
      </c>
      <c r="D12" s="137">
        <v>82609</v>
      </c>
      <c r="E12" s="137">
        <v>3917</v>
      </c>
      <c r="F12" s="78">
        <v>4.523564804656373</v>
      </c>
      <c r="G12" s="137">
        <v>86508</v>
      </c>
      <c r="H12" s="78">
        <v>99.979212620249214</v>
      </c>
      <c r="I12" s="137">
        <v>82593</v>
      </c>
      <c r="J12" s="137">
        <v>3915</v>
      </c>
      <c r="K12" s="137">
        <v>16</v>
      </c>
      <c r="L12" s="137">
        <v>2</v>
      </c>
      <c r="M12" s="137">
        <v>0</v>
      </c>
      <c r="N12" s="137">
        <v>0</v>
      </c>
      <c r="O12" s="137">
        <v>0</v>
      </c>
      <c r="P12" s="137">
        <v>0</v>
      </c>
      <c r="Q12" s="137">
        <v>0</v>
      </c>
      <c r="R12" s="137">
        <v>0</v>
      </c>
      <c r="S12" s="137">
        <v>0</v>
      </c>
      <c r="T12" s="137">
        <v>0</v>
      </c>
      <c r="U12" s="137">
        <v>0</v>
      </c>
      <c r="V12" s="137">
        <v>0</v>
      </c>
      <c r="W12" s="77">
        <v>31604</v>
      </c>
      <c r="X12" s="77">
        <v>30194</v>
      </c>
      <c r="Y12" s="77">
        <v>1410</v>
      </c>
      <c r="Z12" s="78">
        <v>4.4614605746108085</v>
      </c>
      <c r="AA12" s="77">
        <v>31591</v>
      </c>
      <c r="AB12" s="78">
        <v>99.958865966333377</v>
      </c>
      <c r="AC12" s="77">
        <v>30182</v>
      </c>
      <c r="AD12" s="77">
        <v>1409</v>
      </c>
      <c r="AE12" s="77">
        <v>12</v>
      </c>
      <c r="AF12" s="79">
        <v>1</v>
      </c>
      <c r="AG12" s="408" t="s">
        <v>52</v>
      </c>
      <c r="AH12" s="75" t="s">
        <v>44</v>
      </c>
      <c r="AI12" s="76">
        <v>29713</v>
      </c>
      <c r="AJ12" s="77">
        <v>28385</v>
      </c>
      <c r="AK12" s="77">
        <v>1328</v>
      </c>
      <c r="AL12" s="78">
        <v>4.459668211431258</v>
      </c>
      <c r="AM12" s="77">
        <v>29708</v>
      </c>
      <c r="AN12" s="78">
        <v>99.983209080529249</v>
      </c>
      <c r="AO12" s="77">
        <v>28381</v>
      </c>
      <c r="AP12" s="77">
        <v>1327</v>
      </c>
      <c r="AQ12" s="77">
        <v>4</v>
      </c>
      <c r="AR12" s="77">
        <v>1</v>
      </c>
      <c r="AS12" s="77">
        <v>25209</v>
      </c>
      <c r="AT12" s="77">
        <v>24030</v>
      </c>
      <c r="AU12" s="77">
        <v>1179</v>
      </c>
      <c r="AV12" s="78">
        <v>4.6769011067475903</v>
      </c>
      <c r="AW12" s="77">
        <v>25209</v>
      </c>
      <c r="AX12" s="77">
        <v>100</v>
      </c>
      <c r="AY12" s="77">
        <v>24030</v>
      </c>
      <c r="AZ12" s="77">
        <v>1179</v>
      </c>
      <c r="BA12" s="77">
        <v>0</v>
      </c>
      <c r="BB12" s="77">
        <v>0</v>
      </c>
    </row>
    <row r="13" spans="1:67" s="102" customFormat="1" ht="21.95" customHeight="1" x14ac:dyDescent="0.25">
      <c r="A13" s="412"/>
      <c r="B13" s="75" t="s">
        <v>50</v>
      </c>
      <c r="C13" s="136">
        <v>72841</v>
      </c>
      <c r="D13" s="137">
        <v>69639</v>
      </c>
      <c r="E13" s="137">
        <v>3202</v>
      </c>
      <c r="F13" s="78">
        <v>4.3958156008895966</v>
      </c>
      <c r="G13" s="137">
        <v>72824</v>
      </c>
      <c r="H13" s="78">
        <v>99.976661815985281</v>
      </c>
      <c r="I13" s="137">
        <v>69624</v>
      </c>
      <c r="J13" s="137">
        <v>3200</v>
      </c>
      <c r="K13" s="137">
        <v>15</v>
      </c>
      <c r="L13" s="137">
        <v>2</v>
      </c>
      <c r="M13" s="137">
        <v>0</v>
      </c>
      <c r="N13" s="137">
        <v>0</v>
      </c>
      <c r="O13" s="137">
        <v>0</v>
      </c>
      <c r="P13" s="137">
        <v>0</v>
      </c>
      <c r="Q13" s="137">
        <v>0</v>
      </c>
      <c r="R13" s="137">
        <v>0</v>
      </c>
      <c r="S13" s="137">
        <v>0</v>
      </c>
      <c r="T13" s="137">
        <v>0</v>
      </c>
      <c r="U13" s="137">
        <v>0</v>
      </c>
      <c r="V13" s="137">
        <v>0</v>
      </c>
      <c r="W13" s="77">
        <v>27084</v>
      </c>
      <c r="X13" s="77">
        <v>25919</v>
      </c>
      <c r="Y13" s="77">
        <v>1165</v>
      </c>
      <c r="Z13" s="78">
        <v>4.3014325801211051</v>
      </c>
      <c r="AA13" s="77">
        <v>27071</v>
      </c>
      <c r="AB13" s="78">
        <v>99.952001181509374</v>
      </c>
      <c r="AC13" s="77">
        <v>25907</v>
      </c>
      <c r="AD13" s="77">
        <v>1164</v>
      </c>
      <c r="AE13" s="77">
        <v>12</v>
      </c>
      <c r="AF13" s="79">
        <v>1</v>
      </c>
      <c r="AG13" s="408"/>
      <c r="AH13" s="75" t="s">
        <v>50</v>
      </c>
      <c r="AI13" s="76">
        <v>24898</v>
      </c>
      <c r="AJ13" s="77">
        <v>23822</v>
      </c>
      <c r="AK13" s="77">
        <v>1076</v>
      </c>
      <c r="AL13" s="78">
        <v>4.3214586931202064</v>
      </c>
      <c r="AM13" s="77">
        <v>24894</v>
      </c>
      <c r="AN13" s="78">
        <v>99.983935097795097</v>
      </c>
      <c r="AO13" s="77">
        <v>23819</v>
      </c>
      <c r="AP13" s="77">
        <v>1075</v>
      </c>
      <c r="AQ13" s="77">
        <v>3</v>
      </c>
      <c r="AR13" s="77">
        <v>1</v>
      </c>
      <c r="AS13" s="77">
        <v>20859</v>
      </c>
      <c r="AT13" s="77">
        <v>19898</v>
      </c>
      <c r="AU13" s="77">
        <v>961</v>
      </c>
      <c r="AV13" s="78">
        <v>4.6071240232034132</v>
      </c>
      <c r="AW13" s="77">
        <v>20859</v>
      </c>
      <c r="AX13" s="77">
        <v>100</v>
      </c>
      <c r="AY13" s="77">
        <v>19898</v>
      </c>
      <c r="AZ13" s="77">
        <v>961</v>
      </c>
      <c r="BA13" s="77" t="s">
        <v>57</v>
      </c>
      <c r="BB13" s="77" t="s">
        <v>57</v>
      </c>
    </row>
    <row r="14" spans="1:67" s="102" customFormat="1" ht="21.95" customHeight="1" x14ac:dyDescent="0.25">
      <c r="A14" s="412"/>
      <c r="B14" s="75" t="s">
        <v>51</v>
      </c>
      <c r="C14" s="136">
        <v>13685</v>
      </c>
      <c r="D14" s="137">
        <v>12970</v>
      </c>
      <c r="E14" s="137">
        <v>715</v>
      </c>
      <c r="F14" s="78">
        <v>5.2003782093243149</v>
      </c>
      <c r="G14" s="137">
        <v>13684</v>
      </c>
      <c r="H14" s="78">
        <v>99.992726743763185</v>
      </c>
      <c r="I14" s="137">
        <v>12969</v>
      </c>
      <c r="J14" s="137">
        <v>715</v>
      </c>
      <c r="K14" s="137">
        <v>1</v>
      </c>
      <c r="L14" s="137">
        <v>0</v>
      </c>
      <c r="M14" s="137">
        <v>0</v>
      </c>
      <c r="N14" s="137">
        <v>0</v>
      </c>
      <c r="O14" s="137">
        <v>0</v>
      </c>
      <c r="P14" s="137">
        <v>0</v>
      </c>
      <c r="Q14" s="137">
        <v>0</v>
      </c>
      <c r="R14" s="137">
        <v>0</v>
      </c>
      <c r="S14" s="137">
        <v>0</v>
      </c>
      <c r="T14" s="137">
        <v>0</v>
      </c>
      <c r="U14" s="137">
        <v>0</v>
      </c>
      <c r="V14" s="137">
        <v>0</v>
      </c>
      <c r="W14" s="77">
        <v>4520</v>
      </c>
      <c r="X14" s="77">
        <v>4275</v>
      </c>
      <c r="Y14" s="77">
        <v>245</v>
      </c>
      <c r="Z14" s="78">
        <v>5.4203539823008846</v>
      </c>
      <c r="AA14" s="77">
        <v>4520</v>
      </c>
      <c r="AB14" s="77">
        <v>100</v>
      </c>
      <c r="AC14" s="77">
        <v>4275</v>
      </c>
      <c r="AD14" s="77">
        <v>245</v>
      </c>
      <c r="AE14" s="77" t="s">
        <v>57</v>
      </c>
      <c r="AF14" s="79" t="s">
        <v>57</v>
      </c>
      <c r="AG14" s="408"/>
      <c r="AH14" s="75" t="s">
        <v>51</v>
      </c>
      <c r="AI14" s="76">
        <v>4815</v>
      </c>
      <c r="AJ14" s="77">
        <v>4563</v>
      </c>
      <c r="AK14" s="77">
        <v>252</v>
      </c>
      <c r="AL14" s="78">
        <v>5.1649928263988523</v>
      </c>
      <c r="AM14" s="77">
        <v>4814</v>
      </c>
      <c r="AN14" s="78">
        <v>99.979503996720638</v>
      </c>
      <c r="AO14" s="77">
        <v>4562</v>
      </c>
      <c r="AP14" s="77">
        <v>252</v>
      </c>
      <c r="AQ14" s="77">
        <v>1</v>
      </c>
      <c r="AR14" s="77" t="s">
        <v>57</v>
      </c>
      <c r="AS14" s="77">
        <v>4350</v>
      </c>
      <c r="AT14" s="77">
        <v>4132</v>
      </c>
      <c r="AU14" s="77">
        <v>218</v>
      </c>
      <c r="AV14" s="78">
        <v>5.0114942528735638</v>
      </c>
      <c r="AW14" s="77">
        <v>4350</v>
      </c>
      <c r="AX14" s="77">
        <v>100</v>
      </c>
      <c r="AY14" s="77">
        <v>4132</v>
      </c>
      <c r="AZ14" s="77">
        <v>218</v>
      </c>
      <c r="BA14" s="77" t="s">
        <v>57</v>
      </c>
      <c r="BB14" s="77" t="s">
        <v>57</v>
      </c>
    </row>
    <row r="15" spans="1:67" s="102" customFormat="1" ht="21.95" customHeight="1" x14ac:dyDescent="0.25">
      <c r="A15" s="412" t="s">
        <v>53</v>
      </c>
      <c r="B15" s="75" t="s">
        <v>44</v>
      </c>
      <c r="C15" s="136">
        <v>130196</v>
      </c>
      <c r="D15" s="137">
        <v>115323</v>
      </c>
      <c r="E15" s="137">
        <v>14873</v>
      </c>
      <c r="F15" s="78">
        <v>11.429252061384297</v>
      </c>
      <c r="G15" s="137">
        <v>130164</v>
      </c>
      <c r="H15" s="78">
        <v>99.975409395147963</v>
      </c>
      <c r="I15" s="137">
        <v>115291</v>
      </c>
      <c r="J15" s="137">
        <v>14873</v>
      </c>
      <c r="K15" s="137">
        <v>32</v>
      </c>
      <c r="L15" s="137">
        <v>0</v>
      </c>
      <c r="M15" s="137">
        <v>0</v>
      </c>
      <c r="N15" s="137">
        <v>0</v>
      </c>
      <c r="O15" s="137">
        <v>0</v>
      </c>
      <c r="P15" s="137">
        <v>0</v>
      </c>
      <c r="Q15" s="137">
        <v>0</v>
      </c>
      <c r="R15" s="137">
        <v>0</v>
      </c>
      <c r="S15" s="137">
        <v>0</v>
      </c>
      <c r="T15" s="137">
        <v>0</v>
      </c>
      <c r="U15" s="137">
        <v>0</v>
      </c>
      <c r="V15" s="137">
        <v>0</v>
      </c>
      <c r="W15" s="77">
        <v>53442</v>
      </c>
      <c r="X15" s="77">
        <v>46723</v>
      </c>
      <c r="Y15" s="77">
        <v>6719</v>
      </c>
      <c r="Z15" s="78">
        <v>12.572508513902921</v>
      </c>
      <c r="AA15" s="77">
        <v>53432</v>
      </c>
      <c r="AB15" s="78">
        <v>99.981288125444408</v>
      </c>
      <c r="AC15" s="77">
        <v>46713</v>
      </c>
      <c r="AD15" s="77">
        <v>6719</v>
      </c>
      <c r="AE15" s="77">
        <v>10</v>
      </c>
      <c r="AF15" s="79">
        <v>0</v>
      </c>
      <c r="AG15" s="408" t="s">
        <v>53</v>
      </c>
      <c r="AH15" s="75" t="s">
        <v>44</v>
      </c>
      <c r="AI15" s="76">
        <v>40036</v>
      </c>
      <c r="AJ15" s="77">
        <v>35556</v>
      </c>
      <c r="AK15" s="77">
        <v>4480</v>
      </c>
      <c r="AL15" s="78">
        <v>11.208125891271171</v>
      </c>
      <c r="AM15" s="77">
        <v>40015</v>
      </c>
      <c r="AN15" s="78">
        <v>99.947461909884666</v>
      </c>
      <c r="AO15" s="77">
        <v>35535</v>
      </c>
      <c r="AP15" s="77">
        <v>4480</v>
      </c>
      <c r="AQ15" s="77">
        <v>21</v>
      </c>
      <c r="AR15" s="77">
        <v>0</v>
      </c>
      <c r="AS15" s="77">
        <v>36718</v>
      </c>
      <c r="AT15" s="77">
        <v>33044</v>
      </c>
      <c r="AU15" s="77">
        <v>3674</v>
      </c>
      <c r="AV15" s="78">
        <v>10.005991611743559</v>
      </c>
      <c r="AW15" s="77">
        <v>36717</v>
      </c>
      <c r="AX15" s="77">
        <v>99.997276540116559</v>
      </c>
      <c r="AY15" s="77">
        <v>33043</v>
      </c>
      <c r="AZ15" s="77">
        <v>3674</v>
      </c>
      <c r="BA15" s="77">
        <v>1</v>
      </c>
      <c r="BB15" s="77">
        <v>0</v>
      </c>
    </row>
    <row r="16" spans="1:67" s="102" customFormat="1" ht="21.95" customHeight="1" x14ac:dyDescent="0.25">
      <c r="A16" s="412"/>
      <c r="B16" s="75" t="s">
        <v>50</v>
      </c>
      <c r="C16" s="136">
        <v>14717</v>
      </c>
      <c r="D16" s="137">
        <v>13298</v>
      </c>
      <c r="E16" s="137">
        <v>1419</v>
      </c>
      <c r="F16" s="78">
        <v>9.6425659146507208</v>
      </c>
      <c r="G16" s="137">
        <v>14711</v>
      </c>
      <c r="H16" s="78">
        <v>99.959228051100851</v>
      </c>
      <c r="I16" s="137">
        <v>13292</v>
      </c>
      <c r="J16" s="137">
        <v>1419</v>
      </c>
      <c r="K16" s="137">
        <v>6</v>
      </c>
      <c r="L16" s="137">
        <v>0</v>
      </c>
      <c r="M16" s="137">
        <v>0</v>
      </c>
      <c r="N16" s="137">
        <v>0</v>
      </c>
      <c r="O16" s="137">
        <v>0</v>
      </c>
      <c r="P16" s="137">
        <v>0</v>
      </c>
      <c r="Q16" s="137">
        <v>0</v>
      </c>
      <c r="R16" s="137">
        <v>0</v>
      </c>
      <c r="S16" s="137">
        <v>0</v>
      </c>
      <c r="T16" s="137">
        <v>0</v>
      </c>
      <c r="U16" s="137">
        <v>0</v>
      </c>
      <c r="V16" s="137">
        <v>0</v>
      </c>
      <c r="W16" s="77">
        <v>6970</v>
      </c>
      <c r="X16" s="77">
        <v>6188</v>
      </c>
      <c r="Y16" s="77">
        <v>782</v>
      </c>
      <c r="Z16" s="78">
        <v>11.219512195121952</v>
      </c>
      <c r="AA16" s="77">
        <v>6968</v>
      </c>
      <c r="AB16" s="78">
        <v>99.971305595408893</v>
      </c>
      <c r="AC16" s="77">
        <v>6186</v>
      </c>
      <c r="AD16" s="77">
        <v>782</v>
      </c>
      <c r="AE16" s="77">
        <v>2</v>
      </c>
      <c r="AF16" s="79" t="s">
        <v>57</v>
      </c>
      <c r="AG16" s="408"/>
      <c r="AH16" s="75" t="s">
        <v>50</v>
      </c>
      <c r="AI16" s="76">
        <v>4823</v>
      </c>
      <c r="AJ16" s="77">
        <v>4406</v>
      </c>
      <c r="AK16" s="77">
        <v>417</v>
      </c>
      <c r="AL16" s="78">
        <v>8.6478639568643718</v>
      </c>
      <c r="AM16" s="77">
        <v>4819</v>
      </c>
      <c r="AN16" s="78">
        <v>99.917046868519293</v>
      </c>
      <c r="AO16" s="77">
        <v>4402</v>
      </c>
      <c r="AP16" s="77">
        <v>417</v>
      </c>
      <c r="AQ16" s="77">
        <v>4</v>
      </c>
      <c r="AR16" s="77" t="s">
        <v>57</v>
      </c>
      <c r="AS16" s="77">
        <v>2924</v>
      </c>
      <c r="AT16" s="77">
        <v>2704</v>
      </c>
      <c r="AU16" s="77">
        <v>220</v>
      </c>
      <c r="AV16" s="78">
        <v>7.5239398084815319</v>
      </c>
      <c r="AW16" s="77">
        <v>2924</v>
      </c>
      <c r="AX16" s="77">
        <v>100</v>
      </c>
      <c r="AY16" s="77">
        <v>2704</v>
      </c>
      <c r="AZ16" s="77">
        <v>220</v>
      </c>
      <c r="BA16" s="77" t="s">
        <v>57</v>
      </c>
      <c r="BB16" s="77" t="s">
        <v>57</v>
      </c>
    </row>
    <row r="17" spans="1:54" s="102" customFormat="1" ht="21.95" customHeight="1" x14ac:dyDescent="0.25">
      <c r="A17" s="412"/>
      <c r="B17" s="75" t="s">
        <v>51</v>
      </c>
      <c r="C17" s="136">
        <v>115479</v>
      </c>
      <c r="D17" s="137">
        <v>102025</v>
      </c>
      <c r="E17" s="137">
        <v>13454</v>
      </c>
      <c r="F17" s="78">
        <v>11.657063639908158</v>
      </c>
      <c r="G17" s="137">
        <v>115453</v>
      </c>
      <c r="H17" s="78">
        <v>99.977472598882301</v>
      </c>
      <c r="I17" s="137">
        <v>101999</v>
      </c>
      <c r="J17" s="137">
        <v>13454</v>
      </c>
      <c r="K17" s="137">
        <v>26</v>
      </c>
      <c r="L17" s="137">
        <v>0</v>
      </c>
      <c r="M17" s="137">
        <v>0</v>
      </c>
      <c r="N17" s="137">
        <v>0</v>
      </c>
      <c r="O17" s="137">
        <v>0</v>
      </c>
      <c r="P17" s="137">
        <v>0</v>
      </c>
      <c r="Q17" s="137">
        <v>0</v>
      </c>
      <c r="R17" s="137">
        <v>0</v>
      </c>
      <c r="S17" s="137">
        <v>0</v>
      </c>
      <c r="T17" s="137">
        <v>0</v>
      </c>
      <c r="U17" s="137">
        <v>0</v>
      </c>
      <c r="V17" s="137">
        <v>0</v>
      </c>
      <c r="W17" s="77">
        <v>46472</v>
      </c>
      <c r="X17" s="77">
        <v>40535</v>
      </c>
      <c r="Y17" s="77">
        <v>5937</v>
      </c>
      <c r="Z17" s="78">
        <v>12.775434670339129</v>
      </c>
      <c r="AA17" s="77">
        <v>46464</v>
      </c>
      <c r="AB17" s="78">
        <v>99.982785333103806</v>
      </c>
      <c r="AC17" s="77">
        <v>40527</v>
      </c>
      <c r="AD17" s="77">
        <v>5937</v>
      </c>
      <c r="AE17" s="77">
        <v>8</v>
      </c>
      <c r="AF17" s="79" t="s">
        <v>57</v>
      </c>
      <c r="AG17" s="408"/>
      <c r="AH17" s="75" t="s">
        <v>51</v>
      </c>
      <c r="AI17" s="76">
        <v>35213</v>
      </c>
      <c r="AJ17" s="77">
        <v>31150</v>
      </c>
      <c r="AK17" s="77">
        <v>4063</v>
      </c>
      <c r="AL17" s="78">
        <v>11.559361575009246</v>
      </c>
      <c r="AM17" s="77">
        <v>35196</v>
      </c>
      <c r="AN17" s="78">
        <v>99.951634470397451</v>
      </c>
      <c r="AO17" s="77">
        <v>31133</v>
      </c>
      <c r="AP17" s="77">
        <v>4063</v>
      </c>
      <c r="AQ17" s="77">
        <v>17</v>
      </c>
      <c r="AR17" s="77" t="s">
        <v>57</v>
      </c>
      <c r="AS17" s="77">
        <v>33794</v>
      </c>
      <c r="AT17" s="77">
        <v>30340</v>
      </c>
      <c r="AU17" s="77">
        <v>3454</v>
      </c>
      <c r="AV17" s="78">
        <v>10.220749245428182</v>
      </c>
      <c r="AW17" s="77">
        <v>33793</v>
      </c>
      <c r="AX17" s="77">
        <v>99.997040894833404</v>
      </c>
      <c r="AY17" s="77">
        <v>30339</v>
      </c>
      <c r="AZ17" s="77">
        <v>3454</v>
      </c>
      <c r="BA17" s="77">
        <v>1</v>
      </c>
      <c r="BB17" s="77" t="s">
        <v>57</v>
      </c>
    </row>
    <row r="18" spans="1:54" s="102" customFormat="1" ht="21.95" customHeight="1" x14ac:dyDescent="0.25">
      <c r="A18" s="412" t="s">
        <v>54</v>
      </c>
      <c r="B18" s="75" t="s">
        <v>44</v>
      </c>
      <c r="C18" s="136">
        <v>87190</v>
      </c>
      <c r="D18" s="137">
        <v>80165</v>
      </c>
      <c r="E18" s="137">
        <v>7025</v>
      </c>
      <c r="F18" s="78">
        <v>8.057116641816723</v>
      </c>
      <c r="G18" s="137">
        <v>87182</v>
      </c>
      <c r="H18" s="78">
        <v>99.990824635852732</v>
      </c>
      <c r="I18" s="137">
        <v>80158</v>
      </c>
      <c r="J18" s="137">
        <v>7024</v>
      </c>
      <c r="K18" s="137">
        <v>7</v>
      </c>
      <c r="L18" s="137">
        <v>1</v>
      </c>
      <c r="M18" s="137">
        <v>0</v>
      </c>
      <c r="N18" s="137">
        <v>0</v>
      </c>
      <c r="O18" s="137">
        <v>0</v>
      </c>
      <c r="P18" s="137">
        <v>0</v>
      </c>
      <c r="Q18" s="137">
        <v>0</v>
      </c>
      <c r="R18" s="137">
        <v>0</v>
      </c>
      <c r="S18" s="137">
        <v>0</v>
      </c>
      <c r="T18" s="137">
        <v>0</v>
      </c>
      <c r="U18" s="137">
        <v>0</v>
      </c>
      <c r="V18" s="137">
        <v>0</v>
      </c>
      <c r="W18" s="77">
        <v>35681</v>
      </c>
      <c r="X18" s="77">
        <v>32601</v>
      </c>
      <c r="Y18" s="77">
        <v>3080</v>
      </c>
      <c r="Z18" s="78">
        <v>8.6320450660015133</v>
      </c>
      <c r="AA18" s="77">
        <v>35680</v>
      </c>
      <c r="AB18" s="77">
        <v>99.997197387965585</v>
      </c>
      <c r="AC18" s="77">
        <v>32601</v>
      </c>
      <c r="AD18" s="77">
        <v>3079</v>
      </c>
      <c r="AE18" s="77">
        <v>0</v>
      </c>
      <c r="AF18" s="79">
        <v>1</v>
      </c>
      <c r="AG18" s="408" t="s">
        <v>54</v>
      </c>
      <c r="AH18" s="75" t="s">
        <v>44</v>
      </c>
      <c r="AI18" s="76">
        <v>27808</v>
      </c>
      <c r="AJ18" s="77">
        <v>25593</v>
      </c>
      <c r="AK18" s="77">
        <v>2215</v>
      </c>
      <c r="AL18" s="78">
        <v>7.9653337169159952</v>
      </c>
      <c r="AM18" s="77">
        <v>27802</v>
      </c>
      <c r="AN18" s="78">
        <v>99.978423475258921</v>
      </c>
      <c r="AO18" s="77">
        <v>25587</v>
      </c>
      <c r="AP18" s="77">
        <v>2215</v>
      </c>
      <c r="AQ18" s="77">
        <v>6</v>
      </c>
      <c r="AR18" s="77">
        <v>0</v>
      </c>
      <c r="AS18" s="77">
        <v>23701</v>
      </c>
      <c r="AT18" s="77">
        <v>21971</v>
      </c>
      <c r="AU18" s="77">
        <v>1730</v>
      </c>
      <c r="AV18" s="78">
        <v>7.2992700729926998</v>
      </c>
      <c r="AW18" s="77">
        <v>23700</v>
      </c>
      <c r="AX18" s="77">
        <v>99.995780768743941</v>
      </c>
      <c r="AY18" s="77">
        <v>21970</v>
      </c>
      <c r="AZ18" s="77">
        <v>1730</v>
      </c>
      <c r="BA18" s="77">
        <v>1</v>
      </c>
      <c r="BB18" s="77">
        <v>0</v>
      </c>
    </row>
    <row r="19" spans="1:54" s="102" customFormat="1" ht="21.95" customHeight="1" x14ac:dyDescent="0.25">
      <c r="A19" s="412"/>
      <c r="B19" s="75" t="s">
        <v>50</v>
      </c>
      <c r="C19" s="136">
        <v>30733</v>
      </c>
      <c r="D19" s="137">
        <v>28503</v>
      </c>
      <c r="E19" s="137">
        <v>2230</v>
      </c>
      <c r="F19" s="78">
        <v>7.2560439918003459</v>
      </c>
      <c r="G19" s="137">
        <v>30732</v>
      </c>
      <c r="H19" s="77">
        <v>99.996746168613541</v>
      </c>
      <c r="I19" s="137">
        <v>28502</v>
      </c>
      <c r="J19" s="137">
        <v>2230</v>
      </c>
      <c r="K19" s="137">
        <v>1</v>
      </c>
      <c r="L19" s="137">
        <v>0</v>
      </c>
      <c r="M19" s="137">
        <v>0</v>
      </c>
      <c r="N19" s="137">
        <v>0</v>
      </c>
      <c r="O19" s="137">
        <v>0</v>
      </c>
      <c r="P19" s="137">
        <v>0</v>
      </c>
      <c r="Q19" s="137">
        <v>0</v>
      </c>
      <c r="R19" s="137">
        <v>0</v>
      </c>
      <c r="S19" s="137">
        <v>0</v>
      </c>
      <c r="T19" s="137">
        <v>0</v>
      </c>
      <c r="U19" s="137">
        <v>0</v>
      </c>
      <c r="V19" s="137">
        <v>0</v>
      </c>
      <c r="W19" s="77">
        <v>12851</v>
      </c>
      <c r="X19" s="77">
        <v>11846</v>
      </c>
      <c r="Y19" s="77">
        <v>1005</v>
      </c>
      <c r="Z19" s="78">
        <v>7.8204030814722589</v>
      </c>
      <c r="AA19" s="77">
        <v>12851</v>
      </c>
      <c r="AB19" s="77">
        <v>100</v>
      </c>
      <c r="AC19" s="77">
        <v>11846</v>
      </c>
      <c r="AD19" s="77">
        <v>1005</v>
      </c>
      <c r="AE19" s="77" t="s">
        <v>57</v>
      </c>
      <c r="AF19" s="79" t="s">
        <v>57</v>
      </c>
      <c r="AG19" s="408"/>
      <c r="AH19" s="75" t="s">
        <v>50</v>
      </c>
      <c r="AI19" s="76">
        <v>10123</v>
      </c>
      <c r="AJ19" s="77">
        <v>9394</v>
      </c>
      <c r="AK19" s="77">
        <v>729</v>
      </c>
      <c r="AL19" s="78">
        <v>7.2014225032105115</v>
      </c>
      <c r="AM19" s="77">
        <v>10122</v>
      </c>
      <c r="AN19" s="78">
        <v>99.990121505482563</v>
      </c>
      <c r="AO19" s="77">
        <v>9393</v>
      </c>
      <c r="AP19" s="77">
        <v>729</v>
      </c>
      <c r="AQ19" s="77">
        <v>1</v>
      </c>
      <c r="AR19" s="77" t="s">
        <v>57</v>
      </c>
      <c r="AS19" s="77">
        <v>7759</v>
      </c>
      <c r="AT19" s="77">
        <v>7263</v>
      </c>
      <c r="AU19" s="77">
        <v>496</v>
      </c>
      <c r="AV19" s="78">
        <v>6.3925763629333678</v>
      </c>
      <c r="AW19" s="77">
        <v>7759</v>
      </c>
      <c r="AX19" s="77">
        <v>100</v>
      </c>
      <c r="AY19" s="77">
        <v>7263</v>
      </c>
      <c r="AZ19" s="77">
        <v>496</v>
      </c>
      <c r="BA19" s="77" t="s">
        <v>57</v>
      </c>
      <c r="BB19" s="77" t="s">
        <v>57</v>
      </c>
    </row>
    <row r="20" spans="1:54" s="102" customFormat="1" ht="21.95" customHeight="1" x14ac:dyDescent="0.25">
      <c r="A20" s="412"/>
      <c r="B20" s="75" t="s">
        <v>51</v>
      </c>
      <c r="C20" s="136">
        <v>56457</v>
      </c>
      <c r="D20" s="137">
        <v>51662</v>
      </c>
      <c r="E20" s="137">
        <v>4795</v>
      </c>
      <c r="F20" s="78">
        <v>8.4931895070584691</v>
      </c>
      <c r="G20" s="137">
        <v>56450</v>
      </c>
      <c r="H20" s="78">
        <v>99.987601183201377</v>
      </c>
      <c r="I20" s="137">
        <v>51656</v>
      </c>
      <c r="J20" s="137">
        <v>4794</v>
      </c>
      <c r="K20" s="137">
        <v>6</v>
      </c>
      <c r="L20" s="137">
        <v>1</v>
      </c>
      <c r="M20" s="137">
        <v>0</v>
      </c>
      <c r="N20" s="137">
        <v>0</v>
      </c>
      <c r="O20" s="137">
        <v>0</v>
      </c>
      <c r="P20" s="137">
        <v>0</v>
      </c>
      <c r="Q20" s="137">
        <v>0</v>
      </c>
      <c r="R20" s="137">
        <v>0</v>
      </c>
      <c r="S20" s="137">
        <v>0</v>
      </c>
      <c r="T20" s="137">
        <v>0</v>
      </c>
      <c r="U20" s="137">
        <v>0</v>
      </c>
      <c r="V20" s="137">
        <v>0</v>
      </c>
      <c r="W20" s="77">
        <v>22830</v>
      </c>
      <c r="X20" s="77">
        <v>20755</v>
      </c>
      <c r="Y20" s="77">
        <v>2075</v>
      </c>
      <c r="Z20" s="78">
        <v>9.0889180902321502</v>
      </c>
      <c r="AA20" s="77">
        <v>22829</v>
      </c>
      <c r="AB20" s="77">
        <v>99.995619798510731</v>
      </c>
      <c r="AC20" s="77">
        <v>20755</v>
      </c>
      <c r="AD20" s="77">
        <v>2074</v>
      </c>
      <c r="AE20" s="77" t="s">
        <v>57</v>
      </c>
      <c r="AF20" s="79">
        <v>1</v>
      </c>
      <c r="AG20" s="408"/>
      <c r="AH20" s="75" t="s">
        <v>51</v>
      </c>
      <c r="AI20" s="76">
        <v>17685</v>
      </c>
      <c r="AJ20" s="77">
        <v>16199</v>
      </c>
      <c r="AK20" s="77">
        <v>1486</v>
      </c>
      <c r="AL20" s="78">
        <v>8.4026010743568005</v>
      </c>
      <c r="AM20" s="77">
        <v>17680</v>
      </c>
      <c r="AN20" s="78">
        <v>99.971727452643492</v>
      </c>
      <c r="AO20" s="77">
        <v>16194</v>
      </c>
      <c r="AP20" s="77">
        <v>1486</v>
      </c>
      <c r="AQ20" s="77">
        <v>5</v>
      </c>
      <c r="AR20" s="77" t="s">
        <v>57</v>
      </c>
      <c r="AS20" s="77">
        <v>15942</v>
      </c>
      <c r="AT20" s="77">
        <v>14708</v>
      </c>
      <c r="AU20" s="77">
        <v>1234</v>
      </c>
      <c r="AV20" s="78">
        <v>7.7405595282900519</v>
      </c>
      <c r="AW20" s="77">
        <v>15941</v>
      </c>
      <c r="AX20" s="78">
        <v>99.993727261322292</v>
      </c>
      <c r="AY20" s="77">
        <v>14707</v>
      </c>
      <c r="AZ20" s="77">
        <v>1234</v>
      </c>
      <c r="BA20" s="77">
        <v>1</v>
      </c>
      <c r="BB20" s="77" t="s">
        <v>57</v>
      </c>
    </row>
    <row r="21" spans="1:54" s="102" customFormat="1" ht="21.95" customHeight="1" x14ac:dyDescent="0.25">
      <c r="A21" s="412" t="s">
        <v>77</v>
      </c>
      <c r="B21" s="75" t="s">
        <v>44</v>
      </c>
      <c r="C21" s="136">
        <v>2</v>
      </c>
      <c r="D21" s="137">
        <v>1</v>
      </c>
      <c r="E21" s="137">
        <v>1</v>
      </c>
      <c r="F21" s="78">
        <v>50</v>
      </c>
      <c r="G21" s="137">
        <v>2</v>
      </c>
      <c r="H21" s="77">
        <v>100</v>
      </c>
      <c r="I21" s="137">
        <v>1</v>
      </c>
      <c r="J21" s="137">
        <v>1</v>
      </c>
      <c r="K21" s="137">
        <v>0</v>
      </c>
      <c r="L21" s="137">
        <v>0</v>
      </c>
      <c r="M21" s="137">
        <v>0</v>
      </c>
      <c r="N21" s="137">
        <v>0</v>
      </c>
      <c r="O21" s="137">
        <v>0</v>
      </c>
      <c r="P21" s="137">
        <v>0</v>
      </c>
      <c r="Q21" s="137">
        <v>0</v>
      </c>
      <c r="R21" s="137">
        <v>0</v>
      </c>
      <c r="S21" s="137">
        <v>0</v>
      </c>
      <c r="T21" s="137">
        <v>0</v>
      </c>
      <c r="U21" s="137">
        <v>0</v>
      </c>
      <c r="V21" s="137">
        <v>0</v>
      </c>
      <c r="W21" s="77">
        <v>0</v>
      </c>
      <c r="X21" s="77">
        <v>0</v>
      </c>
      <c r="Y21" s="77">
        <v>0</v>
      </c>
      <c r="Z21" s="78">
        <v>0</v>
      </c>
      <c r="AA21" s="77">
        <v>0</v>
      </c>
      <c r="AB21" s="78">
        <v>0</v>
      </c>
      <c r="AC21" s="77">
        <v>0</v>
      </c>
      <c r="AD21" s="77">
        <v>0</v>
      </c>
      <c r="AE21" s="77">
        <v>0</v>
      </c>
      <c r="AF21" s="79">
        <v>0</v>
      </c>
      <c r="AG21" s="408" t="s">
        <v>77</v>
      </c>
      <c r="AH21" s="75" t="s">
        <v>44</v>
      </c>
      <c r="AI21" s="76">
        <v>0</v>
      </c>
      <c r="AJ21" s="77">
        <v>0</v>
      </c>
      <c r="AK21" s="77">
        <v>0</v>
      </c>
      <c r="AL21" s="78">
        <v>0</v>
      </c>
      <c r="AM21" s="77">
        <v>0</v>
      </c>
      <c r="AN21" s="78">
        <v>0</v>
      </c>
      <c r="AO21" s="77">
        <v>0</v>
      </c>
      <c r="AP21" s="77">
        <v>0</v>
      </c>
      <c r="AQ21" s="77">
        <v>0</v>
      </c>
      <c r="AR21" s="77">
        <v>0</v>
      </c>
      <c r="AS21" s="77">
        <v>2</v>
      </c>
      <c r="AT21" s="77">
        <v>1</v>
      </c>
      <c r="AU21" s="77">
        <v>1</v>
      </c>
      <c r="AV21" s="78">
        <v>50</v>
      </c>
      <c r="AW21" s="77">
        <v>2</v>
      </c>
      <c r="AX21" s="77">
        <v>100</v>
      </c>
      <c r="AY21" s="77">
        <v>1</v>
      </c>
      <c r="AZ21" s="77">
        <v>1</v>
      </c>
      <c r="BA21" s="77">
        <v>0</v>
      </c>
      <c r="BB21" s="77">
        <v>0</v>
      </c>
    </row>
    <row r="22" spans="1:54" s="102" customFormat="1" ht="21.95" customHeight="1" x14ac:dyDescent="0.25">
      <c r="A22" s="412"/>
      <c r="B22" s="75" t="s">
        <v>50</v>
      </c>
      <c r="C22" s="136">
        <v>2</v>
      </c>
      <c r="D22" s="137">
        <v>0</v>
      </c>
      <c r="E22" s="137">
        <v>1</v>
      </c>
      <c r="F22" s="78">
        <v>50</v>
      </c>
      <c r="G22" s="137">
        <v>2</v>
      </c>
      <c r="H22" s="77">
        <v>100</v>
      </c>
      <c r="I22" s="137">
        <v>1</v>
      </c>
      <c r="J22" s="137">
        <v>1</v>
      </c>
      <c r="K22" s="137">
        <v>0</v>
      </c>
      <c r="L22" s="137">
        <v>0</v>
      </c>
      <c r="M22" s="137">
        <v>0</v>
      </c>
      <c r="N22" s="137">
        <v>0</v>
      </c>
      <c r="O22" s="137">
        <v>0</v>
      </c>
      <c r="P22" s="137">
        <v>0</v>
      </c>
      <c r="Q22" s="137">
        <v>0</v>
      </c>
      <c r="R22" s="137">
        <v>0</v>
      </c>
      <c r="S22" s="137">
        <v>0</v>
      </c>
      <c r="T22" s="137">
        <v>0</v>
      </c>
      <c r="U22" s="137">
        <v>0</v>
      </c>
      <c r="V22" s="137">
        <v>0</v>
      </c>
      <c r="W22" s="77">
        <v>0</v>
      </c>
      <c r="X22" s="77" t="s">
        <v>57</v>
      </c>
      <c r="Y22" s="77" t="s">
        <v>57</v>
      </c>
      <c r="Z22" s="78">
        <v>0</v>
      </c>
      <c r="AA22" s="77">
        <v>0</v>
      </c>
      <c r="AB22" s="78">
        <v>0</v>
      </c>
      <c r="AC22" s="77" t="s">
        <v>57</v>
      </c>
      <c r="AD22" s="77" t="s">
        <v>57</v>
      </c>
      <c r="AE22" s="77" t="s">
        <v>57</v>
      </c>
      <c r="AF22" s="79" t="s">
        <v>57</v>
      </c>
      <c r="AG22" s="408"/>
      <c r="AH22" s="75" t="s">
        <v>50</v>
      </c>
      <c r="AI22" s="76">
        <v>0</v>
      </c>
      <c r="AJ22" s="77" t="s">
        <v>57</v>
      </c>
      <c r="AK22" s="77" t="s">
        <v>57</v>
      </c>
      <c r="AL22" s="78">
        <v>0</v>
      </c>
      <c r="AM22" s="77">
        <v>0</v>
      </c>
      <c r="AN22" s="78">
        <v>0</v>
      </c>
      <c r="AO22" s="77" t="s">
        <v>57</v>
      </c>
      <c r="AP22" s="77" t="s">
        <v>57</v>
      </c>
      <c r="AQ22" s="77" t="s">
        <v>57</v>
      </c>
      <c r="AR22" s="77" t="s">
        <v>57</v>
      </c>
      <c r="AS22" s="77">
        <v>2</v>
      </c>
      <c r="AT22" s="77">
        <v>1</v>
      </c>
      <c r="AU22" s="77">
        <v>1</v>
      </c>
      <c r="AV22" s="78">
        <v>50</v>
      </c>
      <c r="AW22" s="77">
        <v>2</v>
      </c>
      <c r="AX22" s="77">
        <v>100</v>
      </c>
      <c r="AY22" s="77">
        <v>1</v>
      </c>
      <c r="AZ22" s="77">
        <v>1</v>
      </c>
      <c r="BA22" s="77" t="s">
        <v>57</v>
      </c>
      <c r="BB22" s="77" t="s">
        <v>57</v>
      </c>
    </row>
    <row r="23" spans="1:54" s="102" customFormat="1" ht="21.95" customHeight="1" x14ac:dyDescent="0.25">
      <c r="A23" s="412"/>
      <c r="B23" s="75" t="s">
        <v>51</v>
      </c>
      <c r="C23" s="136">
        <v>0</v>
      </c>
      <c r="D23" s="137">
        <v>0</v>
      </c>
      <c r="E23" s="137">
        <v>0</v>
      </c>
      <c r="F23" s="138">
        <v>0</v>
      </c>
      <c r="G23" s="137">
        <v>0</v>
      </c>
      <c r="H23" s="138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7">
        <v>0</v>
      </c>
      <c r="O23" s="137">
        <v>0</v>
      </c>
      <c r="P23" s="137">
        <v>0</v>
      </c>
      <c r="Q23" s="137">
        <v>0</v>
      </c>
      <c r="R23" s="137">
        <v>0</v>
      </c>
      <c r="S23" s="137">
        <v>0</v>
      </c>
      <c r="T23" s="137">
        <v>0</v>
      </c>
      <c r="U23" s="137">
        <v>0</v>
      </c>
      <c r="V23" s="137">
        <v>0</v>
      </c>
      <c r="W23" s="77">
        <v>0</v>
      </c>
      <c r="X23" s="77" t="s">
        <v>57</v>
      </c>
      <c r="Y23" s="77" t="s">
        <v>57</v>
      </c>
      <c r="Z23" s="78">
        <v>0</v>
      </c>
      <c r="AA23" s="77">
        <v>0</v>
      </c>
      <c r="AB23" s="78">
        <v>0</v>
      </c>
      <c r="AC23" s="77" t="s">
        <v>57</v>
      </c>
      <c r="AD23" s="77" t="s">
        <v>57</v>
      </c>
      <c r="AE23" s="77" t="s">
        <v>57</v>
      </c>
      <c r="AF23" s="79" t="s">
        <v>57</v>
      </c>
      <c r="AG23" s="408"/>
      <c r="AH23" s="75" t="s">
        <v>51</v>
      </c>
      <c r="AI23" s="76">
        <v>0</v>
      </c>
      <c r="AJ23" s="77" t="s">
        <v>57</v>
      </c>
      <c r="AK23" s="77" t="s">
        <v>57</v>
      </c>
      <c r="AL23" s="78">
        <v>0</v>
      </c>
      <c r="AM23" s="77">
        <v>0</v>
      </c>
      <c r="AN23" s="78">
        <v>0</v>
      </c>
      <c r="AO23" s="77" t="s">
        <v>57</v>
      </c>
      <c r="AP23" s="77" t="s">
        <v>57</v>
      </c>
      <c r="AQ23" s="77" t="s">
        <v>57</v>
      </c>
      <c r="AR23" s="77" t="s">
        <v>57</v>
      </c>
      <c r="AS23" s="77">
        <v>0</v>
      </c>
      <c r="AT23" s="77" t="s">
        <v>57</v>
      </c>
      <c r="AU23" s="77" t="s">
        <v>57</v>
      </c>
      <c r="AV23" s="78">
        <v>0</v>
      </c>
      <c r="AW23" s="77">
        <v>0</v>
      </c>
      <c r="AX23" s="78">
        <v>0</v>
      </c>
      <c r="AY23" s="77" t="s">
        <v>57</v>
      </c>
      <c r="AZ23" s="77" t="s">
        <v>57</v>
      </c>
      <c r="BA23" s="77" t="s">
        <v>57</v>
      </c>
      <c r="BB23" s="77" t="s">
        <v>57</v>
      </c>
    </row>
    <row r="24" spans="1:54" s="102" customFormat="1" ht="21.95" customHeight="1" x14ac:dyDescent="0.25">
      <c r="A24" s="412" t="s">
        <v>55</v>
      </c>
      <c r="B24" s="75" t="s">
        <v>44</v>
      </c>
      <c r="C24" s="136">
        <v>69186</v>
      </c>
      <c r="D24" s="137">
        <v>63483</v>
      </c>
      <c r="E24" s="137">
        <v>5703</v>
      </c>
      <c r="F24" s="78">
        <v>8.2429971381493363</v>
      </c>
      <c r="G24" s="137">
        <v>69172</v>
      </c>
      <c r="H24" s="78">
        <v>99.979764692278778</v>
      </c>
      <c r="I24" s="137">
        <v>63469</v>
      </c>
      <c r="J24" s="137">
        <v>5703</v>
      </c>
      <c r="K24" s="137">
        <v>14</v>
      </c>
      <c r="L24" s="137">
        <v>0</v>
      </c>
      <c r="M24" s="137">
        <v>0</v>
      </c>
      <c r="N24" s="137">
        <v>0</v>
      </c>
      <c r="O24" s="137">
        <v>0</v>
      </c>
      <c r="P24" s="137">
        <v>0</v>
      </c>
      <c r="Q24" s="137">
        <v>0</v>
      </c>
      <c r="R24" s="137">
        <v>0</v>
      </c>
      <c r="S24" s="137">
        <v>0</v>
      </c>
      <c r="T24" s="137">
        <v>0</v>
      </c>
      <c r="U24" s="137">
        <v>0</v>
      </c>
      <c r="V24" s="137">
        <v>0</v>
      </c>
      <c r="W24" s="77">
        <v>36974</v>
      </c>
      <c r="X24" s="77">
        <v>33776</v>
      </c>
      <c r="Y24" s="77">
        <v>3198</v>
      </c>
      <c r="Z24" s="78">
        <v>8.6493211445880895</v>
      </c>
      <c r="AA24" s="77">
        <v>36968</v>
      </c>
      <c r="AB24" s="78">
        <v>99.983772380591759</v>
      </c>
      <c r="AC24" s="77">
        <v>33770</v>
      </c>
      <c r="AD24" s="77">
        <v>3198</v>
      </c>
      <c r="AE24" s="77">
        <v>6</v>
      </c>
      <c r="AF24" s="79">
        <v>0</v>
      </c>
      <c r="AG24" s="408" t="s">
        <v>55</v>
      </c>
      <c r="AH24" s="75" t="s">
        <v>44</v>
      </c>
      <c r="AI24" s="76">
        <v>22137</v>
      </c>
      <c r="AJ24" s="77">
        <v>20367</v>
      </c>
      <c r="AK24" s="77">
        <v>1770</v>
      </c>
      <c r="AL24" s="78">
        <v>7.9956633690201926</v>
      </c>
      <c r="AM24" s="77">
        <v>22132</v>
      </c>
      <c r="AN24" s="78">
        <v>99.977413380313507</v>
      </c>
      <c r="AO24" s="77">
        <v>20362</v>
      </c>
      <c r="AP24" s="77">
        <v>1770</v>
      </c>
      <c r="AQ24" s="77">
        <v>5</v>
      </c>
      <c r="AR24" s="77">
        <v>0</v>
      </c>
      <c r="AS24" s="77">
        <v>10075</v>
      </c>
      <c r="AT24" s="77">
        <v>9340</v>
      </c>
      <c r="AU24" s="77">
        <v>735</v>
      </c>
      <c r="AV24" s="78">
        <v>7.2952853598014888</v>
      </c>
      <c r="AW24" s="77">
        <v>10072</v>
      </c>
      <c r="AX24" s="78">
        <v>99.970223325062037</v>
      </c>
      <c r="AY24" s="77">
        <v>9337</v>
      </c>
      <c r="AZ24" s="77">
        <v>735</v>
      </c>
      <c r="BA24" s="77">
        <v>3</v>
      </c>
      <c r="BB24" s="77">
        <v>0</v>
      </c>
    </row>
    <row r="25" spans="1:54" s="102" customFormat="1" ht="21.95" customHeight="1" x14ac:dyDescent="0.25">
      <c r="A25" s="412"/>
      <c r="B25" s="75" t="s">
        <v>50</v>
      </c>
      <c r="C25" s="136">
        <v>29021</v>
      </c>
      <c r="D25" s="137">
        <v>26733</v>
      </c>
      <c r="E25" s="137">
        <v>2288</v>
      </c>
      <c r="F25" s="78">
        <v>7.8839461079907647</v>
      </c>
      <c r="G25" s="137">
        <v>29019</v>
      </c>
      <c r="H25" s="78">
        <v>99.993108438716789</v>
      </c>
      <c r="I25" s="137">
        <v>26731</v>
      </c>
      <c r="J25" s="137">
        <v>2288</v>
      </c>
      <c r="K25" s="137">
        <v>2</v>
      </c>
      <c r="L25" s="137">
        <v>0</v>
      </c>
      <c r="M25" s="137">
        <v>0</v>
      </c>
      <c r="N25" s="137">
        <v>0</v>
      </c>
      <c r="O25" s="137">
        <v>0</v>
      </c>
      <c r="P25" s="137">
        <v>0</v>
      </c>
      <c r="Q25" s="137">
        <v>0</v>
      </c>
      <c r="R25" s="137">
        <v>0</v>
      </c>
      <c r="S25" s="137">
        <v>0</v>
      </c>
      <c r="T25" s="137">
        <v>0</v>
      </c>
      <c r="U25" s="137">
        <v>0</v>
      </c>
      <c r="V25" s="137">
        <v>0</v>
      </c>
      <c r="W25" s="77">
        <v>17334</v>
      </c>
      <c r="X25" s="77">
        <v>15897</v>
      </c>
      <c r="Y25" s="77">
        <v>1437</v>
      </c>
      <c r="Z25" s="78">
        <v>8.2900657667012805</v>
      </c>
      <c r="AA25" s="77">
        <v>17332</v>
      </c>
      <c r="AB25" s="78">
        <v>99.988461982231456</v>
      </c>
      <c r="AC25" s="77">
        <v>15895</v>
      </c>
      <c r="AD25" s="77">
        <v>1437</v>
      </c>
      <c r="AE25" s="77">
        <v>2</v>
      </c>
      <c r="AF25" s="79" t="s">
        <v>57</v>
      </c>
      <c r="AG25" s="408"/>
      <c r="AH25" s="75" t="s">
        <v>50</v>
      </c>
      <c r="AI25" s="76">
        <v>8457</v>
      </c>
      <c r="AJ25" s="77">
        <v>7827</v>
      </c>
      <c r="AK25" s="77">
        <v>630</v>
      </c>
      <c r="AL25" s="78">
        <v>7.4494501596310752</v>
      </c>
      <c r="AM25" s="77">
        <v>8457</v>
      </c>
      <c r="AN25" s="77">
        <v>100</v>
      </c>
      <c r="AO25" s="77">
        <v>7827</v>
      </c>
      <c r="AP25" s="77">
        <v>630</v>
      </c>
      <c r="AQ25" s="77" t="s">
        <v>57</v>
      </c>
      <c r="AR25" s="77" t="s">
        <v>57</v>
      </c>
      <c r="AS25" s="77">
        <v>3230</v>
      </c>
      <c r="AT25" s="77">
        <v>3009</v>
      </c>
      <c r="AU25" s="77">
        <v>221</v>
      </c>
      <c r="AV25" s="78">
        <v>6.8421052631578956</v>
      </c>
      <c r="AW25" s="77">
        <v>3230</v>
      </c>
      <c r="AX25" s="77">
        <v>100</v>
      </c>
      <c r="AY25" s="77">
        <v>3009</v>
      </c>
      <c r="AZ25" s="77">
        <v>221</v>
      </c>
      <c r="BA25" s="77" t="s">
        <v>57</v>
      </c>
      <c r="BB25" s="77" t="s">
        <v>57</v>
      </c>
    </row>
    <row r="26" spans="1:54" s="102" customFormat="1" ht="21.95" customHeight="1" x14ac:dyDescent="0.25">
      <c r="A26" s="412"/>
      <c r="B26" s="75" t="s">
        <v>51</v>
      </c>
      <c r="C26" s="136">
        <v>40165</v>
      </c>
      <c r="D26" s="137">
        <v>36750</v>
      </c>
      <c r="E26" s="137">
        <v>3415</v>
      </c>
      <c r="F26" s="78">
        <v>8.5024274866177016</v>
      </c>
      <c r="G26" s="137">
        <v>40153</v>
      </c>
      <c r="H26" s="78">
        <v>99.970123241628286</v>
      </c>
      <c r="I26" s="137">
        <v>36738</v>
      </c>
      <c r="J26" s="137">
        <v>3415</v>
      </c>
      <c r="K26" s="137">
        <v>12</v>
      </c>
      <c r="L26" s="137">
        <v>0</v>
      </c>
      <c r="M26" s="137">
        <v>0</v>
      </c>
      <c r="N26" s="137">
        <v>0</v>
      </c>
      <c r="O26" s="137">
        <v>0</v>
      </c>
      <c r="P26" s="137">
        <v>0</v>
      </c>
      <c r="Q26" s="137">
        <v>0</v>
      </c>
      <c r="R26" s="137">
        <v>0</v>
      </c>
      <c r="S26" s="137">
        <v>0</v>
      </c>
      <c r="T26" s="137">
        <v>0</v>
      </c>
      <c r="U26" s="137">
        <v>0</v>
      </c>
      <c r="V26" s="137">
        <v>0</v>
      </c>
      <c r="W26" s="77">
        <v>19640</v>
      </c>
      <c r="X26" s="77">
        <v>17879</v>
      </c>
      <c r="Y26" s="77">
        <v>1761</v>
      </c>
      <c r="Z26" s="78">
        <v>8.9663951120162935</v>
      </c>
      <c r="AA26" s="77">
        <v>19636</v>
      </c>
      <c r="AB26" s="78">
        <v>99.979633401222003</v>
      </c>
      <c r="AC26" s="77">
        <v>17875</v>
      </c>
      <c r="AD26" s="77">
        <v>1761</v>
      </c>
      <c r="AE26" s="77">
        <v>4</v>
      </c>
      <c r="AF26" s="79" t="s">
        <v>57</v>
      </c>
      <c r="AG26" s="408"/>
      <c r="AH26" s="75" t="s">
        <v>51</v>
      </c>
      <c r="AI26" s="76">
        <v>13680</v>
      </c>
      <c r="AJ26" s="77">
        <v>12540</v>
      </c>
      <c r="AK26" s="77">
        <v>1140</v>
      </c>
      <c r="AL26" s="78">
        <v>8.3333333333333321</v>
      </c>
      <c r="AM26" s="77">
        <v>13675</v>
      </c>
      <c r="AN26" s="78">
        <v>99.963450292397653</v>
      </c>
      <c r="AO26" s="77">
        <v>12535</v>
      </c>
      <c r="AP26" s="77">
        <v>1140</v>
      </c>
      <c r="AQ26" s="77">
        <v>5</v>
      </c>
      <c r="AR26" s="77" t="s">
        <v>57</v>
      </c>
      <c r="AS26" s="77">
        <v>6845</v>
      </c>
      <c r="AT26" s="77">
        <v>6331</v>
      </c>
      <c r="AU26" s="77">
        <v>514</v>
      </c>
      <c r="AV26" s="78">
        <v>7.509130752373995</v>
      </c>
      <c r="AW26" s="77">
        <v>6842</v>
      </c>
      <c r="AX26" s="78">
        <v>99.956172388604827</v>
      </c>
      <c r="AY26" s="77">
        <v>6328</v>
      </c>
      <c r="AZ26" s="77">
        <v>514</v>
      </c>
      <c r="BA26" s="77">
        <v>3</v>
      </c>
      <c r="BB26" s="77" t="s">
        <v>57</v>
      </c>
    </row>
    <row r="27" spans="1:54" s="102" customFormat="1" ht="21.95" customHeight="1" x14ac:dyDescent="0.25">
      <c r="A27" s="412" t="s">
        <v>78</v>
      </c>
      <c r="B27" s="75" t="s">
        <v>44</v>
      </c>
      <c r="C27" s="136">
        <v>5</v>
      </c>
      <c r="D27" s="137">
        <v>5</v>
      </c>
      <c r="E27" s="137">
        <v>0</v>
      </c>
      <c r="F27" s="78">
        <v>0</v>
      </c>
      <c r="G27" s="137">
        <v>5</v>
      </c>
      <c r="H27" s="77">
        <v>100</v>
      </c>
      <c r="I27" s="137">
        <v>5</v>
      </c>
      <c r="J27" s="137">
        <v>0</v>
      </c>
      <c r="K27" s="137">
        <v>0</v>
      </c>
      <c r="L27" s="137">
        <v>0</v>
      </c>
      <c r="M27" s="137">
        <v>0</v>
      </c>
      <c r="N27" s="137">
        <v>0</v>
      </c>
      <c r="O27" s="137">
        <v>0</v>
      </c>
      <c r="P27" s="137">
        <v>0</v>
      </c>
      <c r="Q27" s="137">
        <v>0</v>
      </c>
      <c r="R27" s="137">
        <v>0</v>
      </c>
      <c r="S27" s="137">
        <v>0</v>
      </c>
      <c r="T27" s="137">
        <v>0</v>
      </c>
      <c r="U27" s="137">
        <v>0</v>
      </c>
      <c r="V27" s="137">
        <v>0</v>
      </c>
      <c r="W27" s="77">
        <v>1</v>
      </c>
      <c r="X27" s="77">
        <v>1</v>
      </c>
      <c r="Y27" s="77">
        <v>0</v>
      </c>
      <c r="Z27" s="78">
        <v>0</v>
      </c>
      <c r="AA27" s="77">
        <v>1</v>
      </c>
      <c r="AB27" s="77">
        <v>100</v>
      </c>
      <c r="AC27" s="77">
        <v>1</v>
      </c>
      <c r="AD27" s="77">
        <v>0</v>
      </c>
      <c r="AE27" s="77">
        <v>0</v>
      </c>
      <c r="AF27" s="79">
        <v>0</v>
      </c>
      <c r="AG27" s="408" t="s">
        <v>78</v>
      </c>
      <c r="AH27" s="75" t="s">
        <v>44</v>
      </c>
      <c r="AI27" s="76">
        <v>1</v>
      </c>
      <c r="AJ27" s="77">
        <v>1</v>
      </c>
      <c r="AK27" s="77">
        <v>0</v>
      </c>
      <c r="AL27" s="78">
        <v>0</v>
      </c>
      <c r="AM27" s="77">
        <v>1</v>
      </c>
      <c r="AN27" s="77">
        <v>100</v>
      </c>
      <c r="AO27" s="77">
        <v>1</v>
      </c>
      <c r="AP27" s="77">
        <v>0</v>
      </c>
      <c r="AQ27" s="77">
        <v>0</v>
      </c>
      <c r="AR27" s="77">
        <v>0</v>
      </c>
      <c r="AS27" s="77">
        <v>3</v>
      </c>
      <c r="AT27" s="77">
        <v>3</v>
      </c>
      <c r="AU27" s="77">
        <v>0</v>
      </c>
      <c r="AV27" s="78">
        <v>0</v>
      </c>
      <c r="AW27" s="77">
        <v>3</v>
      </c>
      <c r="AX27" s="77">
        <v>100</v>
      </c>
      <c r="AY27" s="77">
        <v>3</v>
      </c>
      <c r="AZ27" s="77">
        <v>0</v>
      </c>
      <c r="BA27" s="77">
        <v>0</v>
      </c>
      <c r="BB27" s="77">
        <v>0</v>
      </c>
    </row>
    <row r="28" spans="1:54" s="102" customFormat="1" ht="21.95" customHeight="1" x14ac:dyDescent="0.25">
      <c r="A28" s="412"/>
      <c r="B28" s="75" t="s">
        <v>50</v>
      </c>
      <c r="C28" s="136">
        <v>1</v>
      </c>
      <c r="D28" s="137">
        <v>1</v>
      </c>
      <c r="E28" s="137">
        <v>0</v>
      </c>
      <c r="F28" s="78">
        <v>0</v>
      </c>
      <c r="G28" s="137">
        <v>1</v>
      </c>
      <c r="H28" s="77">
        <v>100</v>
      </c>
      <c r="I28" s="137">
        <v>1</v>
      </c>
      <c r="J28" s="137">
        <v>0</v>
      </c>
      <c r="K28" s="137">
        <v>0</v>
      </c>
      <c r="L28" s="137">
        <v>0</v>
      </c>
      <c r="M28" s="137">
        <v>0</v>
      </c>
      <c r="N28" s="137">
        <v>0</v>
      </c>
      <c r="O28" s="137">
        <v>0</v>
      </c>
      <c r="P28" s="137">
        <v>0</v>
      </c>
      <c r="Q28" s="137">
        <v>0</v>
      </c>
      <c r="R28" s="137">
        <v>0</v>
      </c>
      <c r="S28" s="137">
        <v>0</v>
      </c>
      <c r="T28" s="137">
        <v>0</v>
      </c>
      <c r="U28" s="137">
        <v>0</v>
      </c>
      <c r="V28" s="137">
        <v>0</v>
      </c>
      <c r="W28" s="77">
        <v>0</v>
      </c>
      <c r="X28" s="77" t="s">
        <v>57</v>
      </c>
      <c r="Y28" s="77" t="s">
        <v>57</v>
      </c>
      <c r="Z28" s="78">
        <v>0</v>
      </c>
      <c r="AA28" s="77">
        <v>0</v>
      </c>
      <c r="AB28" s="78">
        <v>0</v>
      </c>
      <c r="AC28" s="77" t="s">
        <v>57</v>
      </c>
      <c r="AD28" s="77" t="s">
        <v>57</v>
      </c>
      <c r="AE28" s="77" t="s">
        <v>57</v>
      </c>
      <c r="AF28" s="79" t="s">
        <v>57</v>
      </c>
      <c r="AG28" s="408"/>
      <c r="AH28" s="75" t="s">
        <v>50</v>
      </c>
      <c r="AI28" s="76">
        <v>0</v>
      </c>
      <c r="AJ28" s="77" t="s">
        <v>57</v>
      </c>
      <c r="AK28" s="77" t="s">
        <v>57</v>
      </c>
      <c r="AL28" s="78">
        <v>0</v>
      </c>
      <c r="AM28" s="77">
        <v>0</v>
      </c>
      <c r="AN28" s="78">
        <v>0</v>
      </c>
      <c r="AO28" s="77" t="s">
        <v>57</v>
      </c>
      <c r="AP28" s="77" t="s">
        <v>57</v>
      </c>
      <c r="AQ28" s="77" t="s">
        <v>57</v>
      </c>
      <c r="AR28" s="77" t="s">
        <v>57</v>
      </c>
      <c r="AS28" s="77">
        <v>1</v>
      </c>
      <c r="AT28" s="77">
        <v>1</v>
      </c>
      <c r="AU28" s="77" t="s">
        <v>57</v>
      </c>
      <c r="AV28" s="78">
        <v>0</v>
      </c>
      <c r="AW28" s="77">
        <v>1</v>
      </c>
      <c r="AX28" s="77">
        <v>100</v>
      </c>
      <c r="AY28" s="77">
        <v>1</v>
      </c>
      <c r="AZ28" s="77" t="s">
        <v>57</v>
      </c>
      <c r="BA28" s="77" t="s">
        <v>57</v>
      </c>
      <c r="BB28" s="77" t="s">
        <v>57</v>
      </c>
    </row>
    <row r="29" spans="1:54" s="102" customFormat="1" ht="21.95" customHeight="1" x14ac:dyDescent="0.25">
      <c r="A29" s="412"/>
      <c r="B29" s="75" t="s">
        <v>51</v>
      </c>
      <c r="C29" s="136">
        <v>4</v>
      </c>
      <c r="D29" s="137">
        <v>4</v>
      </c>
      <c r="E29" s="137">
        <v>0</v>
      </c>
      <c r="F29" s="78">
        <v>0</v>
      </c>
      <c r="G29" s="137">
        <v>4</v>
      </c>
      <c r="H29" s="77">
        <v>100</v>
      </c>
      <c r="I29" s="137">
        <v>4</v>
      </c>
      <c r="J29" s="137">
        <v>0</v>
      </c>
      <c r="K29" s="137">
        <v>0</v>
      </c>
      <c r="L29" s="137">
        <v>0</v>
      </c>
      <c r="M29" s="137">
        <v>0</v>
      </c>
      <c r="N29" s="137">
        <v>0</v>
      </c>
      <c r="O29" s="137">
        <v>0</v>
      </c>
      <c r="P29" s="137">
        <v>0</v>
      </c>
      <c r="Q29" s="137">
        <v>0</v>
      </c>
      <c r="R29" s="137">
        <v>0</v>
      </c>
      <c r="S29" s="137">
        <v>0</v>
      </c>
      <c r="T29" s="137">
        <v>0</v>
      </c>
      <c r="U29" s="137">
        <v>0</v>
      </c>
      <c r="V29" s="137">
        <v>0</v>
      </c>
      <c r="W29" s="77">
        <v>1</v>
      </c>
      <c r="X29" s="77">
        <v>1</v>
      </c>
      <c r="Y29" s="77" t="s">
        <v>57</v>
      </c>
      <c r="Z29" s="78">
        <v>0</v>
      </c>
      <c r="AA29" s="77">
        <v>1</v>
      </c>
      <c r="AB29" s="78">
        <v>0</v>
      </c>
      <c r="AC29" s="77">
        <v>1</v>
      </c>
      <c r="AD29" s="77" t="s">
        <v>57</v>
      </c>
      <c r="AE29" s="77" t="s">
        <v>57</v>
      </c>
      <c r="AF29" s="79" t="s">
        <v>57</v>
      </c>
      <c r="AG29" s="408"/>
      <c r="AH29" s="75" t="s">
        <v>51</v>
      </c>
      <c r="AI29" s="76">
        <v>1</v>
      </c>
      <c r="AJ29" s="77">
        <v>1</v>
      </c>
      <c r="AK29" s="77" t="s">
        <v>57</v>
      </c>
      <c r="AL29" s="78">
        <v>0</v>
      </c>
      <c r="AM29" s="77">
        <v>1</v>
      </c>
      <c r="AN29" s="77">
        <v>100</v>
      </c>
      <c r="AO29" s="77">
        <v>1</v>
      </c>
      <c r="AP29" s="77" t="s">
        <v>57</v>
      </c>
      <c r="AQ29" s="77" t="s">
        <v>57</v>
      </c>
      <c r="AR29" s="77" t="s">
        <v>57</v>
      </c>
      <c r="AS29" s="77">
        <v>2</v>
      </c>
      <c r="AT29" s="77">
        <v>2</v>
      </c>
      <c r="AU29" s="77" t="s">
        <v>57</v>
      </c>
      <c r="AV29" s="78">
        <v>0</v>
      </c>
      <c r="AW29" s="77">
        <v>2</v>
      </c>
      <c r="AX29" s="77">
        <v>100</v>
      </c>
      <c r="AY29" s="77">
        <v>2</v>
      </c>
      <c r="AZ29" s="77" t="s">
        <v>57</v>
      </c>
      <c r="BA29" s="77" t="s">
        <v>57</v>
      </c>
      <c r="BB29" s="77" t="s">
        <v>57</v>
      </c>
    </row>
    <row r="30" spans="1:54" s="102" customFormat="1" ht="21.95" customHeight="1" x14ac:dyDescent="0.25">
      <c r="A30" s="412" t="s">
        <v>56</v>
      </c>
      <c r="B30" s="75" t="s">
        <v>44</v>
      </c>
      <c r="C30" s="136">
        <v>0</v>
      </c>
      <c r="D30" s="137">
        <v>0</v>
      </c>
      <c r="E30" s="137">
        <v>0</v>
      </c>
      <c r="F30" s="138">
        <v>0</v>
      </c>
      <c r="G30" s="137">
        <v>0</v>
      </c>
      <c r="H30" s="138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7">
        <v>0</v>
      </c>
      <c r="O30" s="137">
        <v>0</v>
      </c>
      <c r="P30" s="137">
        <v>0</v>
      </c>
      <c r="Q30" s="137">
        <v>0</v>
      </c>
      <c r="R30" s="137">
        <v>0</v>
      </c>
      <c r="S30" s="137">
        <v>0</v>
      </c>
      <c r="T30" s="137">
        <v>0</v>
      </c>
      <c r="U30" s="137">
        <v>0</v>
      </c>
      <c r="V30" s="137">
        <v>0</v>
      </c>
      <c r="W30" s="77">
        <v>0</v>
      </c>
      <c r="X30" s="77">
        <v>0</v>
      </c>
      <c r="Y30" s="77">
        <v>0</v>
      </c>
      <c r="Z30" s="78">
        <v>0</v>
      </c>
      <c r="AA30" s="77">
        <v>0</v>
      </c>
      <c r="AB30" s="78">
        <v>0</v>
      </c>
      <c r="AC30" s="77">
        <v>0</v>
      </c>
      <c r="AD30" s="77">
        <v>0</v>
      </c>
      <c r="AE30" s="77">
        <v>0</v>
      </c>
      <c r="AF30" s="79">
        <v>0</v>
      </c>
      <c r="AG30" s="408" t="s">
        <v>56</v>
      </c>
      <c r="AH30" s="75" t="s">
        <v>44</v>
      </c>
      <c r="AI30" s="76">
        <v>0</v>
      </c>
      <c r="AJ30" s="77">
        <v>0</v>
      </c>
      <c r="AK30" s="77">
        <v>0</v>
      </c>
      <c r="AL30" s="78">
        <v>0</v>
      </c>
      <c r="AM30" s="77">
        <v>0</v>
      </c>
      <c r="AN30" s="78">
        <v>0</v>
      </c>
      <c r="AO30" s="77">
        <v>0</v>
      </c>
      <c r="AP30" s="77">
        <v>0</v>
      </c>
      <c r="AQ30" s="77">
        <v>0</v>
      </c>
      <c r="AR30" s="77">
        <v>0</v>
      </c>
      <c r="AS30" s="77">
        <v>0</v>
      </c>
      <c r="AT30" s="77">
        <v>0</v>
      </c>
      <c r="AU30" s="77">
        <v>0</v>
      </c>
      <c r="AV30" s="78">
        <v>0</v>
      </c>
      <c r="AW30" s="77">
        <v>0</v>
      </c>
      <c r="AX30" s="78">
        <v>0</v>
      </c>
      <c r="AY30" s="77">
        <v>0</v>
      </c>
      <c r="AZ30" s="77">
        <v>0</v>
      </c>
      <c r="BA30" s="77">
        <v>0</v>
      </c>
      <c r="BB30" s="77">
        <v>0</v>
      </c>
    </row>
    <row r="31" spans="1:54" s="102" customFormat="1" ht="21.95" customHeight="1" x14ac:dyDescent="0.25">
      <c r="A31" s="412"/>
      <c r="B31" s="75" t="s">
        <v>50</v>
      </c>
      <c r="C31" s="136">
        <v>0</v>
      </c>
      <c r="D31" s="137">
        <v>0</v>
      </c>
      <c r="E31" s="137">
        <v>0</v>
      </c>
      <c r="F31" s="138">
        <v>0</v>
      </c>
      <c r="G31" s="137">
        <v>0</v>
      </c>
      <c r="H31" s="138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7">
        <v>0</v>
      </c>
      <c r="O31" s="137">
        <v>0</v>
      </c>
      <c r="P31" s="137">
        <v>0</v>
      </c>
      <c r="Q31" s="137">
        <v>0</v>
      </c>
      <c r="R31" s="137">
        <v>0</v>
      </c>
      <c r="S31" s="137">
        <v>0</v>
      </c>
      <c r="T31" s="137">
        <v>0</v>
      </c>
      <c r="U31" s="137">
        <v>0</v>
      </c>
      <c r="V31" s="137">
        <v>0</v>
      </c>
      <c r="W31" s="77">
        <v>0</v>
      </c>
      <c r="X31" s="77" t="s">
        <v>57</v>
      </c>
      <c r="Y31" s="77" t="s">
        <v>57</v>
      </c>
      <c r="Z31" s="78">
        <v>0</v>
      </c>
      <c r="AA31" s="77">
        <v>0</v>
      </c>
      <c r="AB31" s="78">
        <v>0</v>
      </c>
      <c r="AC31" s="77" t="s">
        <v>57</v>
      </c>
      <c r="AD31" s="77" t="s">
        <v>57</v>
      </c>
      <c r="AE31" s="77" t="s">
        <v>57</v>
      </c>
      <c r="AF31" s="79" t="s">
        <v>57</v>
      </c>
      <c r="AG31" s="408"/>
      <c r="AH31" s="75" t="s">
        <v>50</v>
      </c>
      <c r="AI31" s="76">
        <v>0</v>
      </c>
      <c r="AJ31" s="77" t="s">
        <v>57</v>
      </c>
      <c r="AK31" s="77" t="s">
        <v>57</v>
      </c>
      <c r="AL31" s="78">
        <v>0</v>
      </c>
      <c r="AM31" s="77">
        <v>0</v>
      </c>
      <c r="AN31" s="78">
        <v>0</v>
      </c>
      <c r="AO31" s="77" t="s">
        <v>57</v>
      </c>
      <c r="AP31" s="77" t="s">
        <v>57</v>
      </c>
      <c r="AQ31" s="77" t="s">
        <v>57</v>
      </c>
      <c r="AR31" s="77" t="s">
        <v>57</v>
      </c>
      <c r="AS31" s="77">
        <v>0</v>
      </c>
      <c r="AT31" s="77" t="s">
        <v>57</v>
      </c>
      <c r="AU31" s="77" t="s">
        <v>57</v>
      </c>
      <c r="AV31" s="78">
        <v>0</v>
      </c>
      <c r="AW31" s="77">
        <v>0</v>
      </c>
      <c r="AX31" s="78">
        <v>0</v>
      </c>
      <c r="AY31" s="77" t="s">
        <v>57</v>
      </c>
      <c r="AZ31" s="77" t="s">
        <v>57</v>
      </c>
      <c r="BA31" s="77" t="s">
        <v>57</v>
      </c>
      <c r="BB31" s="77" t="s">
        <v>57</v>
      </c>
    </row>
    <row r="32" spans="1:54" s="102" customFormat="1" ht="21.95" customHeight="1" x14ac:dyDescent="0.25">
      <c r="A32" s="412"/>
      <c r="B32" s="75" t="s">
        <v>51</v>
      </c>
      <c r="C32" s="139">
        <v>0</v>
      </c>
      <c r="D32" s="140">
        <v>0</v>
      </c>
      <c r="E32" s="140">
        <v>0</v>
      </c>
      <c r="F32" s="141">
        <v>0</v>
      </c>
      <c r="G32" s="140">
        <v>0</v>
      </c>
      <c r="H32" s="141">
        <v>0</v>
      </c>
      <c r="I32" s="140">
        <v>0</v>
      </c>
      <c r="J32" s="140">
        <v>0</v>
      </c>
      <c r="K32" s="140">
        <v>0</v>
      </c>
      <c r="L32" s="140">
        <v>0</v>
      </c>
      <c r="M32" s="140">
        <v>0</v>
      </c>
      <c r="N32" s="140">
        <v>0</v>
      </c>
      <c r="O32" s="140">
        <v>0</v>
      </c>
      <c r="P32" s="140">
        <v>0</v>
      </c>
      <c r="Q32" s="140">
        <v>0</v>
      </c>
      <c r="R32" s="140">
        <v>0</v>
      </c>
      <c r="S32" s="140">
        <v>0</v>
      </c>
      <c r="T32" s="140">
        <v>0</v>
      </c>
      <c r="U32" s="140">
        <v>0</v>
      </c>
      <c r="V32" s="140">
        <v>0</v>
      </c>
      <c r="W32" s="81">
        <v>0</v>
      </c>
      <c r="X32" s="81" t="s">
        <v>57</v>
      </c>
      <c r="Y32" s="81" t="s">
        <v>57</v>
      </c>
      <c r="Z32" s="82">
        <v>0</v>
      </c>
      <c r="AA32" s="81">
        <v>0</v>
      </c>
      <c r="AB32" s="82">
        <v>0</v>
      </c>
      <c r="AC32" s="81" t="s">
        <v>57</v>
      </c>
      <c r="AD32" s="81" t="s">
        <v>57</v>
      </c>
      <c r="AE32" s="81" t="s">
        <v>57</v>
      </c>
      <c r="AF32" s="83" t="s">
        <v>57</v>
      </c>
      <c r="AG32" s="408"/>
      <c r="AH32" s="75" t="s">
        <v>51</v>
      </c>
      <c r="AI32" s="80">
        <v>0</v>
      </c>
      <c r="AJ32" s="81" t="s">
        <v>57</v>
      </c>
      <c r="AK32" s="81" t="s">
        <v>57</v>
      </c>
      <c r="AL32" s="82">
        <v>0</v>
      </c>
      <c r="AM32" s="81">
        <v>0</v>
      </c>
      <c r="AN32" s="82">
        <v>0</v>
      </c>
      <c r="AO32" s="81" t="s">
        <v>57</v>
      </c>
      <c r="AP32" s="81" t="s">
        <v>57</v>
      </c>
      <c r="AQ32" s="81" t="s">
        <v>57</v>
      </c>
      <c r="AR32" s="81" t="s">
        <v>57</v>
      </c>
      <c r="AS32" s="81">
        <v>0</v>
      </c>
      <c r="AT32" s="81" t="s">
        <v>57</v>
      </c>
      <c r="AU32" s="81" t="s">
        <v>57</v>
      </c>
      <c r="AV32" s="82">
        <v>0</v>
      </c>
      <c r="AW32" s="81">
        <v>0</v>
      </c>
      <c r="AX32" s="82">
        <v>0</v>
      </c>
      <c r="AY32" s="81" t="s">
        <v>57</v>
      </c>
      <c r="AZ32" s="81" t="s">
        <v>57</v>
      </c>
      <c r="BA32" s="81" t="s">
        <v>57</v>
      </c>
      <c r="BB32" s="81" t="s">
        <v>57</v>
      </c>
    </row>
    <row r="33" spans="28:54" s="103" customFormat="1" ht="21.95" customHeight="1" x14ac:dyDescent="0.25">
      <c r="AB33" s="104"/>
      <c r="AG33" s="105" t="s">
        <v>59</v>
      </c>
      <c r="AH33" s="105"/>
      <c r="AI33" s="105"/>
      <c r="AK33" s="105"/>
      <c r="AL33" s="105" t="s">
        <v>60</v>
      </c>
      <c r="AN33" s="105"/>
      <c r="AP33" s="105"/>
      <c r="AR33" s="105" t="s">
        <v>86</v>
      </c>
      <c r="AT33" s="105"/>
      <c r="AX33" s="105" t="s">
        <v>87</v>
      </c>
      <c r="AZ33" s="106"/>
      <c r="BB33" s="104"/>
    </row>
    <row r="34" spans="28:54" s="103" customFormat="1" ht="21.95" customHeight="1" x14ac:dyDescent="0.25">
      <c r="AG34" s="105"/>
      <c r="AH34" s="105"/>
      <c r="AI34" s="105"/>
      <c r="AJ34" s="105"/>
      <c r="AK34" s="107"/>
      <c r="AL34" s="105"/>
      <c r="AM34" s="105"/>
      <c r="AN34" s="105"/>
      <c r="AP34" s="105"/>
      <c r="AR34" s="105" t="s">
        <v>65</v>
      </c>
      <c r="AT34" s="105"/>
      <c r="AW34" s="105"/>
      <c r="AX34" s="105"/>
      <c r="AY34" s="105"/>
    </row>
    <row r="35" spans="28:54" s="103" customFormat="1" ht="21.95" customHeight="1" x14ac:dyDescent="0.25">
      <c r="AG35" s="103" t="s">
        <v>103</v>
      </c>
      <c r="AZ35" s="106"/>
    </row>
    <row r="36" spans="28:54" s="103" customFormat="1" ht="21.95" customHeight="1" x14ac:dyDescent="0.25">
      <c r="AG36" s="103" t="s">
        <v>110</v>
      </c>
      <c r="AZ36" s="106"/>
    </row>
    <row r="37" spans="28:54" ht="18" customHeight="1" x14ac:dyDescent="0.25"/>
    <row r="38" spans="28:54" ht="18" customHeight="1" x14ac:dyDescent="0.25"/>
    <row r="39" spans="28:54" ht="18" customHeight="1" x14ac:dyDescent="0.25"/>
    <row r="40" spans="28:54" ht="18" customHeight="1" x14ac:dyDescent="0.25"/>
  </sheetData>
  <mergeCells count="50">
    <mergeCell ref="AA1:AB1"/>
    <mergeCell ref="AC1:AF1"/>
    <mergeCell ref="AW1:AX1"/>
    <mergeCell ref="AY1:BB1"/>
    <mergeCell ref="AA2:AB2"/>
    <mergeCell ref="AC2:AF2"/>
    <mergeCell ref="AW2:AX2"/>
    <mergeCell ref="AY2:BB2"/>
    <mergeCell ref="C6:L6"/>
    <mergeCell ref="M6:V6"/>
    <mergeCell ref="A3:AF3"/>
    <mergeCell ref="AG3:BB3"/>
    <mergeCell ref="A4:AF4"/>
    <mergeCell ref="AG4:BB4"/>
    <mergeCell ref="A5:AF5"/>
    <mergeCell ref="AG5:BB5"/>
    <mergeCell ref="BA7:BB7"/>
    <mergeCell ref="AS6:BB6"/>
    <mergeCell ref="Q7:T7"/>
    <mergeCell ref="AI7:AL7"/>
    <mergeCell ref="AM7:AP7"/>
    <mergeCell ref="W6:AF6"/>
    <mergeCell ref="AI6:AR6"/>
    <mergeCell ref="AQ7:AR7"/>
    <mergeCell ref="AS7:AV7"/>
    <mergeCell ref="AW7:AZ7"/>
    <mergeCell ref="A9:A11"/>
    <mergeCell ref="AG9:AG11"/>
    <mergeCell ref="U7:V7"/>
    <mergeCell ref="W7:Z7"/>
    <mergeCell ref="AA7:AD7"/>
    <mergeCell ref="AE7:AF7"/>
    <mergeCell ref="C7:F7"/>
    <mergeCell ref="G7:J7"/>
    <mergeCell ref="K7:L7"/>
    <mergeCell ref="M7:P7"/>
    <mergeCell ref="A12:A14"/>
    <mergeCell ref="AG12:AG14"/>
    <mergeCell ref="A15:A17"/>
    <mergeCell ref="AG15:AG17"/>
    <mergeCell ref="A18:A20"/>
    <mergeCell ref="AG18:AG20"/>
    <mergeCell ref="A30:A32"/>
    <mergeCell ref="AG30:AG32"/>
    <mergeCell ref="A21:A23"/>
    <mergeCell ref="AG21:AG23"/>
    <mergeCell ref="A24:A26"/>
    <mergeCell ref="AG24:AG26"/>
    <mergeCell ref="A27:A29"/>
    <mergeCell ref="AG27:AG29"/>
  </mergeCells>
  <phoneticPr fontId="3" type="noConversion"/>
  <pageMargins left="0.75000000000000011" right="0.75000000000000011" top="1" bottom="1" header="0.5" footer="0.5"/>
  <pageSetup paperSize="0" fitToWidth="0" fitToHeight="0" orientation="landscape" horizontalDpi="0" verticalDpi="0" copies="0"/>
  <headerFooter alignWithMargins="0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R40"/>
  <sheetViews>
    <sheetView workbookViewId="0"/>
  </sheetViews>
  <sheetFormatPr defaultColWidth="5.75" defaultRowHeight="16.5" x14ac:dyDescent="0.25"/>
  <cols>
    <col min="1" max="1" width="12.625" style="109" customWidth="1"/>
    <col min="2" max="4" width="9.625" style="109" customWidth="1"/>
    <col min="5" max="6" width="9.375" style="109" customWidth="1"/>
    <col min="7" max="7" width="9.625" style="109" customWidth="1"/>
    <col min="8" max="8" width="9.375" style="109" customWidth="1"/>
    <col min="9" max="9" width="9.625" style="109" customWidth="1"/>
    <col min="10" max="22" width="9.375" style="109" customWidth="1"/>
    <col min="23" max="24" width="9.625" style="109" customWidth="1"/>
    <col min="25" max="26" width="9.375" style="109" customWidth="1"/>
    <col min="27" max="27" width="9.75" style="109" customWidth="1"/>
    <col min="28" max="28" width="9.375" style="109" customWidth="1"/>
    <col min="29" max="29" width="9.875" style="109" customWidth="1"/>
    <col min="30" max="32" width="9.375" style="109" customWidth="1"/>
    <col min="33" max="33" width="12.625" style="109" customWidth="1"/>
    <col min="34" max="34" width="9.625" style="109" customWidth="1"/>
    <col min="35" max="36" width="10" style="109" customWidth="1"/>
    <col min="37" max="38" width="9.375" style="109" customWidth="1"/>
    <col min="39" max="39" width="9.875" style="109" customWidth="1"/>
    <col min="40" max="40" width="9.375" style="109" customWidth="1"/>
    <col min="41" max="41" width="9.875" style="109" customWidth="1"/>
    <col min="42" max="44" width="9.375" style="109" customWidth="1"/>
    <col min="45" max="45" width="9.75" style="109" customWidth="1"/>
    <col min="46" max="46" width="9.625" style="109" customWidth="1"/>
    <col min="47" max="48" width="9.375" style="109" customWidth="1"/>
    <col min="49" max="49" width="9.75" style="109" customWidth="1"/>
    <col min="50" max="50" width="9.375" style="109" customWidth="1"/>
    <col min="51" max="51" width="9.75" style="109" customWidth="1"/>
    <col min="52" max="64" width="9.375" style="109" customWidth="1"/>
    <col min="65" max="65" width="12.625" style="109" customWidth="1"/>
    <col min="66" max="66" width="9.625" style="109" customWidth="1"/>
    <col min="67" max="96" width="9.375" style="109" customWidth="1"/>
    <col min="97" max="97" width="5.75" style="109" customWidth="1"/>
    <col min="98" max="16384" width="5.75" style="109"/>
  </cols>
  <sheetData>
    <row r="1" spans="1:96" customFormat="1" ht="21.95" customHeight="1" x14ac:dyDescent="0.25">
      <c r="A1" s="10" t="s">
        <v>23</v>
      </c>
      <c r="B1" s="11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3"/>
      <c r="AA1" s="375" t="s">
        <v>24</v>
      </c>
      <c r="AB1" s="375"/>
      <c r="AC1" s="375" t="s">
        <v>101</v>
      </c>
      <c r="AD1" s="375"/>
      <c r="AE1" s="375"/>
      <c r="AF1" s="375"/>
      <c r="AG1" s="15" t="s">
        <v>23</v>
      </c>
      <c r="AH1" s="11" t="s">
        <v>2</v>
      </c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2"/>
      <c r="BF1" s="13"/>
      <c r="BG1" s="384" t="s">
        <v>24</v>
      </c>
      <c r="BH1" s="384"/>
      <c r="BI1" s="375" t="s">
        <v>101</v>
      </c>
      <c r="BJ1" s="375"/>
      <c r="BK1" s="375"/>
      <c r="BL1" s="375"/>
      <c r="BM1" s="15" t="s">
        <v>23</v>
      </c>
      <c r="BN1" s="11" t="s">
        <v>2</v>
      </c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7"/>
      <c r="CB1" s="17"/>
      <c r="CC1" s="17"/>
      <c r="CD1" s="17"/>
      <c r="CE1" s="17"/>
      <c r="CF1" s="17"/>
      <c r="CG1" s="17"/>
      <c r="CH1" s="17"/>
      <c r="CI1" s="17"/>
      <c r="CJ1" s="17"/>
      <c r="CK1" s="12"/>
      <c r="CL1" s="13"/>
      <c r="CM1" s="384" t="s">
        <v>24</v>
      </c>
      <c r="CN1" s="384"/>
      <c r="CO1" s="375" t="s">
        <v>25</v>
      </c>
      <c r="CP1" s="375"/>
      <c r="CQ1" s="375"/>
      <c r="CR1" s="375"/>
    </row>
    <row r="2" spans="1:96" customFormat="1" ht="21.95" customHeight="1" x14ac:dyDescent="0.25">
      <c r="A2" s="18" t="s">
        <v>26</v>
      </c>
      <c r="B2" s="19" t="s">
        <v>27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1"/>
      <c r="AA2" s="375" t="s">
        <v>28</v>
      </c>
      <c r="AB2" s="375"/>
      <c r="AC2" s="385" t="s">
        <v>81</v>
      </c>
      <c r="AD2" s="385"/>
      <c r="AE2" s="385"/>
      <c r="AF2" s="385"/>
      <c r="AG2" s="22" t="s">
        <v>26</v>
      </c>
      <c r="AH2" s="19" t="s">
        <v>27</v>
      </c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148"/>
      <c r="AV2" s="148"/>
      <c r="AW2" s="148"/>
      <c r="AX2" s="148"/>
      <c r="AY2" s="148"/>
      <c r="AZ2" s="148"/>
      <c r="BA2" s="148"/>
      <c r="BB2" s="148"/>
      <c r="BC2" s="148"/>
      <c r="BD2" s="148"/>
      <c r="BE2" s="20"/>
      <c r="BF2" s="21"/>
      <c r="BG2" s="375" t="s">
        <v>28</v>
      </c>
      <c r="BH2" s="375"/>
      <c r="BI2" s="385" t="s">
        <v>81</v>
      </c>
      <c r="BJ2" s="385"/>
      <c r="BK2" s="385"/>
      <c r="BL2" s="385"/>
      <c r="BM2" s="22" t="s">
        <v>26</v>
      </c>
      <c r="BN2" s="19" t="s">
        <v>27</v>
      </c>
      <c r="BO2" s="20"/>
      <c r="BP2" s="20"/>
      <c r="BQ2" s="20"/>
      <c r="BR2" s="20"/>
      <c r="BS2" s="20"/>
      <c r="BT2" s="20"/>
      <c r="BU2" s="20"/>
      <c r="BV2" s="20"/>
      <c r="BW2" s="20"/>
      <c r="BX2" s="20"/>
      <c r="BY2" s="20"/>
      <c r="BZ2" s="20"/>
      <c r="CA2" s="148"/>
      <c r="CB2" s="148"/>
      <c r="CC2" s="148"/>
      <c r="CD2" s="148"/>
      <c r="CE2" s="148"/>
      <c r="CF2" s="148"/>
      <c r="CG2" s="148"/>
      <c r="CH2" s="148"/>
      <c r="CI2" s="148"/>
      <c r="CJ2" s="148"/>
      <c r="CK2" s="20"/>
      <c r="CL2" s="21"/>
      <c r="CM2" s="375" t="s">
        <v>28</v>
      </c>
      <c r="CN2" s="375"/>
      <c r="CO2" s="385" t="s">
        <v>81</v>
      </c>
      <c r="CP2" s="385"/>
      <c r="CQ2" s="385"/>
      <c r="CR2" s="385"/>
    </row>
    <row r="3" spans="1:96" s="24" customFormat="1" ht="30" customHeight="1" x14ac:dyDescent="0.25">
      <c r="A3" s="383" t="s">
        <v>71</v>
      </c>
      <c r="B3" s="383"/>
      <c r="C3" s="383"/>
      <c r="D3" s="383"/>
      <c r="E3" s="383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3"/>
      <c r="AA3" s="383"/>
      <c r="AB3" s="383"/>
      <c r="AC3" s="383"/>
      <c r="AD3" s="383"/>
      <c r="AE3" s="383"/>
      <c r="AF3" s="383"/>
      <c r="AG3" s="386" t="s">
        <v>111</v>
      </c>
      <c r="AH3" s="386"/>
      <c r="AI3" s="386"/>
      <c r="AJ3" s="386"/>
      <c r="AK3" s="386"/>
      <c r="AL3" s="386"/>
      <c r="AM3" s="386"/>
      <c r="AN3" s="386"/>
      <c r="AO3" s="386"/>
      <c r="AP3" s="386"/>
      <c r="AQ3" s="386"/>
      <c r="AR3" s="386"/>
      <c r="AS3" s="386"/>
      <c r="AT3" s="386"/>
      <c r="AU3" s="386"/>
      <c r="AV3" s="386"/>
      <c r="AW3" s="386"/>
      <c r="AX3" s="386"/>
      <c r="AY3" s="386"/>
      <c r="AZ3" s="386"/>
      <c r="BA3" s="386"/>
      <c r="BB3" s="386"/>
      <c r="BC3" s="386"/>
      <c r="BD3" s="386"/>
      <c r="BE3" s="386"/>
      <c r="BF3" s="386"/>
      <c r="BG3" s="386"/>
      <c r="BH3" s="386"/>
      <c r="BI3" s="386"/>
      <c r="BJ3" s="386"/>
      <c r="BK3" s="386"/>
      <c r="BL3" s="386"/>
      <c r="BM3" s="386" t="s">
        <v>74</v>
      </c>
      <c r="BN3" s="386"/>
      <c r="BO3" s="386"/>
      <c r="BP3" s="386"/>
      <c r="BQ3" s="386"/>
      <c r="BR3" s="386"/>
      <c r="BS3" s="386"/>
      <c r="BT3" s="386"/>
      <c r="BU3" s="386"/>
      <c r="BV3" s="386"/>
      <c r="BW3" s="386"/>
      <c r="BX3" s="386"/>
      <c r="BY3" s="386"/>
      <c r="BZ3" s="386"/>
      <c r="CA3" s="386"/>
      <c r="CB3" s="386"/>
      <c r="CC3" s="386"/>
      <c r="CD3" s="386"/>
      <c r="CE3" s="386"/>
      <c r="CF3" s="386"/>
      <c r="CG3" s="386"/>
      <c r="CH3" s="386"/>
      <c r="CI3" s="386"/>
      <c r="CJ3" s="386"/>
      <c r="CK3" s="386"/>
      <c r="CL3" s="386"/>
      <c r="CM3" s="386"/>
      <c r="CN3" s="386"/>
      <c r="CO3" s="386"/>
      <c r="CP3" s="386"/>
      <c r="CQ3" s="386"/>
      <c r="CR3" s="386"/>
    </row>
    <row r="4" spans="1:96" s="94" customFormat="1" ht="26.1" customHeight="1" x14ac:dyDescent="0.25">
      <c r="A4" s="377" t="s">
        <v>112</v>
      </c>
      <c r="B4" s="377"/>
      <c r="C4" s="377"/>
      <c r="D4" s="377"/>
      <c r="E4" s="377"/>
      <c r="F4" s="377"/>
      <c r="G4" s="377"/>
      <c r="H4" s="377"/>
      <c r="I4" s="377"/>
      <c r="J4" s="377"/>
      <c r="K4" s="377"/>
      <c r="L4" s="377"/>
      <c r="M4" s="377"/>
      <c r="N4" s="377"/>
      <c r="O4" s="377"/>
      <c r="P4" s="377"/>
      <c r="Q4" s="377"/>
      <c r="R4" s="377"/>
      <c r="S4" s="377"/>
      <c r="T4" s="377"/>
      <c r="U4" s="377"/>
      <c r="V4" s="377"/>
      <c r="W4" s="377"/>
      <c r="X4" s="377"/>
      <c r="Y4" s="377"/>
      <c r="Z4" s="377"/>
      <c r="AA4" s="377"/>
      <c r="AB4" s="377"/>
      <c r="AC4" s="377"/>
      <c r="AD4" s="377"/>
      <c r="AE4" s="377"/>
      <c r="AF4" s="377"/>
      <c r="AG4" s="379" t="s">
        <v>112</v>
      </c>
      <c r="AH4" s="379"/>
      <c r="AI4" s="379"/>
      <c r="AJ4" s="379"/>
      <c r="AK4" s="379"/>
      <c r="AL4" s="379"/>
      <c r="AM4" s="379"/>
      <c r="AN4" s="379"/>
      <c r="AO4" s="379"/>
      <c r="AP4" s="379"/>
      <c r="AQ4" s="379"/>
      <c r="AR4" s="379"/>
      <c r="AS4" s="379"/>
      <c r="AT4" s="379"/>
      <c r="AU4" s="379"/>
      <c r="AV4" s="379"/>
      <c r="AW4" s="379"/>
      <c r="AX4" s="379"/>
      <c r="AY4" s="379"/>
      <c r="AZ4" s="379"/>
      <c r="BA4" s="379"/>
      <c r="BB4" s="379"/>
      <c r="BC4" s="379"/>
      <c r="BD4" s="379"/>
      <c r="BE4" s="379"/>
      <c r="BF4" s="379"/>
      <c r="BG4" s="379"/>
      <c r="BH4" s="379"/>
      <c r="BI4" s="379"/>
      <c r="BJ4" s="379"/>
      <c r="BK4" s="379"/>
      <c r="BL4" s="379"/>
      <c r="BM4" s="379" t="s">
        <v>112</v>
      </c>
      <c r="BN4" s="379"/>
      <c r="BO4" s="379"/>
      <c r="BP4" s="379"/>
      <c r="BQ4" s="379"/>
      <c r="BR4" s="379"/>
      <c r="BS4" s="379"/>
      <c r="BT4" s="379"/>
      <c r="BU4" s="379"/>
      <c r="BV4" s="379"/>
      <c r="BW4" s="379"/>
      <c r="BX4" s="379"/>
      <c r="BY4" s="379"/>
      <c r="BZ4" s="379"/>
      <c r="CA4" s="379"/>
      <c r="CB4" s="379"/>
      <c r="CC4" s="379"/>
      <c r="CD4" s="379"/>
      <c r="CE4" s="379"/>
      <c r="CF4" s="379"/>
      <c r="CG4" s="379"/>
      <c r="CH4" s="379"/>
      <c r="CI4" s="379"/>
      <c r="CJ4" s="379"/>
      <c r="CK4" s="379"/>
      <c r="CL4" s="379"/>
      <c r="CM4" s="379"/>
      <c r="CN4" s="379"/>
      <c r="CO4" s="379"/>
      <c r="CP4" s="379"/>
      <c r="CQ4" s="379"/>
      <c r="CR4" s="379"/>
    </row>
    <row r="5" spans="1:96" customFormat="1" ht="20.100000000000001" customHeight="1" x14ac:dyDescent="0.25">
      <c r="A5" s="380" t="s">
        <v>1</v>
      </c>
      <c r="B5" s="380"/>
      <c r="C5" s="380"/>
      <c r="D5" s="380"/>
      <c r="E5" s="380"/>
      <c r="F5" s="380"/>
      <c r="G5" s="380"/>
      <c r="H5" s="380"/>
      <c r="I5" s="380"/>
      <c r="J5" s="380"/>
      <c r="K5" s="380"/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380"/>
      <c r="AD5" s="380"/>
      <c r="AE5" s="380"/>
      <c r="AF5" s="380"/>
      <c r="AG5" s="381" t="s">
        <v>1</v>
      </c>
      <c r="AH5" s="381"/>
      <c r="AI5" s="381"/>
      <c r="AJ5" s="381"/>
      <c r="AK5" s="381"/>
      <c r="AL5" s="381"/>
      <c r="AM5" s="381"/>
      <c r="AN5" s="381"/>
      <c r="AO5" s="381"/>
      <c r="AP5" s="381"/>
      <c r="AQ5" s="381"/>
      <c r="AR5" s="381"/>
      <c r="AS5" s="381"/>
      <c r="AT5" s="381"/>
      <c r="AU5" s="381"/>
      <c r="AV5" s="381"/>
      <c r="AW5" s="381"/>
      <c r="AX5" s="381"/>
      <c r="AY5" s="381"/>
      <c r="AZ5" s="381"/>
      <c r="BA5" s="381"/>
      <c r="BB5" s="381"/>
      <c r="BC5" s="381"/>
      <c r="BD5" s="381"/>
      <c r="BE5" s="381"/>
      <c r="BF5" s="381"/>
      <c r="BG5" s="381"/>
      <c r="BH5" s="381"/>
      <c r="BI5" s="381"/>
      <c r="BJ5" s="381"/>
      <c r="BK5" s="381"/>
      <c r="BL5" s="381"/>
      <c r="BM5" s="381" t="s">
        <v>1</v>
      </c>
      <c r="BN5" s="381"/>
      <c r="BO5" s="381"/>
      <c r="BP5" s="381"/>
      <c r="BQ5" s="381"/>
      <c r="BR5" s="381"/>
      <c r="BS5" s="381"/>
      <c r="BT5" s="381"/>
      <c r="BU5" s="381"/>
      <c r="BV5" s="381"/>
      <c r="BW5" s="381"/>
      <c r="BX5" s="381"/>
      <c r="BY5" s="381"/>
      <c r="BZ5" s="381"/>
      <c r="CA5" s="381"/>
      <c r="CB5" s="381"/>
      <c r="CC5" s="381"/>
      <c r="CD5" s="381"/>
      <c r="CE5" s="381"/>
      <c r="CF5" s="381"/>
      <c r="CG5" s="381"/>
      <c r="CH5" s="381"/>
      <c r="CI5" s="381"/>
      <c r="CJ5" s="381"/>
      <c r="CK5" s="381"/>
      <c r="CL5" s="381"/>
      <c r="CM5" s="381"/>
      <c r="CN5" s="381"/>
      <c r="CO5" s="381"/>
      <c r="CP5" s="381"/>
      <c r="CQ5" s="381"/>
      <c r="CR5" s="381"/>
    </row>
    <row r="6" spans="1:96" s="149" customFormat="1" ht="24.95" customHeight="1" x14ac:dyDescent="0.25">
      <c r="A6" s="25" t="s">
        <v>35</v>
      </c>
      <c r="B6" s="62"/>
      <c r="C6" s="409" t="s">
        <v>33</v>
      </c>
      <c r="D6" s="409"/>
      <c r="E6" s="409"/>
      <c r="F6" s="409"/>
      <c r="G6" s="409"/>
      <c r="H6" s="409"/>
      <c r="I6" s="409"/>
      <c r="J6" s="409"/>
      <c r="K6" s="409"/>
      <c r="L6" s="409"/>
      <c r="M6" s="409" t="s">
        <v>84</v>
      </c>
      <c r="N6" s="409"/>
      <c r="O6" s="409"/>
      <c r="P6" s="409"/>
      <c r="Q6" s="409"/>
      <c r="R6" s="409"/>
      <c r="S6" s="409"/>
      <c r="T6" s="409"/>
      <c r="U6" s="409"/>
      <c r="V6" s="409"/>
      <c r="W6" s="409" t="s">
        <v>34</v>
      </c>
      <c r="X6" s="409"/>
      <c r="Y6" s="409"/>
      <c r="Z6" s="409"/>
      <c r="AA6" s="409"/>
      <c r="AB6" s="409"/>
      <c r="AC6" s="409"/>
      <c r="AD6" s="409"/>
      <c r="AE6" s="409"/>
      <c r="AF6" s="409"/>
      <c r="AG6" s="25" t="s">
        <v>35</v>
      </c>
      <c r="AH6" s="62"/>
      <c r="AI6" s="409" t="s">
        <v>113</v>
      </c>
      <c r="AJ6" s="409"/>
      <c r="AK6" s="409"/>
      <c r="AL6" s="409"/>
      <c r="AM6" s="409"/>
      <c r="AN6" s="409"/>
      <c r="AO6" s="409"/>
      <c r="AP6" s="409"/>
      <c r="AQ6" s="409"/>
      <c r="AR6" s="409"/>
      <c r="AS6" s="409" t="s">
        <v>37</v>
      </c>
      <c r="AT6" s="409"/>
      <c r="AU6" s="409"/>
      <c r="AV6" s="409"/>
      <c r="AW6" s="409"/>
      <c r="AX6" s="409"/>
      <c r="AY6" s="409"/>
      <c r="AZ6" s="409"/>
      <c r="BA6" s="409"/>
      <c r="BB6" s="409"/>
      <c r="BC6" s="409" t="s">
        <v>114</v>
      </c>
      <c r="BD6" s="409"/>
      <c r="BE6" s="409"/>
      <c r="BF6" s="409"/>
      <c r="BG6" s="409"/>
      <c r="BH6" s="409"/>
      <c r="BI6" s="409"/>
      <c r="BJ6" s="409"/>
      <c r="BK6" s="409"/>
      <c r="BL6" s="409"/>
      <c r="BM6" s="25" t="s">
        <v>35</v>
      </c>
      <c r="BN6" s="62"/>
      <c r="BO6" s="409" t="s">
        <v>38</v>
      </c>
      <c r="BP6" s="409"/>
      <c r="BQ6" s="409"/>
      <c r="BR6" s="409"/>
      <c r="BS6" s="409"/>
      <c r="BT6" s="409"/>
      <c r="BU6" s="409"/>
      <c r="BV6" s="409"/>
      <c r="BW6" s="409"/>
      <c r="BX6" s="409"/>
      <c r="BY6" s="409" t="s">
        <v>115</v>
      </c>
      <c r="BZ6" s="409"/>
      <c r="CA6" s="409"/>
      <c r="CB6" s="409"/>
      <c r="CC6" s="409"/>
      <c r="CD6" s="409"/>
      <c r="CE6" s="409"/>
      <c r="CF6" s="409"/>
      <c r="CG6" s="409"/>
      <c r="CH6" s="409"/>
      <c r="CI6" s="410" t="s">
        <v>116</v>
      </c>
      <c r="CJ6" s="410"/>
      <c r="CK6" s="410"/>
      <c r="CL6" s="410"/>
      <c r="CM6" s="410"/>
      <c r="CN6" s="410"/>
      <c r="CO6" s="410"/>
      <c r="CP6" s="410"/>
      <c r="CQ6" s="410"/>
      <c r="CR6" s="410"/>
    </row>
    <row r="7" spans="1:96" s="149" customFormat="1" ht="24.95" customHeight="1" x14ac:dyDescent="0.25">
      <c r="A7" s="28" t="s">
        <v>42</v>
      </c>
      <c r="B7" s="28" t="s">
        <v>67</v>
      </c>
      <c r="C7" s="375" t="s">
        <v>39</v>
      </c>
      <c r="D7" s="375"/>
      <c r="E7" s="375"/>
      <c r="F7" s="375"/>
      <c r="G7" s="374" t="s">
        <v>40</v>
      </c>
      <c r="H7" s="374"/>
      <c r="I7" s="374"/>
      <c r="J7" s="374"/>
      <c r="K7" s="375" t="s">
        <v>41</v>
      </c>
      <c r="L7" s="375"/>
      <c r="M7" s="375" t="s">
        <v>39</v>
      </c>
      <c r="N7" s="375"/>
      <c r="O7" s="375"/>
      <c r="P7" s="375"/>
      <c r="Q7" s="374" t="s">
        <v>40</v>
      </c>
      <c r="R7" s="374"/>
      <c r="S7" s="374"/>
      <c r="T7" s="374"/>
      <c r="U7" s="375" t="s">
        <v>41</v>
      </c>
      <c r="V7" s="375"/>
      <c r="W7" s="375" t="s">
        <v>39</v>
      </c>
      <c r="X7" s="375"/>
      <c r="Y7" s="375"/>
      <c r="Z7" s="375"/>
      <c r="AA7" s="374" t="s">
        <v>40</v>
      </c>
      <c r="AB7" s="374"/>
      <c r="AC7" s="374"/>
      <c r="AD7" s="374"/>
      <c r="AE7" s="375" t="s">
        <v>41</v>
      </c>
      <c r="AF7" s="375"/>
      <c r="AG7" s="28" t="s">
        <v>42</v>
      </c>
      <c r="AH7" s="28" t="s">
        <v>67</v>
      </c>
      <c r="AI7" s="375" t="s">
        <v>39</v>
      </c>
      <c r="AJ7" s="375"/>
      <c r="AK7" s="375"/>
      <c r="AL7" s="375"/>
      <c r="AM7" s="374" t="s">
        <v>40</v>
      </c>
      <c r="AN7" s="374"/>
      <c r="AO7" s="374"/>
      <c r="AP7" s="374"/>
      <c r="AQ7" s="375" t="s">
        <v>41</v>
      </c>
      <c r="AR7" s="375"/>
      <c r="AS7" s="375" t="s">
        <v>39</v>
      </c>
      <c r="AT7" s="375"/>
      <c r="AU7" s="375"/>
      <c r="AV7" s="375"/>
      <c r="AW7" s="374" t="s">
        <v>40</v>
      </c>
      <c r="AX7" s="374"/>
      <c r="AY7" s="374"/>
      <c r="AZ7" s="374"/>
      <c r="BA7" s="375" t="s">
        <v>41</v>
      </c>
      <c r="BB7" s="375"/>
      <c r="BC7" s="375" t="s">
        <v>39</v>
      </c>
      <c r="BD7" s="375"/>
      <c r="BE7" s="375"/>
      <c r="BF7" s="375"/>
      <c r="BG7" s="374" t="s">
        <v>40</v>
      </c>
      <c r="BH7" s="374"/>
      <c r="BI7" s="374"/>
      <c r="BJ7" s="374"/>
      <c r="BK7" s="375" t="s">
        <v>41</v>
      </c>
      <c r="BL7" s="375"/>
      <c r="BM7" s="28" t="s">
        <v>42</v>
      </c>
      <c r="BN7" s="28" t="s">
        <v>67</v>
      </c>
      <c r="BO7" s="375" t="s">
        <v>39</v>
      </c>
      <c r="BP7" s="375"/>
      <c r="BQ7" s="375"/>
      <c r="BR7" s="375"/>
      <c r="BS7" s="374" t="s">
        <v>40</v>
      </c>
      <c r="BT7" s="374"/>
      <c r="BU7" s="374"/>
      <c r="BV7" s="374"/>
      <c r="BW7" s="375" t="s">
        <v>41</v>
      </c>
      <c r="BX7" s="375"/>
      <c r="BY7" s="375" t="s">
        <v>39</v>
      </c>
      <c r="BZ7" s="375"/>
      <c r="CA7" s="375"/>
      <c r="CB7" s="375"/>
      <c r="CC7" s="374" t="s">
        <v>40</v>
      </c>
      <c r="CD7" s="374"/>
      <c r="CE7" s="374"/>
      <c r="CF7" s="374"/>
      <c r="CG7" s="375" t="s">
        <v>41</v>
      </c>
      <c r="CH7" s="375"/>
      <c r="CI7" s="375" t="s">
        <v>39</v>
      </c>
      <c r="CJ7" s="375"/>
      <c r="CK7" s="375"/>
      <c r="CL7" s="375"/>
      <c r="CM7" s="374" t="s">
        <v>40</v>
      </c>
      <c r="CN7" s="374"/>
      <c r="CO7" s="374"/>
      <c r="CP7" s="374"/>
      <c r="CQ7" s="382" t="s">
        <v>41</v>
      </c>
      <c r="CR7" s="382"/>
    </row>
    <row r="8" spans="1:96" s="149" customFormat="1" ht="80.099999999999994" customHeight="1" x14ac:dyDescent="0.25">
      <c r="A8" s="29" t="s">
        <v>43</v>
      </c>
      <c r="B8" s="30"/>
      <c r="C8" s="68" t="s">
        <v>44</v>
      </c>
      <c r="D8" s="68" t="s">
        <v>45</v>
      </c>
      <c r="E8" s="68" t="s">
        <v>46</v>
      </c>
      <c r="F8" s="68" t="s">
        <v>47</v>
      </c>
      <c r="G8" s="31" t="s">
        <v>48</v>
      </c>
      <c r="H8" s="68" t="s">
        <v>76</v>
      </c>
      <c r="I8" s="68" t="s">
        <v>45</v>
      </c>
      <c r="J8" s="68" t="s">
        <v>46</v>
      </c>
      <c r="K8" s="68" t="s">
        <v>45</v>
      </c>
      <c r="L8" s="68" t="s">
        <v>46</v>
      </c>
      <c r="M8" s="68" t="s">
        <v>44</v>
      </c>
      <c r="N8" s="68" t="s">
        <v>45</v>
      </c>
      <c r="O8" s="68" t="s">
        <v>46</v>
      </c>
      <c r="P8" s="68" t="s">
        <v>47</v>
      </c>
      <c r="Q8" s="31" t="s">
        <v>48</v>
      </c>
      <c r="R8" s="68" t="s">
        <v>76</v>
      </c>
      <c r="S8" s="68" t="s">
        <v>45</v>
      </c>
      <c r="T8" s="68" t="s">
        <v>46</v>
      </c>
      <c r="U8" s="68" t="s">
        <v>45</v>
      </c>
      <c r="V8" s="68" t="s">
        <v>46</v>
      </c>
      <c r="W8" s="68" t="s">
        <v>44</v>
      </c>
      <c r="X8" s="68" t="s">
        <v>45</v>
      </c>
      <c r="Y8" s="68" t="s">
        <v>46</v>
      </c>
      <c r="Z8" s="68" t="s">
        <v>47</v>
      </c>
      <c r="AA8" s="31" t="s">
        <v>48</v>
      </c>
      <c r="AB8" s="68" t="s">
        <v>76</v>
      </c>
      <c r="AC8" s="68" t="s">
        <v>45</v>
      </c>
      <c r="AD8" s="68" t="s">
        <v>46</v>
      </c>
      <c r="AE8" s="68" t="s">
        <v>45</v>
      </c>
      <c r="AF8" s="68" t="s">
        <v>46</v>
      </c>
      <c r="AG8" s="29" t="s">
        <v>43</v>
      </c>
      <c r="AH8" s="30"/>
      <c r="AI8" s="68" t="s">
        <v>44</v>
      </c>
      <c r="AJ8" s="68" t="s">
        <v>45</v>
      </c>
      <c r="AK8" s="68" t="s">
        <v>46</v>
      </c>
      <c r="AL8" s="68" t="s">
        <v>47</v>
      </c>
      <c r="AM8" s="31" t="s">
        <v>48</v>
      </c>
      <c r="AN8" s="68" t="s">
        <v>76</v>
      </c>
      <c r="AO8" s="68" t="s">
        <v>45</v>
      </c>
      <c r="AP8" s="68" t="s">
        <v>46</v>
      </c>
      <c r="AQ8" s="68" t="s">
        <v>45</v>
      </c>
      <c r="AR8" s="68" t="s">
        <v>46</v>
      </c>
      <c r="AS8" s="68" t="s">
        <v>44</v>
      </c>
      <c r="AT8" s="68" t="s">
        <v>45</v>
      </c>
      <c r="AU8" s="68" t="s">
        <v>46</v>
      </c>
      <c r="AV8" s="68" t="s">
        <v>47</v>
      </c>
      <c r="AW8" s="31" t="s">
        <v>48</v>
      </c>
      <c r="AX8" s="68" t="s">
        <v>76</v>
      </c>
      <c r="AY8" s="68" t="s">
        <v>45</v>
      </c>
      <c r="AZ8" s="68" t="s">
        <v>46</v>
      </c>
      <c r="BA8" s="68" t="s">
        <v>45</v>
      </c>
      <c r="BB8" s="68" t="s">
        <v>46</v>
      </c>
      <c r="BC8" s="68" t="s">
        <v>44</v>
      </c>
      <c r="BD8" s="68" t="s">
        <v>45</v>
      </c>
      <c r="BE8" s="68" t="s">
        <v>46</v>
      </c>
      <c r="BF8" s="68" t="s">
        <v>47</v>
      </c>
      <c r="BG8" s="31" t="s">
        <v>48</v>
      </c>
      <c r="BH8" s="68" t="s">
        <v>76</v>
      </c>
      <c r="BI8" s="68" t="s">
        <v>45</v>
      </c>
      <c r="BJ8" s="68" t="s">
        <v>46</v>
      </c>
      <c r="BK8" s="68" t="s">
        <v>45</v>
      </c>
      <c r="BL8" s="68" t="s">
        <v>46</v>
      </c>
      <c r="BM8" s="29" t="s">
        <v>43</v>
      </c>
      <c r="BN8" s="30"/>
      <c r="BO8" s="69" t="s">
        <v>44</v>
      </c>
      <c r="BP8" s="69" t="s">
        <v>45</v>
      </c>
      <c r="BQ8" s="69" t="s">
        <v>46</v>
      </c>
      <c r="BR8" s="69" t="s">
        <v>47</v>
      </c>
      <c r="BS8" s="33" t="s">
        <v>48</v>
      </c>
      <c r="BT8" s="69" t="s">
        <v>76</v>
      </c>
      <c r="BU8" s="69" t="s">
        <v>45</v>
      </c>
      <c r="BV8" s="69" t="s">
        <v>46</v>
      </c>
      <c r="BW8" s="69" t="s">
        <v>45</v>
      </c>
      <c r="BX8" s="70" t="s">
        <v>46</v>
      </c>
      <c r="BY8" s="69" t="s">
        <v>44</v>
      </c>
      <c r="BZ8" s="69" t="s">
        <v>45</v>
      </c>
      <c r="CA8" s="69" t="s">
        <v>46</v>
      </c>
      <c r="CB8" s="69" t="s">
        <v>47</v>
      </c>
      <c r="CC8" s="33" t="s">
        <v>48</v>
      </c>
      <c r="CD8" s="69" t="s">
        <v>76</v>
      </c>
      <c r="CE8" s="69" t="s">
        <v>45</v>
      </c>
      <c r="CF8" s="69" t="s">
        <v>46</v>
      </c>
      <c r="CG8" s="69" t="s">
        <v>45</v>
      </c>
      <c r="CH8" s="70" t="s">
        <v>46</v>
      </c>
      <c r="CI8" s="69" t="s">
        <v>44</v>
      </c>
      <c r="CJ8" s="69" t="s">
        <v>45</v>
      </c>
      <c r="CK8" s="69" t="s">
        <v>46</v>
      </c>
      <c r="CL8" s="69" t="s">
        <v>47</v>
      </c>
      <c r="CM8" s="33" t="s">
        <v>48</v>
      </c>
      <c r="CN8" s="69" t="s">
        <v>76</v>
      </c>
      <c r="CO8" s="69" t="s">
        <v>45</v>
      </c>
      <c r="CP8" s="69" t="s">
        <v>46</v>
      </c>
      <c r="CQ8" s="69" t="s">
        <v>45</v>
      </c>
      <c r="CR8" s="70" t="s">
        <v>46</v>
      </c>
    </row>
    <row r="9" spans="1:96" s="149" customFormat="1" ht="21.95" customHeight="1" x14ac:dyDescent="0.25">
      <c r="A9" s="412" t="s">
        <v>49</v>
      </c>
      <c r="B9" s="150" t="s">
        <v>4</v>
      </c>
      <c r="C9" s="134">
        <v>342958</v>
      </c>
      <c r="D9" s="135">
        <v>317652</v>
      </c>
      <c r="E9" s="135">
        <v>25306</v>
      </c>
      <c r="F9" s="73">
        <f t="shared" ref="F9:F20" si="0">E9/C9*100</f>
        <v>7.3787460855265081</v>
      </c>
      <c r="G9" s="135">
        <v>342842</v>
      </c>
      <c r="H9" s="73">
        <f t="shared" ref="H9:H22" si="1">G9/C9*100</f>
        <v>99.966176616378675</v>
      </c>
      <c r="I9" s="135">
        <v>317546</v>
      </c>
      <c r="J9" s="135">
        <v>25296</v>
      </c>
      <c r="K9" s="135">
        <v>106</v>
      </c>
      <c r="L9" s="135">
        <v>10</v>
      </c>
      <c r="M9" s="72">
        <v>0</v>
      </c>
      <c r="N9" s="72">
        <v>0</v>
      </c>
      <c r="O9" s="72">
        <v>0</v>
      </c>
      <c r="P9" s="72">
        <v>0</v>
      </c>
      <c r="Q9" s="72">
        <v>0</v>
      </c>
      <c r="R9" s="72">
        <v>0</v>
      </c>
      <c r="S9" s="72">
        <v>0</v>
      </c>
      <c r="T9" s="72">
        <v>0</v>
      </c>
      <c r="U9" s="72">
        <v>0</v>
      </c>
      <c r="V9" s="72">
        <v>0</v>
      </c>
      <c r="W9" s="72">
        <v>138653</v>
      </c>
      <c r="X9" s="72">
        <v>127586</v>
      </c>
      <c r="Y9" s="72">
        <v>11067</v>
      </c>
      <c r="Z9" s="73">
        <f t="shared" ref="Z9:Z20" si="2">Y9/W9*100</f>
        <v>7.9817962828067195</v>
      </c>
      <c r="AA9" s="72">
        <v>138606</v>
      </c>
      <c r="AB9" s="73">
        <f t="shared" ref="AB9:AB20" si="3">AA9/W9*100</f>
        <v>99.966102428364337</v>
      </c>
      <c r="AC9" s="72">
        <v>127544</v>
      </c>
      <c r="AD9" s="72">
        <v>11062</v>
      </c>
      <c r="AE9" s="72">
        <v>42</v>
      </c>
      <c r="AF9" s="74">
        <v>5</v>
      </c>
      <c r="AG9" s="416" t="s">
        <v>3</v>
      </c>
      <c r="AH9" s="150" t="s">
        <v>4</v>
      </c>
      <c r="AI9" s="71">
        <v>1</v>
      </c>
      <c r="AJ9" s="72">
        <v>1</v>
      </c>
      <c r="AK9" s="72">
        <v>0</v>
      </c>
      <c r="AL9" s="72">
        <v>0</v>
      </c>
      <c r="AM9" s="72">
        <v>1</v>
      </c>
      <c r="AN9" s="72">
        <f>AM9/AI9*100</f>
        <v>100</v>
      </c>
      <c r="AO9" s="72">
        <v>1</v>
      </c>
      <c r="AP9" s="72">
        <v>0</v>
      </c>
      <c r="AQ9" s="72">
        <v>0</v>
      </c>
      <c r="AR9" s="72">
        <v>0</v>
      </c>
      <c r="AS9" s="72">
        <v>135962</v>
      </c>
      <c r="AT9" s="72">
        <v>126236</v>
      </c>
      <c r="AU9" s="72">
        <v>9726</v>
      </c>
      <c r="AV9" s="73">
        <f t="shared" ref="AV9:AV20" si="4">AU9/AS9*100</f>
        <v>7.1534693517306307</v>
      </c>
      <c r="AW9" s="72">
        <v>135929</v>
      </c>
      <c r="AX9" s="73">
        <f t="shared" ref="AX9:AX22" si="5">AW9/AS9*100</f>
        <v>99.975728512378453</v>
      </c>
      <c r="AY9" s="72">
        <v>126204</v>
      </c>
      <c r="AZ9" s="72">
        <v>9725</v>
      </c>
      <c r="BA9" s="72">
        <v>32</v>
      </c>
      <c r="BB9" s="72">
        <v>1</v>
      </c>
      <c r="BC9" s="72">
        <v>1</v>
      </c>
      <c r="BD9" s="72">
        <v>1</v>
      </c>
      <c r="BE9" s="72">
        <v>0</v>
      </c>
      <c r="BF9" s="72">
        <v>0</v>
      </c>
      <c r="BG9" s="72">
        <v>1</v>
      </c>
      <c r="BH9" s="72">
        <f>BG9/BC9*100</f>
        <v>100</v>
      </c>
      <c r="BI9" s="72">
        <v>1</v>
      </c>
      <c r="BJ9" s="72">
        <v>0</v>
      </c>
      <c r="BK9" s="72">
        <v>0</v>
      </c>
      <c r="BL9" s="74">
        <v>0</v>
      </c>
      <c r="BM9" s="416" t="s">
        <v>3</v>
      </c>
      <c r="BN9" s="150" t="s">
        <v>4</v>
      </c>
      <c r="BO9" s="71">
        <v>68341</v>
      </c>
      <c r="BP9" s="72">
        <v>63828</v>
      </c>
      <c r="BQ9" s="72">
        <v>4513</v>
      </c>
      <c r="BR9" s="73">
        <f t="shared" ref="BR9:BR20" si="6">BQ9/BO9*100</f>
        <v>6.603649346658667</v>
      </c>
      <c r="BS9" s="72">
        <v>68305</v>
      </c>
      <c r="BT9" s="73">
        <f t="shared" ref="BT9:BT20" si="7">BS9/BO9*100</f>
        <v>99.947322983275043</v>
      </c>
      <c r="BU9" s="72">
        <v>63796</v>
      </c>
      <c r="BV9" s="72">
        <v>4509</v>
      </c>
      <c r="BW9" s="72">
        <v>32</v>
      </c>
      <c r="BX9" s="72">
        <v>4</v>
      </c>
      <c r="BY9" s="72">
        <v>0</v>
      </c>
      <c r="BZ9" s="72">
        <v>0</v>
      </c>
      <c r="CA9" s="72">
        <v>0</v>
      </c>
      <c r="CB9" s="72">
        <v>0</v>
      </c>
      <c r="CC9" s="72">
        <v>0</v>
      </c>
      <c r="CD9" s="72">
        <v>0</v>
      </c>
      <c r="CE9" s="72">
        <v>0</v>
      </c>
      <c r="CF9" s="72">
        <v>0</v>
      </c>
      <c r="CG9" s="72">
        <v>0</v>
      </c>
      <c r="CH9" s="72">
        <v>0</v>
      </c>
      <c r="CI9" s="72">
        <v>0</v>
      </c>
      <c r="CJ9" s="72">
        <v>0</v>
      </c>
      <c r="CK9" s="72">
        <v>0</v>
      </c>
      <c r="CL9" s="72">
        <v>0</v>
      </c>
      <c r="CM9" s="72">
        <v>0</v>
      </c>
      <c r="CN9" s="72">
        <v>0</v>
      </c>
      <c r="CO9" s="72">
        <v>0</v>
      </c>
      <c r="CP9" s="72">
        <v>0</v>
      </c>
      <c r="CQ9" s="72">
        <v>0</v>
      </c>
      <c r="CR9" s="72">
        <v>0</v>
      </c>
    </row>
    <row r="10" spans="1:96" s="149" customFormat="1" ht="21.95" customHeight="1" x14ac:dyDescent="0.25">
      <c r="A10" s="412"/>
      <c r="B10" s="150" t="s">
        <v>117</v>
      </c>
      <c r="C10" s="136">
        <v>133444</v>
      </c>
      <c r="D10" s="137">
        <v>125934</v>
      </c>
      <c r="E10" s="137">
        <v>7510</v>
      </c>
      <c r="F10" s="78">
        <f t="shared" si="0"/>
        <v>5.6278289020113306</v>
      </c>
      <c r="G10" s="137">
        <v>133411</v>
      </c>
      <c r="H10" s="78">
        <f t="shared" si="1"/>
        <v>99.97527052546387</v>
      </c>
      <c r="I10" s="137">
        <v>125903</v>
      </c>
      <c r="J10" s="137">
        <v>7508</v>
      </c>
      <c r="K10" s="137">
        <v>31</v>
      </c>
      <c r="L10" s="137">
        <v>2</v>
      </c>
      <c r="M10" s="77">
        <v>0</v>
      </c>
      <c r="N10" s="77">
        <v>0</v>
      </c>
      <c r="O10" s="77">
        <v>0</v>
      </c>
      <c r="P10" s="77">
        <v>0</v>
      </c>
      <c r="Q10" s="77">
        <v>0</v>
      </c>
      <c r="R10" s="77">
        <v>0</v>
      </c>
      <c r="S10" s="77">
        <v>0</v>
      </c>
      <c r="T10" s="77">
        <v>0</v>
      </c>
      <c r="U10" s="77">
        <v>0</v>
      </c>
      <c r="V10" s="77">
        <v>0</v>
      </c>
      <c r="W10" s="77">
        <v>56514</v>
      </c>
      <c r="X10" s="77">
        <v>52999</v>
      </c>
      <c r="Y10" s="77">
        <v>3515</v>
      </c>
      <c r="Z10" s="78">
        <f t="shared" si="2"/>
        <v>6.2196977740029018</v>
      </c>
      <c r="AA10" s="77">
        <v>56495</v>
      </c>
      <c r="AB10" s="78">
        <f t="shared" si="3"/>
        <v>99.966380012032417</v>
      </c>
      <c r="AC10" s="77">
        <v>52982</v>
      </c>
      <c r="AD10" s="77">
        <v>3513</v>
      </c>
      <c r="AE10" s="77">
        <v>17</v>
      </c>
      <c r="AF10" s="79">
        <v>2</v>
      </c>
      <c r="AG10" s="416"/>
      <c r="AH10" s="150" t="s">
        <v>117</v>
      </c>
      <c r="AI10" s="76">
        <v>0</v>
      </c>
      <c r="AJ10" s="77">
        <v>0</v>
      </c>
      <c r="AK10" s="77">
        <v>0</v>
      </c>
      <c r="AL10" s="77">
        <v>0</v>
      </c>
      <c r="AM10" s="77">
        <v>0</v>
      </c>
      <c r="AN10" s="77">
        <v>0</v>
      </c>
      <c r="AO10" s="77">
        <v>0</v>
      </c>
      <c r="AP10" s="77">
        <v>0</v>
      </c>
      <c r="AQ10" s="77">
        <v>0</v>
      </c>
      <c r="AR10" s="77">
        <v>0</v>
      </c>
      <c r="AS10" s="77">
        <v>51566</v>
      </c>
      <c r="AT10" s="77">
        <v>48859</v>
      </c>
      <c r="AU10" s="77">
        <v>2707</v>
      </c>
      <c r="AV10" s="78">
        <f t="shared" si="4"/>
        <v>5.2495830586045065</v>
      </c>
      <c r="AW10" s="77">
        <v>51561</v>
      </c>
      <c r="AX10" s="78">
        <f t="shared" si="5"/>
        <v>99.990303688476899</v>
      </c>
      <c r="AY10" s="77">
        <v>48854</v>
      </c>
      <c r="AZ10" s="77">
        <v>2707</v>
      </c>
      <c r="BA10" s="77">
        <v>5</v>
      </c>
      <c r="BB10" s="77">
        <v>0</v>
      </c>
      <c r="BC10" s="77">
        <v>1</v>
      </c>
      <c r="BD10" s="77">
        <v>1</v>
      </c>
      <c r="BE10" s="77">
        <v>0</v>
      </c>
      <c r="BF10" s="77">
        <v>0</v>
      </c>
      <c r="BG10" s="77">
        <v>1</v>
      </c>
      <c r="BH10" s="77">
        <f>BG10/BC10*100</f>
        <v>100</v>
      </c>
      <c r="BI10" s="77">
        <v>1</v>
      </c>
      <c r="BJ10" s="77">
        <v>0</v>
      </c>
      <c r="BK10" s="77">
        <v>0</v>
      </c>
      <c r="BL10" s="79">
        <v>0</v>
      </c>
      <c r="BM10" s="416"/>
      <c r="BN10" s="150" t="s">
        <v>117</v>
      </c>
      <c r="BO10" s="76">
        <v>25363</v>
      </c>
      <c r="BP10" s="77">
        <v>24075</v>
      </c>
      <c r="BQ10" s="77">
        <v>1288</v>
      </c>
      <c r="BR10" s="78">
        <f t="shared" si="6"/>
        <v>5.0782636123486968</v>
      </c>
      <c r="BS10" s="77">
        <v>25354</v>
      </c>
      <c r="BT10" s="78">
        <f t="shared" si="7"/>
        <v>99.964515238733583</v>
      </c>
      <c r="BU10" s="77">
        <v>24066</v>
      </c>
      <c r="BV10" s="77">
        <v>1288</v>
      </c>
      <c r="BW10" s="77">
        <v>9</v>
      </c>
      <c r="BX10" s="77">
        <v>0</v>
      </c>
      <c r="BY10" s="77">
        <v>0</v>
      </c>
      <c r="BZ10" s="77">
        <v>0</v>
      </c>
      <c r="CA10" s="77">
        <v>0</v>
      </c>
      <c r="CB10" s="77">
        <v>0</v>
      </c>
      <c r="CC10" s="77">
        <v>0</v>
      </c>
      <c r="CD10" s="77">
        <v>0</v>
      </c>
      <c r="CE10" s="77">
        <v>0</v>
      </c>
      <c r="CF10" s="77">
        <v>0</v>
      </c>
      <c r="CG10" s="77">
        <v>0</v>
      </c>
      <c r="CH10" s="77">
        <v>0</v>
      </c>
      <c r="CI10" s="77">
        <v>0</v>
      </c>
      <c r="CJ10" s="77">
        <v>0</v>
      </c>
      <c r="CK10" s="77">
        <v>0</v>
      </c>
      <c r="CL10" s="77">
        <v>0</v>
      </c>
      <c r="CM10" s="77">
        <v>0</v>
      </c>
      <c r="CN10" s="77">
        <v>0</v>
      </c>
      <c r="CO10" s="77">
        <v>0</v>
      </c>
      <c r="CP10" s="77">
        <v>0</v>
      </c>
      <c r="CQ10" s="77">
        <v>0</v>
      </c>
      <c r="CR10" s="77">
        <v>0</v>
      </c>
    </row>
    <row r="11" spans="1:96" s="149" customFormat="1" ht="21.95" customHeight="1" x14ac:dyDescent="0.25">
      <c r="A11" s="412"/>
      <c r="B11" s="150" t="s">
        <v>118</v>
      </c>
      <c r="C11" s="136">
        <v>209514</v>
      </c>
      <c r="D11" s="137">
        <v>191718</v>
      </c>
      <c r="E11" s="137">
        <v>17796</v>
      </c>
      <c r="F11" s="78">
        <f t="shared" si="0"/>
        <v>8.4939431255190581</v>
      </c>
      <c r="G11" s="137">
        <v>209431</v>
      </c>
      <c r="H11" s="78">
        <f t="shared" si="1"/>
        <v>99.960384508911105</v>
      </c>
      <c r="I11" s="137">
        <v>191643</v>
      </c>
      <c r="J11" s="137">
        <v>17788</v>
      </c>
      <c r="K11" s="137">
        <v>75</v>
      </c>
      <c r="L11" s="137">
        <v>8</v>
      </c>
      <c r="M11" s="77">
        <v>0</v>
      </c>
      <c r="N11" s="77">
        <v>0</v>
      </c>
      <c r="O11" s="77">
        <v>0</v>
      </c>
      <c r="P11" s="77">
        <v>0</v>
      </c>
      <c r="Q11" s="77">
        <v>0</v>
      </c>
      <c r="R11" s="77">
        <v>0</v>
      </c>
      <c r="S11" s="77">
        <v>0</v>
      </c>
      <c r="T11" s="77">
        <v>0</v>
      </c>
      <c r="U11" s="77">
        <v>0</v>
      </c>
      <c r="V11" s="77">
        <v>0</v>
      </c>
      <c r="W11" s="77">
        <v>82139</v>
      </c>
      <c r="X11" s="77">
        <v>74587</v>
      </c>
      <c r="Y11" s="77">
        <v>7552</v>
      </c>
      <c r="Z11" s="78">
        <f t="shared" si="2"/>
        <v>9.1941708567184897</v>
      </c>
      <c r="AA11" s="77">
        <v>82111</v>
      </c>
      <c r="AB11" s="78">
        <f t="shared" si="3"/>
        <v>99.965911442798188</v>
      </c>
      <c r="AC11" s="77">
        <v>74562</v>
      </c>
      <c r="AD11" s="77">
        <v>7549</v>
      </c>
      <c r="AE11" s="77">
        <v>25</v>
      </c>
      <c r="AF11" s="79">
        <v>3</v>
      </c>
      <c r="AG11" s="416"/>
      <c r="AH11" s="150" t="s">
        <v>118</v>
      </c>
      <c r="AI11" s="76">
        <v>1</v>
      </c>
      <c r="AJ11" s="77">
        <v>1</v>
      </c>
      <c r="AK11" s="77">
        <v>0</v>
      </c>
      <c r="AL11" s="77">
        <v>0</v>
      </c>
      <c r="AM11" s="77">
        <v>1</v>
      </c>
      <c r="AN11" s="77">
        <f>AM11/AI11*100</f>
        <v>100</v>
      </c>
      <c r="AO11" s="77">
        <v>1</v>
      </c>
      <c r="AP11" s="77">
        <v>0</v>
      </c>
      <c r="AQ11" s="77">
        <v>0</v>
      </c>
      <c r="AR11" s="77">
        <v>0</v>
      </c>
      <c r="AS11" s="77">
        <v>84396</v>
      </c>
      <c r="AT11" s="77">
        <v>77377</v>
      </c>
      <c r="AU11" s="77">
        <v>7019</v>
      </c>
      <c r="AV11" s="78">
        <f t="shared" si="4"/>
        <v>8.3167448694250918</v>
      </c>
      <c r="AW11" s="77">
        <v>84368</v>
      </c>
      <c r="AX11" s="78">
        <f t="shared" si="5"/>
        <v>99.966823072183516</v>
      </c>
      <c r="AY11" s="77">
        <v>77350</v>
      </c>
      <c r="AZ11" s="77">
        <v>7018</v>
      </c>
      <c r="BA11" s="77">
        <v>27</v>
      </c>
      <c r="BB11" s="77">
        <v>1</v>
      </c>
      <c r="BC11" s="77">
        <v>0</v>
      </c>
      <c r="BD11" s="77">
        <v>0</v>
      </c>
      <c r="BE11" s="77">
        <v>0</v>
      </c>
      <c r="BF11" s="77">
        <v>0</v>
      </c>
      <c r="BG11" s="77">
        <v>0</v>
      </c>
      <c r="BH11" s="77">
        <v>0</v>
      </c>
      <c r="BI11" s="77">
        <v>0</v>
      </c>
      <c r="BJ11" s="77">
        <v>0</v>
      </c>
      <c r="BK11" s="77">
        <v>0</v>
      </c>
      <c r="BL11" s="79">
        <v>0</v>
      </c>
      <c r="BM11" s="416"/>
      <c r="BN11" s="150" t="s">
        <v>118</v>
      </c>
      <c r="BO11" s="76">
        <v>42978</v>
      </c>
      <c r="BP11" s="77">
        <v>39753</v>
      </c>
      <c r="BQ11" s="77">
        <v>3225</v>
      </c>
      <c r="BR11" s="78">
        <f t="shared" si="6"/>
        <v>7.5038391735306433</v>
      </c>
      <c r="BS11" s="77">
        <v>42951</v>
      </c>
      <c r="BT11" s="78">
        <f t="shared" si="7"/>
        <v>99.937177160407657</v>
      </c>
      <c r="BU11" s="77">
        <v>39730</v>
      </c>
      <c r="BV11" s="77">
        <v>3221</v>
      </c>
      <c r="BW11" s="77">
        <v>23</v>
      </c>
      <c r="BX11" s="77">
        <v>4</v>
      </c>
      <c r="BY11" s="77">
        <v>0</v>
      </c>
      <c r="BZ11" s="77">
        <v>0</v>
      </c>
      <c r="CA11" s="77">
        <v>0</v>
      </c>
      <c r="CB11" s="77">
        <v>0</v>
      </c>
      <c r="CC11" s="77">
        <v>0</v>
      </c>
      <c r="CD11" s="77">
        <v>0</v>
      </c>
      <c r="CE11" s="77">
        <v>0</v>
      </c>
      <c r="CF11" s="77">
        <v>0</v>
      </c>
      <c r="CG11" s="77">
        <v>0</v>
      </c>
      <c r="CH11" s="77">
        <v>0</v>
      </c>
      <c r="CI11" s="77">
        <v>0</v>
      </c>
      <c r="CJ11" s="77">
        <v>0</v>
      </c>
      <c r="CK11" s="77">
        <v>0</v>
      </c>
      <c r="CL11" s="77">
        <v>0</v>
      </c>
      <c r="CM11" s="77">
        <v>0</v>
      </c>
      <c r="CN11" s="77">
        <v>0</v>
      </c>
      <c r="CO11" s="77">
        <v>0</v>
      </c>
      <c r="CP11" s="77">
        <v>0</v>
      </c>
      <c r="CQ11" s="77">
        <v>0</v>
      </c>
      <c r="CR11" s="77">
        <v>0</v>
      </c>
    </row>
    <row r="12" spans="1:96" s="149" customFormat="1" ht="21.95" customHeight="1" x14ac:dyDescent="0.25">
      <c r="A12" s="415" t="s">
        <v>119</v>
      </c>
      <c r="B12" s="150" t="s">
        <v>4</v>
      </c>
      <c r="C12" s="136">
        <v>91309</v>
      </c>
      <c r="D12" s="137">
        <v>87041</v>
      </c>
      <c r="E12" s="137">
        <v>4268</v>
      </c>
      <c r="F12" s="78">
        <f t="shared" si="0"/>
        <v>4.6742380269195802</v>
      </c>
      <c r="G12" s="137">
        <v>91291</v>
      </c>
      <c r="H12" s="78">
        <f t="shared" si="1"/>
        <v>99.980286718724329</v>
      </c>
      <c r="I12" s="137">
        <v>87024</v>
      </c>
      <c r="J12" s="137">
        <v>4267</v>
      </c>
      <c r="K12" s="137">
        <v>17</v>
      </c>
      <c r="L12" s="137">
        <v>1</v>
      </c>
      <c r="M12" s="77">
        <v>0</v>
      </c>
      <c r="N12" s="77">
        <v>0</v>
      </c>
      <c r="O12" s="77">
        <v>0</v>
      </c>
      <c r="P12" s="77">
        <v>0</v>
      </c>
      <c r="Q12" s="77">
        <v>0</v>
      </c>
      <c r="R12" s="77">
        <v>0</v>
      </c>
      <c r="S12" s="77">
        <v>0</v>
      </c>
      <c r="T12" s="77">
        <v>0</v>
      </c>
      <c r="U12" s="77">
        <v>0</v>
      </c>
      <c r="V12" s="77">
        <v>0</v>
      </c>
      <c r="W12" s="77">
        <v>35377</v>
      </c>
      <c r="X12" s="77">
        <v>33706</v>
      </c>
      <c r="Y12" s="77">
        <v>1671</v>
      </c>
      <c r="Z12" s="78">
        <f t="shared" si="2"/>
        <v>4.7234078638663535</v>
      </c>
      <c r="AA12" s="77">
        <v>35371</v>
      </c>
      <c r="AB12" s="78">
        <f t="shared" si="3"/>
        <v>99.983039828136924</v>
      </c>
      <c r="AC12" s="77">
        <v>33701</v>
      </c>
      <c r="AD12" s="77">
        <v>1670</v>
      </c>
      <c r="AE12" s="77">
        <v>5</v>
      </c>
      <c r="AF12" s="79">
        <v>1</v>
      </c>
      <c r="AG12" s="416" t="s">
        <v>119</v>
      </c>
      <c r="AH12" s="150" t="s">
        <v>4</v>
      </c>
      <c r="AI12" s="76">
        <v>0</v>
      </c>
      <c r="AJ12" s="77">
        <v>0</v>
      </c>
      <c r="AK12" s="77">
        <v>0</v>
      </c>
      <c r="AL12" s="77">
        <v>0</v>
      </c>
      <c r="AM12" s="77">
        <v>0</v>
      </c>
      <c r="AN12" s="77">
        <v>0</v>
      </c>
      <c r="AO12" s="77">
        <v>0</v>
      </c>
      <c r="AP12" s="77">
        <v>0</v>
      </c>
      <c r="AQ12" s="77">
        <v>0</v>
      </c>
      <c r="AR12" s="77">
        <v>0</v>
      </c>
      <c r="AS12" s="77">
        <v>38512</v>
      </c>
      <c r="AT12" s="77">
        <v>36701</v>
      </c>
      <c r="AU12" s="77">
        <v>1811</v>
      </c>
      <c r="AV12" s="78">
        <f t="shared" si="4"/>
        <v>4.7024304113003739</v>
      </c>
      <c r="AW12" s="77">
        <v>38507</v>
      </c>
      <c r="AX12" s="78">
        <f t="shared" si="5"/>
        <v>99.987017033651853</v>
      </c>
      <c r="AY12" s="77">
        <v>36696</v>
      </c>
      <c r="AZ12" s="77">
        <v>1811</v>
      </c>
      <c r="BA12" s="77">
        <v>5</v>
      </c>
      <c r="BB12" s="77">
        <v>0</v>
      </c>
      <c r="BC12" s="77">
        <v>1</v>
      </c>
      <c r="BD12" s="77">
        <v>1</v>
      </c>
      <c r="BE12" s="77">
        <v>0</v>
      </c>
      <c r="BF12" s="77">
        <v>0</v>
      </c>
      <c r="BG12" s="77">
        <v>1</v>
      </c>
      <c r="BH12" s="77">
        <f>BG12/BC12*100</f>
        <v>100</v>
      </c>
      <c r="BI12" s="77">
        <v>1</v>
      </c>
      <c r="BJ12" s="77">
        <v>0</v>
      </c>
      <c r="BK12" s="77">
        <v>0</v>
      </c>
      <c r="BL12" s="79">
        <v>0</v>
      </c>
      <c r="BM12" s="416" t="s">
        <v>119</v>
      </c>
      <c r="BN12" s="150" t="s">
        <v>4</v>
      </c>
      <c r="BO12" s="76">
        <v>17419</v>
      </c>
      <c r="BP12" s="77">
        <v>16633</v>
      </c>
      <c r="BQ12" s="77">
        <v>786</v>
      </c>
      <c r="BR12" s="78">
        <f t="shared" si="6"/>
        <v>4.5123141397324762</v>
      </c>
      <c r="BS12" s="77">
        <v>17412</v>
      </c>
      <c r="BT12" s="78">
        <f t="shared" si="7"/>
        <v>99.959813996211039</v>
      </c>
      <c r="BU12" s="77">
        <v>16626</v>
      </c>
      <c r="BV12" s="77">
        <v>786</v>
      </c>
      <c r="BW12" s="77">
        <v>7</v>
      </c>
      <c r="BX12" s="77">
        <v>0</v>
      </c>
      <c r="BY12" s="77">
        <v>0</v>
      </c>
      <c r="BZ12" s="77">
        <v>0</v>
      </c>
      <c r="CA12" s="77">
        <v>0</v>
      </c>
      <c r="CB12" s="77">
        <v>0</v>
      </c>
      <c r="CC12" s="77">
        <v>0</v>
      </c>
      <c r="CD12" s="77">
        <v>0</v>
      </c>
      <c r="CE12" s="77">
        <v>0</v>
      </c>
      <c r="CF12" s="77">
        <v>0</v>
      </c>
      <c r="CG12" s="77">
        <v>0</v>
      </c>
      <c r="CH12" s="77">
        <v>0</v>
      </c>
      <c r="CI12" s="77">
        <v>0</v>
      </c>
      <c r="CJ12" s="77">
        <v>0</v>
      </c>
      <c r="CK12" s="77">
        <v>0</v>
      </c>
      <c r="CL12" s="77">
        <v>0</v>
      </c>
      <c r="CM12" s="77">
        <v>0</v>
      </c>
      <c r="CN12" s="77">
        <v>0</v>
      </c>
      <c r="CO12" s="77">
        <v>0</v>
      </c>
      <c r="CP12" s="77">
        <v>0</v>
      </c>
      <c r="CQ12" s="77">
        <v>0</v>
      </c>
      <c r="CR12" s="77">
        <v>0</v>
      </c>
    </row>
    <row r="13" spans="1:96" s="149" customFormat="1" ht="21.95" customHeight="1" x14ac:dyDescent="0.25">
      <c r="A13" s="415"/>
      <c r="B13" s="150" t="s">
        <v>117</v>
      </c>
      <c r="C13" s="136">
        <v>76079</v>
      </c>
      <c r="D13" s="137">
        <v>72626</v>
      </c>
      <c r="E13" s="137">
        <v>3453</v>
      </c>
      <c r="F13" s="78">
        <f t="shared" si="0"/>
        <v>4.5387031901050223</v>
      </c>
      <c r="G13" s="137">
        <v>76064</v>
      </c>
      <c r="H13" s="78">
        <f t="shared" si="1"/>
        <v>99.980283652519091</v>
      </c>
      <c r="I13" s="137">
        <v>72612</v>
      </c>
      <c r="J13" s="137">
        <v>3452</v>
      </c>
      <c r="K13" s="137">
        <v>14</v>
      </c>
      <c r="L13" s="137">
        <v>1</v>
      </c>
      <c r="M13" s="77">
        <v>0</v>
      </c>
      <c r="N13" s="77" t="s">
        <v>57</v>
      </c>
      <c r="O13" s="77" t="s">
        <v>57</v>
      </c>
      <c r="P13" s="77" t="s">
        <v>57</v>
      </c>
      <c r="Q13" s="77">
        <v>0</v>
      </c>
      <c r="R13" s="77" t="s">
        <v>57</v>
      </c>
      <c r="S13" s="77" t="s">
        <v>57</v>
      </c>
      <c r="T13" s="77" t="s">
        <v>57</v>
      </c>
      <c r="U13" s="77" t="s">
        <v>57</v>
      </c>
      <c r="V13" s="77" t="s">
        <v>57</v>
      </c>
      <c r="W13" s="77">
        <v>29611</v>
      </c>
      <c r="X13" s="77">
        <v>28253</v>
      </c>
      <c r="Y13" s="77">
        <v>1358</v>
      </c>
      <c r="Z13" s="78">
        <f t="shared" si="2"/>
        <v>4.5861335314579037</v>
      </c>
      <c r="AA13" s="77">
        <v>29605</v>
      </c>
      <c r="AB13" s="78">
        <f t="shared" si="3"/>
        <v>99.979737259802107</v>
      </c>
      <c r="AC13" s="77">
        <v>28248</v>
      </c>
      <c r="AD13" s="77">
        <v>1357</v>
      </c>
      <c r="AE13" s="77">
        <v>5</v>
      </c>
      <c r="AF13" s="79">
        <v>1</v>
      </c>
      <c r="AG13" s="416"/>
      <c r="AH13" s="150" t="s">
        <v>117</v>
      </c>
      <c r="AI13" s="76">
        <v>0</v>
      </c>
      <c r="AJ13" s="77" t="s">
        <v>57</v>
      </c>
      <c r="AK13" s="77" t="s">
        <v>57</v>
      </c>
      <c r="AL13" s="77" t="s">
        <v>57</v>
      </c>
      <c r="AM13" s="77">
        <v>0</v>
      </c>
      <c r="AN13" s="77">
        <v>0</v>
      </c>
      <c r="AO13" s="77" t="s">
        <v>57</v>
      </c>
      <c r="AP13" s="77" t="s">
        <v>57</v>
      </c>
      <c r="AQ13" s="77" t="s">
        <v>57</v>
      </c>
      <c r="AR13" s="77" t="s">
        <v>57</v>
      </c>
      <c r="AS13" s="77">
        <v>31937</v>
      </c>
      <c r="AT13" s="77">
        <v>30472</v>
      </c>
      <c r="AU13" s="77">
        <v>1465</v>
      </c>
      <c r="AV13" s="78">
        <f t="shared" si="4"/>
        <v>4.5871559633027523</v>
      </c>
      <c r="AW13" s="77">
        <v>31935</v>
      </c>
      <c r="AX13" s="78">
        <f t="shared" si="5"/>
        <v>99.993737671039867</v>
      </c>
      <c r="AY13" s="77">
        <v>30470</v>
      </c>
      <c r="AZ13" s="77">
        <v>1465</v>
      </c>
      <c r="BA13" s="77">
        <v>2</v>
      </c>
      <c r="BB13" s="77" t="s">
        <v>57</v>
      </c>
      <c r="BC13" s="77">
        <v>1</v>
      </c>
      <c r="BD13" s="77">
        <v>1</v>
      </c>
      <c r="BE13" s="77">
        <v>0</v>
      </c>
      <c r="BF13" s="77">
        <v>0</v>
      </c>
      <c r="BG13" s="77">
        <v>1</v>
      </c>
      <c r="BH13" s="77">
        <f>BG13/BC13*100</f>
        <v>100</v>
      </c>
      <c r="BI13" s="77">
        <v>1</v>
      </c>
      <c r="BJ13" s="77" t="s">
        <v>57</v>
      </c>
      <c r="BK13" s="77" t="s">
        <v>57</v>
      </c>
      <c r="BL13" s="79" t="s">
        <v>57</v>
      </c>
      <c r="BM13" s="416"/>
      <c r="BN13" s="150" t="s">
        <v>117</v>
      </c>
      <c r="BO13" s="76">
        <v>14530</v>
      </c>
      <c r="BP13" s="77">
        <v>13900</v>
      </c>
      <c r="BQ13" s="77">
        <v>630</v>
      </c>
      <c r="BR13" s="78">
        <f t="shared" si="6"/>
        <v>4.3358568479008941</v>
      </c>
      <c r="BS13" s="77">
        <v>14523</v>
      </c>
      <c r="BT13" s="78">
        <f t="shared" si="7"/>
        <v>99.951823812801095</v>
      </c>
      <c r="BU13" s="77">
        <v>13893</v>
      </c>
      <c r="BV13" s="77">
        <v>630</v>
      </c>
      <c r="BW13" s="77">
        <v>7</v>
      </c>
      <c r="BX13" s="77" t="s">
        <v>57</v>
      </c>
      <c r="BY13" s="77">
        <v>0</v>
      </c>
      <c r="BZ13" s="77" t="s">
        <v>57</v>
      </c>
      <c r="CA13" s="77" t="s">
        <v>57</v>
      </c>
      <c r="CB13" s="77">
        <v>0</v>
      </c>
      <c r="CC13" s="77">
        <v>0</v>
      </c>
      <c r="CD13" s="77">
        <v>0</v>
      </c>
      <c r="CE13" s="77" t="s">
        <v>57</v>
      </c>
      <c r="CF13" s="77" t="s">
        <v>57</v>
      </c>
      <c r="CG13" s="77" t="s">
        <v>57</v>
      </c>
      <c r="CH13" s="77" t="s">
        <v>57</v>
      </c>
      <c r="CI13" s="77">
        <v>0</v>
      </c>
      <c r="CJ13" s="77" t="s">
        <v>57</v>
      </c>
      <c r="CK13" s="77" t="s">
        <v>57</v>
      </c>
      <c r="CL13" s="77">
        <v>0</v>
      </c>
      <c r="CM13" s="77" t="s">
        <v>57</v>
      </c>
      <c r="CN13" s="77" t="s">
        <v>57</v>
      </c>
      <c r="CO13" s="77" t="s">
        <v>57</v>
      </c>
      <c r="CP13" s="77" t="s">
        <v>57</v>
      </c>
      <c r="CQ13" s="77" t="s">
        <v>57</v>
      </c>
      <c r="CR13" s="77" t="s">
        <v>57</v>
      </c>
    </row>
    <row r="14" spans="1:96" s="149" customFormat="1" ht="21.95" customHeight="1" x14ac:dyDescent="0.25">
      <c r="A14" s="415"/>
      <c r="B14" s="150" t="s">
        <v>118</v>
      </c>
      <c r="C14" s="136">
        <v>15230</v>
      </c>
      <c r="D14" s="137">
        <v>14415</v>
      </c>
      <c r="E14" s="137">
        <v>815</v>
      </c>
      <c r="F14" s="78">
        <f t="shared" si="0"/>
        <v>5.3512803676953382</v>
      </c>
      <c r="G14" s="137">
        <v>15227</v>
      </c>
      <c r="H14" s="78">
        <f t="shared" si="1"/>
        <v>99.980302035456333</v>
      </c>
      <c r="I14" s="137">
        <v>14412</v>
      </c>
      <c r="J14" s="137">
        <v>815</v>
      </c>
      <c r="K14" s="137">
        <v>3</v>
      </c>
      <c r="L14" s="137">
        <v>0</v>
      </c>
      <c r="M14" s="77">
        <v>0</v>
      </c>
      <c r="N14" s="77" t="s">
        <v>57</v>
      </c>
      <c r="O14" s="77" t="s">
        <v>57</v>
      </c>
      <c r="P14" s="77" t="s">
        <v>57</v>
      </c>
      <c r="Q14" s="77">
        <v>0</v>
      </c>
      <c r="R14" s="77" t="s">
        <v>57</v>
      </c>
      <c r="S14" s="77" t="s">
        <v>57</v>
      </c>
      <c r="T14" s="77" t="s">
        <v>57</v>
      </c>
      <c r="U14" s="77" t="s">
        <v>57</v>
      </c>
      <c r="V14" s="77" t="s">
        <v>57</v>
      </c>
      <c r="W14" s="77">
        <v>5766</v>
      </c>
      <c r="X14" s="77">
        <v>5453</v>
      </c>
      <c r="Y14" s="77">
        <v>313</v>
      </c>
      <c r="Z14" s="78">
        <f t="shared" si="2"/>
        <v>5.4283732223378429</v>
      </c>
      <c r="AA14" s="77">
        <v>5766</v>
      </c>
      <c r="AB14" s="77">
        <f t="shared" si="3"/>
        <v>100</v>
      </c>
      <c r="AC14" s="77">
        <v>5453</v>
      </c>
      <c r="AD14" s="77">
        <v>313</v>
      </c>
      <c r="AE14" s="77" t="s">
        <v>57</v>
      </c>
      <c r="AF14" s="79" t="s">
        <v>57</v>
      </c>
      <c r="AG14" s="416"/>
      <c r="AH14" s="150" t="s">
        <v>118</v>
      </c>
      <c r="AI14" s="76">
        <v>0</v>
      </c>
      <c r="AJ14" s="77" t="s">
        <v>57</v>
      </c>
      <c r="AK14" s="77" t="s">
        <v>57</v>
      </c>
      <c r="AL14" s="77" t="s">
        <v>57</v>
      </c>
      <c r="AM14" s="77">
        <v>0</v>
      </c>
      <c r="AN14" s="77">
        <v>0</v>
      </c>
      <c r="AO14" s="77" t="s">
        <v>57</v>
      </c>
      <c r="AP14" s="77" t="s">
        <v>57</v>
      </c>
      <c r="AQ14" s="77" t="s">
        <v>57</v>
      </c>
      <c r="AR14" s="77" t="s">
        <v>57</v>
      </c>
      <c r="AS14" s="77">
        <v>6575</v>
      </c>
      <c r="AT14" s="77">
        <v>6229</v>
      </c>
      <c r="AU14" s="77">
        <v>346</v>
      </c>
      <c r="AV14" s="78">
        <f t="shared" si="4"/>
        <v>5.2623574144486689</v>
      </c>
      <c r="AW14" s="77">
        <v>6572</v>
      </c>
      <c r="AX14" s="78">
        <f t="shared" si="5"/>
        <v>99.954372623574145</v>
      </c>
      <c r="AY14" s="77">
        <v>6226</v>
      </c>
      <c r="AZ14" s="77">
        <v>346</v>
      </c>
      <c r="BA14" s="77">
        <v>3</v>
      </c>
      <c r="BB14" s="77" t="s">
        <v>57</v>
      </c>
      <c r="BC14" s="77">
        <v>0</v>
      </c>
      <c r="BD14" s="77" t="s">
        <v>57</v>
      </c>
      <c r="BE14" s="77" t="s">
        <v>57</v>
      </c>
      <c r="BF14" s="77" t="s">
        <v>57</v>
      </c>
      <c r="BG14" s="77" t="s">
        <v>57</v>
      </c>
      <c r="BH14" s="77" t="s">
        <v>57</v>
      </c>
      <c r="BI14" s="77" t="s">
        <v>57</v>
      </c>
      <c r="BJ14" s="77" t="s">
        <v>57</v>
      </c>
      <c r="BK14" s="77" t="s">
        <v>57</v>
      </c>
      <c r="BL14" s="79" t="s">
        <v>57</v>
      </c>
      <c r="BM14" s="416"/>
      <c r="BN14" s="150" t="s">
        <v>118</v>
      </c>
      <c r="BO14" s="76">
        <v>2889</v>
      </c>
      <c r="BP14" s="77">
        <v>2733</v>
      </c>
      <c r="BQ14" s="77">
        <v>156</v>
      </c>
      <c r="BR14" s="78">
        <f t="shared" si="6"/>
        <v>5.3997923156801662</v>
      </c>
      <c r="BS14" s="77">
        <v>2889</v>
      </c>
      <c r="BT14" s="77">
        <f t="shared" si="7"/>
        <v>100</v>
      </c>
      <c r="BU14" s="77">
        <v>2733</v>
      </c>
      <c r="BV14" s="77">
        <v>156</v>
      </c>
      <c r="BW14" s="77" t="s">
        <v>57</v>
      </c>
      <c r="BX14" s="77" t="s">
        <v>57</v>
      </c>
      <c r="BY14" s="77">
        <v>0</v>
      </c>
      <c r="BZ14" s="77" t="s">
        <v>57</v>
      </c>
      <c r="CA14" s="77" t="s">
        <v>57</v>
      </c>
      <c r="CB14" s="77">
        <v>0</v>
      </c>
      <c r="CC14" s="77">
        <v>0</v>
      </c>
      <c r="CD14" s="77">
        <v>0</v>
      </c>
      <c r="CE14" s="77" t="s">
        <v>57</v>
      </c>
      <c r="CF14" s="77" t="s">
        <v>57</v>
      </c>
      <c r="CG14" s="77" t="s">
        <v>57</v>
      </c>
      <c r="CH14" s="77" t="s">
        <v>57</v>
      </c>
      <c r="CI14" s="77">
        <v>0</v>
      </c>
      <c r="CJ14" s="77" t="s">
        <v>57</v>
      </c>
      <c r="CK14" s="77" t="s">
        <v>57</v>
      </c>
      <c r="CL14" s="77">
        <v>0</v>
      </c>
      <c r="CM14" s="77" t="s">
        <v>57</v>
      </c>
      <c r="CN14" s="77" t="s">
        <v>57</v>
      </c>
      <c r="CO14" s="77" t="s">
        <v>57</v>
      </c>
      <c r="CP14" s="77" t="s">
        <v>57</v>
      </c>
      <c r="CQ14" s="77" t="s">
        <v>57</v>
      </c>
      <c r="CR14" s="77" t="s">
        <v>57</v>
      </c>
    </row>
    <row r="15" spans="1:96" s="149" customFormat="1" ht="21.95" customHeight="1" x14ac:dyDescent="0.25">
      <c r="A15" s="415" t="s">
        <v>120</v>
      </c>
      <c r="B15" s="150" t="s">
        <v>4</v>
      </c>
      <c r="C15" s="136">
        <v>102384</v>
      </c>
      <c r="D15" s="137">
        <v>92374</v>
      </c>
      <c r="E15" s="137">
        <v>10010</v>
      </c>
      <c r="F15" s="78">
        <f t="shared" si="0"/>
        <v>9.7769182684794487</v>
      </c>
      <c r="G15" s="137">
        <v>102351</v>
      </c>
      <c r="H15" s="78">
        <f t="shared" si="1"/>
        <v>99.967768401312711</v>
      </c>
      <c r="I15" s="137">
        <v>92345</v>
      </c>
      <c r="J15" s="137">
        <v>10006</v>
      </c>
      <c r="K15" s="137">
        <v>29</v>
      </c>
      <c r="L15" s="137">
        <v>4</v>
      </c>
      <c r="M15" s="77">
        <v>0</v>
      </c>
      <c r="N15" s="77">
        <v>0</v>
      </c>
      <c r="O15" s="77">
        <v>0</v>
      </c>
      <c r="P15" s="77">
        <v>0</v>
      </c>
      <c r="Q15" s="77">
        <v>0</v>
      </c>
      <c r="R15" s="77">
        <v>0</v>
      </c>
      <c r="S15" s="77">
        <v>0</v>
      </c>
      <c r="T15" s="77">
        <v>0</v>
      </c>
      <c r="U15" s="77">
        <v>0</v>
      </c>
      <c r="V15" s="77">
        <v>0</v>
      </c>
      <c r="W15" s="77">
        <v>46679</v>
      </c>
      <c r="X15" s="77">
        <v>41733</v>
      </c>
      <c r="Y15" s="77">
        <v>4946</v>
      </c>
      <c r="Z15" s="78">
        <f t="shared" si="2"/>
        <v>10.595771117633197</v>
      </c>
      <c r="AA15" s="77">
        <v>46664</v>
      </c>
      <c r="AB15" s="78">
        <f t="shared" si="3"/>
        <v>99.967865635510606</v>
      </c>
      <c r="AC15" s="77">
        <v>41721</v>
      </c>
      <c r="AD15" s="77">
        <v>4943</v>
      </c>
      <c r="AE15" s="77">
        <v>12</v>
      </c>
      <c r="AF15" s="79">
        <v>3</v>
      </c>
      <c r="AG15" s="416" t="s">
        <v>120</v>
      </c>
      <c r="AH15" s="150" t="s">
        <v>4</v>
      </c>
      <c r="AI15" s="76">
        <v>1</v>
      </c>
      <c r="AJ15" s="77">
        <v>1</v>
      </c>
      <c r="AK15" s="77">
        <v>0</v>
      </c>
      <c r="AL15" s="77">
        <v>0</v>
      </c>
      <c r="AM15" s="77">
        <v>1</v>
      </c>
      <c r="AN15" s="77">
        <f>AM15/AI15*100</f>
        <v>100</v>
      </c>
      <c r="AO15" s="77">
        <v>1</v>
      </c>
      <c r="AP15" s="77">
        <v>0</v>
      </c>
      <c r="AQ15" s="77">
        <v>0</v>
      </c>
      <c r="AR15" s="77">
        <v>0</v>
      </c>
      <c r="AS15" s="77">
        <v>49679</v>
      </c>
      <c r="AT15" s="77">
        <v>45179</v>
      </c>
      <c r="AU15" s="77">
        <v>4500</v>
      </c>
      <c r="AV15" s="78">
        <f t="shared" si="4"/>
        <v>9.0581533444715081</v>
      </c>
      <c r="AW15" s="77">
        <v>49661</v>
      </c>
      <c r="AX15" s="78">
        <f t="shared" si="5"/>
        <v>99.963767386622109</v>
      </c>
      <c r="AY15" s="77">
        <v>45162</v>
      </c>
      <c r="AZ15" s="77">
        <v>4499</v>
      </c>
      <c r="BA15" s="77">
        <v>17</v>
      </c>
      <c r="BB15" s="77">
        <v>1</v>
      </c>
      <c r="BC15" s="77">
        <v>0</v>
      </c>
      <c r="BD15" s="77">
        <v>0</v>
      </c>
      <c r="BE15" s="77">
        <v>0</v>
      </c>
      <c r="BF15" s="77">
        <v>0</v>
      </c>
      <c r="BG15" s="77">
        <v>0</v>
      </c>
      <c r="BH15" s="77">
        <v>0</v>
      </c>
      <c r="BI15" s="77">
        <v>0</v>
      </c>
      <c r="BJ15" s="77">
        <v>0</v>
      </c>
      <c r="BK15" s="77">
        <v>0</v>
      </c>
      <c r="BL15" s="79">
        <v>0</v>
      </c>
      <c r="BM15" s="416" t="s">
        <v>120</v>
      </c>
      <c r="BN15" s="150" t="s">
        <v>4</v>
      </c>
      <c r="BO15" s="76">
        <v>6025</v>
      </c>
      <c r="BP15" s="77">
        <v>5461</v>
      </c>
      <c r="BQ15" s="77">
        <v>564</v>
      </c>
      <c r="BR15" s="78">
        <f t="shared" si="6"/>
        <v>9.3609958506224071</v>
      </c>
      <c r="BS15" s="77">
        <v>6025</v>
      </c>
      <c r="BT15" s="77">
        <f t="shared" si="7"/>
        <v>100</v>
      </c>
      <c r="BU15" s="77">
        <v>5461</v>
      </c>
      <c r="BV15" s="77">
        <v>564</v>
      </c>
      <c r="BW15" s="77">
        <v>0</v>
      </c>
      <c r="BX15" s="77">
        <v>0</v>
      </c>
      <c r="BY15" s="77">
        <v>0</v>
      </c>
      <c r="BZ15" s="77">
        <v>0</v>
      </c>
      <c r="CA15" s="77">
        <v>0</v>
      </c>
      <c r="CB15" s="77">
        <v>0</v>
      </c>
      <c r="CC15" s="77">
        <v>0</v>
      </c>
      <c r="CD15" s="77">
        <v>0</v>
      </c>
      <c r="CE15" s="77">
        <v>0</v>
      </c>
      <c r="CF15" s="77">
        <v>0</v>
      </c>
      <c r="CG15" s="77">
        <v>0</v>
      </c>
      <c r="CH15" s="77">
        <v>0</v>
      </c>
      <c r="CI15" s="77">
        <v>0</v>
      </c>
      <c r="CJ15" s="77">
        <v>0</v>
      </c>
      <c r="CK15" s="77">
        <v>0</v>
      </c>
      <c r="CL15" s="77">
        <v>0</v>
      </c>
      <c r="CM15" s="77">
        <v>0</v>
      </c>
      <c r="CN15" s="77">
        <v>0</v>
      </c>
      <c r="CO15" s="77">
        <v>0</v>
      </c>
      <c r="CP15" s="77">
        <v>0</v>
      </c>
      <c r="CQ15" s="77">
        <v>0</v>
      </c>
      <c r="CR15" s="77">
        <v>0</v>
      </c>
    </row>
    <row r="16" spans="1:96" s="149" customFormat="1" ht="21.95" customHeight="1" x14ac:dyDescent="0.25">
      <c r="A16" s="415"/>
      <c r="B16" s="150" t="s">
        <v>117</v>
      </c>
      <c r="C16" s="136">
        <v>10619</v>
      </c>
      <c r="D16" s="137">
        <v>9695</v>
      </c>
      <c r="E16" s="137">
        <v>924</v>
      </c>
      <c r="F16" s="78">
        <f t="shared" si="0"/>
        <v>8.7013843111404086</v>
      </c>
      <c r="G16" s="137">
        <v>10617</v>
      </c>
      <c r="H16" s="78">
        <f t="shared" si="1"/>
        <v>99.981165834824367</v>
      </c>
      <c r="I16" s="137">
        <v>9693</v>
      </c>
      <c r="J16" s="137">
        <v>924</v>
      </c>
      <c r="K16" s="137">
        <v>2</v>
      </c>
      <c r="L16" s="137">
        <v>0</v>
      </c>
      <c r="M16" s="77">
        <v>0</v>
      </c>
      <c r="N16" s="77" t="s">
        <v>57</v>
      </c>
      <c r="O16" s="77" t="s">
        <v>57</v>
      </c>
      <c r="P16" s="77" t="s">
        <v>57</v>
      </c>
      <c r="Q16" s="77">
        <v>0</v>
      </c>
      <c r="R16" s="77" t="s">
        <v>57</v>
      </c>
      <c r="S16" s="77" t="s">
        <v>57</v>
      </c>
      <c r="T16" s="77" t="s">
        <v>57</v>
      </c>
      <c r="U16" s="77" t="s">
        <v>57</v>
      </c>
      <c r="V16" s="77" t="s">
        <v>57</v>
      </c>
      <c r="W16" s="77">
        <v>5416</v>
      </c>
      <c r="X16" s="77">
        <v>4878</v>
      </c>
      <c r="Y16" s="77">
        <v>538</v>
      </c>
      <c r="Z16" s="78">
        <f t="shared" si="2"/>
        <v>9.9335302806499257</v>
      </c>
      <c r="AA16" s="77">
        <v>5415</v>
      </c>
      <c r="AB16" s="78">
        <f t="shared" si="3"/>
        <v>99.981536189069416</v>
      </c>
      <c r="AC16" s="77">
        <v>4877</v>
      </c>
      <c r="AD16" s="77">
        <v>538</v>
      </c>
      <c r="AE16" s="77">
        <v>1</v>
      </c>
      <c r="AF16" s="79" t="s">
        <v>57</v>
      </c>
      <c r="AG16" s="416"/>
      <c r="AH16" s="150" t="s">
        <v>117</v>
      </c>
      <c r="AI16" s="76">
        <v>0</v>
      </c>
      <c r="AJ16" s="77" t="s">
        <v>57</v>
      </c>
      <c r="AK16" s="77" t="s">
        <v>57</v>
      </c>
      <c r="AL16" s="77" t="s">
        <v>57</v>
      </c>
      <c r="AM16" s="77">
        <v>0</v>
      </c>
      <c r="AN16" s="77" t="s">
        <v>57</v>
      </c>
      <c r="AO16" s="77" t="s">
        <v>57</v>
      </c>
      <c r="AP16" s="77" t="s">
        <v>57</v>
      </c>
      <c r="AQ16" s="77" t="s">
        <v>57</v>
      </c>
      <c r="AR16" s="77" t="s">
        <v>57</v>
      </c>
      <c r="AS16" s="77">
        <v>3960</v>
      </c>
      <c r="AT16" s="77">
        <v>3649</v>
      </c>
      <c r="AU16" s="77">
        <v>311</v>
      </c>
      <c r="AV16" s="78">
        <f t="shared" si="4"/>
        <v>7.8535353535353538</v>
      </c>
      <c r="AW16" s="77">
        <v>3959</v>
      </c>
      <c r="AX16" s="78">
        <f t="shared" si="5"/>
        <v>99.974747474747474</v>
      </c>
      <c r="AY16" s="77">
        <v>3648</v>
      </c>
      <c r="AZ16" s="77">
        <v>311</v>
      </c>
      <c r="BA16" s="77">
        <v>1</v>
      </c>
      <c r="BB16" s="77" t="s">
        <v>57</v>
      </c>
      <c r="BC16" s="77">
        <v>0</v>
      </c>
      <c r="BD16" s="77" t="s">
        <v>57</v>
      </c>
      <c r="BE16" s="77" t="s">
        <v>57</v>
      </c>
      <c r="BF16" s="77" t="s">
        <v>57</v>
      </c>
      <c r="BG16" s="77">
        <v>0</v>
      </c>
      <c r="BH16" s="77">
        <v>0</v>
      </c>
      <c r="BI16" s="77" t="s">
        <v>57</v>
      </c>
      <c r="BJ16" s="77" t="s">
        <v>57</v>
      </c>
      <c r="BK16" s="77" t="s">
        <v>57</v>
      </c>
      <c r="BL16" s="79" t="s">
        <v>57</v>
      </c>
      <c r="BM16" s="416"/>
      <c r="BN16" s="150" t="s">
        <v>117</v>
      </c>
      <c r="BO16" s="76">
        <v>1243</v>
      </c>
      <c r="BP16" s="77">
        <v>1168</v>
      </c>
      <c r="BQ16" s="77">
        <v>75</v>
      </c>
      <c r="BR16" s="78">
        <f t="shared" si="6"/>
        <v>6.0337892196299272</v>
      </c>
      <c r="BS16" s="77">
        <v>1243</v>
      </c>
      <c r="BT16" s="77">
        <f t="shared" si="7"/>
        <v>100</v>
      </c>
      <c r="BU16" s="77">
        <v>1168</v>
      </c>
      <c r="BV16" s="77">
        <v>75</v>
      </c>
      <c r="BW16" s="77" t="s">
        <v>57</v>
      </c>
      <c r="BX16" s="77" t="s">
        <v>57</v>
      </c>
      <c r="BY16" s="77">
        <v>0</v>
      </c>
      <c r="BZ16" s="77" t="s">
        <v>57</v>
      </c>
      <c r="CA16" s="77" t="s">
        <v>57</v>
      </c>
      <c r="CB16" s="77">
        <v>0</v>
      </c>
      <c r="CC16" s="77">
        <v>0</v>
      </c>
      <c r="CD16" s="77">
        <v>0</v>
      </c>
      <c r="CE16" s="77" t="s">
        <v>57</v>
      </c>
      <c r="CF16" s="77" t="s">
        <v>57</v>
      </c>
      <c r="CG16" s="77" t="s">
        <v>57</v>
      </c>
      <c r="CH16" s="77" t="s">
        <v>57</v>
      </c>
      <c r="CI16" s="77">
        <v>0</v>
      </c>
      <c r="CJ16" s="77" t="s">
        <v>57</v>
      </c>
      <c r="CK16" s="77" t="s">
        <v>57</v>
      </c>
      <c r="CL16" s="77">
        <v>0</v>
      </c>
      <c r="CM16" s="77" t="s">
        <v>57</v>
      </c>
      <c r="CN16" s="77" t="s">
        <v>57</v>
      </c>
      <c r="CO16" s="77" t="s">
        <v>57</v>
      </c>
      <c r="CP16" s="77" t="s">
        <v>57</v>
      </c>
      <c r="CQ16" s="77" t="s">
        <v>57</v>
      </c>
      <c r="CR16" s="77" t="s">
        <v>57</v>
      </c>
    </row>
    <row r="17" spans="1:96" s="149" customFormat="1" ht="21.95" customHeight="1" x14ac:dyDescent="0.25">
      <c r="A17" s="415"/>
      <c r="B17" s="150" t="s">
        <v>118</v>
      </c>
      <c r="C17" s="136">
        <v>91765</v>
      </c>
      <c r="D17" s="137">
        <v>82679</v>
      </c>
      <c r="E17" s="137">
        <v>9086</v>
      </c>
      <c r="F17" s="78">
        <f t="shared" si="0"/>
        <v>9.9013785212226875</v>
      </c>
      <c r="G17" s="137">
        <v>91734</v>
      </c>
      <c r="H17" s="78">
        <f t="shared" si="1"/>
        <v>99.966218056993412</v>
      </c>
      <c r="I17" s="137">
        <v>82652</v>
      </c>
      <c r="J17" s="137">
        <v>9082</v>
      </c>
      <c r="K17" s="137">
        <v>27</v>
      </c>
      <c r="L17" s="137">
        <v>4</v>
      </c>
      <c r="M17" s="77">
        <v>0</v>
      </c>
      <c r="N17" s="77" t="s">
        <v>57</v>
      </c>
      <c r="O17" s="77" t="s">
        <v>57</v>
      </c>
      <c r="P17" s="77" t="s">
        <v>57</v>
      </c>
      <c r="Q17" s="77">
        <v>0</v>
      </c>
      <c r="R17" s="77" t="s">
        <v>57</v>
      </c>
      <c r="S17" s="77" t="s">
        <v>57</v>
      </c>
      <c r="T17" s="77" t="s">
        <v>57</v>
      </c>
      <c r="U17" s="77" t="s">
        <v>57</v>
      </c>
      <c r="V17" s="77" t="s">
        <v>57</v>
      </c>
      <c r="W17" s="77">
        <v>41263</v>
      </c>
      <c r="X17" s="77">
        <v>36855</v>
      </c>
      <c r="Y17" s="77">
        <v>4408</v>
      </c>
      <c r="Z17" s="78">
        <f t="shared" si="2"/>
        <v>10.682693938879869</v>
      </c>
      <c r="AA17" s="77">
        <v>41249</v>
      </c>
      <c r="AB17" s="78">
        <f t="shared" si="3"/>
        <v>99.966071298742207</v>
      </c>
      <c r="AC17" s="77">
        <v>36844</v>
      </c>
      <c r="AD17" s="77">
        <v>4405</v>
      </c>
      <c r="AE17" s="77">
        <v>11</v>
      </c>
      <c r="AF17" s="79">
        <v>3</v>
      </c>
      <c r="AG17" s="416"/>
      <c r="AH17" s="150" t="s">
        <v>118</v>
      </c>
      <c r="AI17" s="76">
        <v>1</v>
      </c>
      <c r="AJ17" s="77">
        <v>1</v>
      </c>
      <c r="AK17" s="77" t="s">
        <v>57</v>
      </c>
      <c r="AL17" s="77" t="s">
        <v>57</v>
      </c>
      <c r="AM17" s="77">
        <v>1</v>
      </c>
      <c r="AN17" s="77" t="s">
        <v>57</v>
      </c>
      <c r="AO17" s="77">
        <v>1</v>
      </c>
      <c r="AP17" s="77" t="s">
        <v>57</v>
      </c>
      <c r="AQ17" s="77" t="s">
        <v>57</v>
      </c>
      <c r="AR17" s="77" t="s">
        <v>57</v>
      </c>
      <c r="AS17" s="77">
        <v>45719</v>
      </c>
      <c r="AT17" s="77">
        <v>41530</v>
      </c>
      <c r="AU17" s="77">
        <v>4189</v>
      </c>
      <c r="AV17" s="78">
        <f t="shared" si="4"/>
        <v>9.1624926179487733</v>
      </c>
      <c r="AW17" s="77">
        <v>45702</v>
      </c>
      <c r="AX17" s="78">
        <f t="shared" si="5"/>
        <v>99.962816334565503</v>
      </c>
      <c r="AY17" s="77">
        <v>41514</v>
      </c>
      <c r="AZ17" s="77">
        <v>4188</v>
      </c>
      <c r="BA17" s="77">
        <v>16</v>
      </c>
      <c r="BB17" s="77">
        <v>1</v>
      </c>
      <c r="BC17" s="77">
        <v>0</v>
      </c>
      <c r="BD17" s="77" t="s">
        <v>57</v>
      </c>
      <c r="BE17" s="77" t="s">
        <v>57</v>
      </c>
      <c r="BF17" s="77" t="s">
        <v>57</v>
      </c>
      <c r="BG17" s="77">
        <v>0</v>
      </c>
      <c r="BH17" s="77">
        <v>0</v>
      </c>
      <c r="BI17" s="77" t="s">
        <v>57</v>
      </c>
      <c r="BJ17" s="77" t="s">
        <v>57</v>
      </c>
      <c r="BK17" s="77" t="s">
        <v>57</v>
      </c>
      <c r="BL17" s="79" t="s">
        <v>57</v>
      </c>
      <c r="BM17" s="416"/>
      <c r="BN17" s="150" t="s">
        <v>118</v>
      </c>
      <c r="BO17" s="76">
        <v>4782</v>
      </c>
      <c r="BP17" s="77">
        <v>4293</v>
      </c>
      <c r="BQ17" s="77">
        <v>489</v>
      </c>
      <c r="BR17" s="78">
        <f t="shared" si="6"/>
        <v>10.225846925972396</v>
      </c>
      <c r="BS17" s="77">
        <v>4782</v>
      </c>
      <c r="BT17" s="77">
        <f t="shared" si="7"/>
        <v>100</v>
      </c>
      <c r="BU17" s="77">
        <v>4293</v>
      </c>
      <c r="BV17" s="77">
        <v>489</v>
      </c>
      <c r="BW17" s="77" t="s">
        <v>57</v>
      </c>
      <c r="BX17" s="77" t="s">
        <v>57</v>
      </c>
      <c r="BY17" s="77">
        <v>0</v>
      </c>
      <c r="BZ17" s="77" t="s">
        <v>57</v>
      </c>
      <c r="CA17" s="77" t="s">
        <v>57</v>
      </c>
      <c r="CB17" s="77">
        <v>0</v>
      </c>
      <c r="CC17" s="77">
        <v>0</v>
      </c>
      <c r="CD17" s="77">
        <v>0</v>
      </c>
      <c r="CE17" s="77" t="s">
        <v>57</v>
      </c>
      <c r="CF17" s="77" t="s">
        <v>57</v>
      </c>
      <c r="CG17" s="77" t="s">
        <v>57</v>
      </c>
      <c r="CH17" s="77" t="s">
        <v>57</v>
      </c>
      <c r="CI17" s="77">
        <v>0</v>
      </c>
      <c r="CJ17" s="77" t="s">
        <v>57</v>
      </c>
      <c r="CK17" s="77" t="s">
        <v>57</v>
      </c>
      <c r="CL17" s="77">
        <v>0</v>
      </c>
      <c r="CM17" s="77" t="s">
        <v>57</v>
      </c>
      <c r="CN17" s="77" t="s">
        <v>57</v>
      </c>
      <c r="CO17" s="77" t="s">
        <v>57</v>
      </c>
      <c r="CP17" s="77" t="s">
        <v>57</v>
      </c>
      <c r="CQ17" s="77" t="s">
        <v>57</v>
      </c>
      <c r="CR17" s="77" t="s">
        <v>57</v>
      </c>
    </row>
    <row r="18" spans="1:96" s="149" customFormat="1" ht="21.95" customHeight="1" x14ac:dyDescent="0.25">
      <c r="A18" s="415" t="s">
        <v>121</v>
      </c>
      <c r="B18" s="150" t="s">
        <v>4</v>
      </c>
      <c r="C18" s="136">
        <v>87746</v>
      </c>
      <c r="D18" s="137">
        <v>81567</v>
      </c>
      <c r="E18" s="137">
        <v>6179</v>
      </c>
      <c r="F18" s="78">
        <f t="shared" si="0"/>
        <v>7.0419164406354708</v>
      </c>
      <c r="G18" s="137">
        <v>87706</v>
      </c>
      <c r="H18" s="78">
        <f t="shared" si="1"/>
        <v>99.954413876416012</v>
      </c>
      <c r="I18" s="137">
        <v>81530</v>
      </c>
      <c r="J18" s="137">
        <v>6176</v>
      </c>
      <c r="K18" s="137">
        <v>37</v>
      </c>
      <c r="L18" s="137">
        <v>3</v>
      </c>
      <c r="M18" s="77">
        <v>0</v>
      </c>
      <c r="N18" s="77">
        <v>0</v>
      </c>
      <c r="O18" s="77">
        <v>0</v>
      </c>
      <c r="P18" s="77">
        <v>0</v>
      </c>
      <c r="Q18" s="77">
        <v>0</v>
      </c>
      <c r="R18" s="77">
        <v>0</v>
      </c>
      <c r="S18" s="77">
        <v>0</v>
      </c>
      <c r="T18" s="77">
        <v>0</v>
      </c>
      <c r="U18" s="77">
        <v>0</v>
      </c>
      <c r="V18" s="77">
        <v>0</v>
      </c>
      <c r="W18" s="77">
        <v>31776</v>
      </c>
      <c r="X18" s="77">
        <v>29439</v>
      </c>
      <c r="Y18" s="77">
        <v>2337</v>
      </c>
      <c r="Z18" s="78">
        <f t="shared" si="2"/>
        <v>7.3546072507552864</v>
      </c>
      <c r="AA18" s="77">
        <v>31757</v>
      </c>
      <c r="AB18" s="78">
        <f t="shared" si="3"/>
        <v>99.940206445115805</v>
      </c>
      <c r="AC18" s="77">
        <v>29420</v>
      </c>
      <c r="AD18" s="77">
        <v>2337</v>
      </c>
      <c r="AE18" s="77">
        <v>19</v>
      </c>
      <c r="AF18" s="79">
        <v>0</v>
      </c>
      <c r="AG18" s="416" t="s">
        <v>121</v>
      </c>
      <c r="AH18" s="150" t="s">
        <v>4</v>
      </c>
      <c r="AI18" s="76">
        <v>0</v>
      </c>
      <c r="AJ18" s="77">
        <v>0</v>
      </c>
      <c r="AK18" s="77">
        <v>0</v>
      </c>
      <c r="AL18" s="77">
        <v>0</v>
      </c>
      <c r="AM18" s="77">
        <v>0</v>
      </c>
      <c r="AN18" s="77">
        <v>0</v>
      </c>
      <c r="AO18" s="77">
        <v>0</v>
      </c>
      <c r="AP18" s="77">
        <v>0</v>
      </c>
      <c r="AQ18" s="77">
        <v>0</v>
      </c>
      <c r="AR18" s="77">
        <v>0</v>
      </c>
      <c r="AS18" s="77">
        <v>34592</v>
      </c>
      <c r="AT18" s="77">
        <v>32205</v>
      </c>
      <c r="AU18" s="77">
        <v>2387</v>
      </c>
      <c r="AV18" s="78">
        <f t="shared" si="4"/>
        <v>6.9004394079555968</v>
      </c>
      <c r="AW18" s="77">
        <v>34588</v>
      </c>
      <c r="AX18" s="78">
        <f t="shared" si="5"/>
        <v>99.988436632747451</v>
      </c>
      <c r="AY18" s="77">
        <v>32201</v>
      </c>
      <c r="AZ18" s="77">
        <v>2387</v>
      </c>
      <c r="BA18" s="77">
        <v>4</v>
      </c>
      <c r="BB18" s="77">
        <v>0</v>
      </c>
      <c r="BC18" s="77">
        <v>0</v>
      </c>
      <c r="BD18" s="77">
        <v>0</v>
      </c>
      <c r="BE18" s="77">
        <v>0</v>
      </c>
      <c r="BF18" s="77">
        <v>0</v>
      </c>
      <c r="BG18" s="77">
        <v>0</v>
      </c>
      <c r="BH18" s="77">
        <v>0</v>
      </c>
      <c r="BI18" s="77">
        <v>0</v>
      </c>
      <c r="BJ18" s="77">
        <v>0</v>
      </c>
      <c r="BK18" s="77">
        <v>0</v>
      </c>
      <c r="BL18" s="79">
        <v>0</v>
      </c>
      <c r="BM18" s="416" t="s">
        <v>121</v>
      </c>
      <c r="BN18" s="150" t="s">
        <v>4</v>
      </c>
      <c r="BO18" s="76">
        <v>21378</v>
      </c>
      <c r="BP18" s="77">
        <v>19923</v>
      </c>
      <c r="BQ18" s="77">
        <v>1455</v>
      </c>
      <c r="BR18" s="78">
        <f t="shared" si="6"/>
        <v>6.8060623070446251</v>
      </c>
      <c r="BS18" s="77">
        <v>21361</v>
      </c>
      <c r="BT18" s="78">
        <f t="shared" si="7"/>
        <v>99.920478997099821</v>
      </c>
      <c r="BU18" s="77">
        <v>19909</v>
      </c>
      <c r="BV18" s="77">
        <v>1452</v>
      </c>
      <c r="BW18" s="77">
        <v>14</v>
      </c>
      <c r="BX18" s="77">
        <v>3</v>
      </c>
      <c r="BY18" s="77">
        <v>0</v>
      </c>
      <c r="BZ18" s="77">
        <v>0</v>
      </c>
      <c r="CA18" s="77">
        <v>0</v>
      </c>
      <c r="CB18" s="77">
        <v>0</v>
      </c>
      <c r="CC18" s="77">
        <v>0</v>
      </c>
      <c r="CD18" s="77">
        <v>0</v>
      </c>
      <c r="CE18" s="77">
        <v>0</v>
      </c>
      <c r="CF18" s="77">
        <v>0</v>
      </c>
      <c r="CG18" s="77">
        <v>0</v>
      </c>
      <c r="CH18" s="77">
        <v>0</v>
      </c>
      <c r="CI18" s="77">
        <v>0</v>
      </c>
      <c r="CJ18" s="77">
        <v>0</v>
      </c>
      <c r="CK18" s="77">
        <v>0</v>
      </c>
      <c r="CL18" s="77">
        <v>0</v>
      </c>
      <c r="CM18" s="77">
        <v>0</v>
      </c>
      <c r="CN18" s="77">
        <v>0</v>
      </c>
      <c r="CO18" s="77">
        <v>0</v>
      </c>
      <c r="CP18" s="77">
        <v>0</v>
      </c>
      <c r="CQ18" s="77">
        <v>0</v>
      </c>
      <c r="CR18" s="77">
        <v>0</v>
      </c>
    </row>
    <row r="19" spans="1:96" s="149" customFormat="1" ht="21.95" customHeight="1" x14ac:dyDescent="0.25">
      <c r="A19" s="415"/>
      <c r="B19" s="150" t="s">
        <v>117</v>
      </c>
      <c r="C19" s="136">
        <v>29493</v>
      </c>
      <c r="D19" s="137">
        <v>27671</v>
      </c>
      <c r="E19" s="137">
        <v>1822</v>
      </c>
      <c r="F19" s="78">
        <f t="shared" si="0"/>
        <v>6.1777370901569864</v>
      </c>
      <c r="G19" s="137">
        <v>29483</v>
      </c>
      <c r="H19" s="78">
        <f t="shared" si="1"/>
        <v>99.966093649340522</v>
      </c>
      <c r="I19" s="137">
        <v>27661</v>
      </c>
      <c r="J19" s="137">
        <v>1822</v>
      </c>
      <c r="K19" s="137">
        <v>10</v>
      </c>
      <c r="L19" s="137">
        <v>0</v>
      </c>
      <c r="M19" s="77">
        <v>0</v>
      </c>
      <c r="N19" s="77" t="s">
        <v>57</v>
      </c>
      <c r="O19" s="77" t="s">
        <v>57</v>
      </c>
      <c r="P19" s="77" t="s">
        <v>57</v>
      </c>
      <c r="Q19" s="77">
        <v>0</v>
      </c>
      <c r="R19" s="77" t="s">
        <v>57</v>
      </c>
      <c r="S19" s="77" t="s">
        <v>57</v>
      </c>
      <c r="T19" s="77" t="s">
        <v>57</v>
      </c>
      <c r="U19" s="77" t="s">
        <v>57</v>
      </c>
      <c r="V19" s="77" t="s">
        <v>57</v>
      </c>
      <c r="W19" s="77">
        <v>11517</v>
      </c>
      <c r="X19" s="77">
        <v>10721</v>
      </c>
      <c r="Y19" s="77">
        <v>796</v>
      </c>
      <c r="Z19" s="78">
        <f t="shared" si="2"/>
        <v>6.9115220977685157</v>
      </c>
      <c r="AA19" s="77">
        <v>11509</v>
      </c>
      <c r="AB19" s="78">
        <f t="shared" si="3"/>
        <v>99.930537466354082</v>
      </c>
      <c r="AC19" s="77">
        <v>10713</v>
      </c>
      <c r="AD19" s="77">
        <v>796</v>
      </c>
      <c r="AE19" s="77">
        <v>8</v>
      </c>
      <c r="AF19" s="79" t="s">
        <v>57</v>
      </c>
      <c r="AG19" s="416"/>
      <c r="AH19" s="150" t="s">
        <v>117</v>
      </c>
      <c r="AI19" s="76">
        <v>0</v>
      </c>
      <c r="AJ19" s="77" t="s">
        <v>57</v>
      </c>
      <c r="AK19" s="77" t="s">
        <v>57</v>
      </c>
      <c r="AL19" s="77" t="s">
        <v>57</v>
      </c>
      <c r="AM19" s="77">
        <v>0</v>
      </c>
      <c r="AN19" s="77" t="s">
        <v>57</v>
      </c>
      <c r="AO19" s="77" t="s">
        <v>57</v>
      </c>
      <c r="AP19" s="77" t="s">
        <v>57</v>
      </c>
      <c r="AQ19" s="77" t="s">
        <v>57</v>
      </c>
      <c r="AR19" s="77" t="s">
        <v>57</v>
      </c>
      <c r="AS19" s="77">
        <v>11081</v>
      </c>
      <c r="AT19" s="77">
        <v>10451</v>
      </c>
      <c r="AU19" s="77">
        <v>630</v>
      </c>
      <c r="AV19" s="78">
        <f t="shared" si="4"/>
        <v>5.6854074542008846</v>
      </c>
      <c r="AW19" s="77">
        <v>11080</v>
      </c>
      <c r="AX19" s="78">
        <f t="shared" si="5"/>
        <v>99.990975543723494</v>
      </c>
      <c r="AY19" s="77">
        <v>10450</v>
      </c>
      <c r="AZ19" s="77">
        <v>630</v>
      </c>
      <c r="BA19" s="77">
        <v>1</v>
      </c>
      <c r="BB19" s="77" t="s">
        <v>57</v>
      </c>
      <c r="BC19" s="77">
        <v>0</v>
      </c>
      <c r="BD19" s="77" t="s">
        <v>57</v>
      </c>
      <c r="BE19" s="77" t="s">
        <v>57</v>
      </c>
      <c r="BF19" s="77" t="s">
        <v>57</v>
      </c>
      <c r="BG19" s="77">
        <v>0</v>
      </c>
      <c r="BH19" s="77">
        <v>0</v>
      </c>
      <c r="BI19" s="77" t="s">
        <v>57</v>
      </c>
      <c r="BJ19" s="77" t="s">
        <v>57</v>
      </c>
      <c r="BK19" s="77" t="s">
        <v>57</v>
      </c>
      <c r="BL19" s="79" t="s">
        <v>57</v>
      </c>
      <c r="BM19" s="416"/>
      <c r="BN19" s="150" t="s">
        <v>117</v>
      </c>
      <c r="BO19" s="76">
        <v>6895</v>
      </c>
      <c r="BP19" s="77">
        <v>6499</v>
      </c>
      <c r="BQ19" s="77">
        <v>396</v>
      </c>
      <c r="BR19" s="78">
        <f t="shared" si="6"/>
        <v>5.7432922407541698</v>
      </c>
      <c r="BS19" s="77">
        <v>6894</v>
      </c>
      <c r="BT19" s="78">
        <f t="shared" si="7"/>
        <v>99.985496736765782</v>
      </c>
      <c r="BU19" s="77">
        <v>6498</v>
      </c>
      <c r="BV19" s="77">
        <v>396</v>
      </c>
      <c r="BW19" s="77">
        <v>1</v>
      </c>
      <c r="BX19" s="77" t="s">
        <v>57</v>
      </c>
      <c r="BY19" s="77">
        <v>0</v>
      </c>
      <c r="BZ19" s="77" t="s">
        <v>57</v>
      </c>
      <c r="CA19" s="77" t="s">
        <v>57</v>
      </c>
      <c r="CB19" s="77">
        <v>0</v>
      </c>
      <c r="CC19" s="77">
        <v>0</v>
      </c>
      <c r="CD19" s="77">
        <v>0</v>
      </c>
      <c r="CE19" s="77" t="s">
        <v>57</v>
      </c>
      <c r="CF19" s="77" t="s">
        <v>57</v>
      </c>
      <c r="CG19" s="77" t="s">
        <v>57</v>
      </c>
      <c r="CH19" s="77" t="s">
        <v>57</v>
      </c>
      <c r="CI19" s="77">
        <v>0</v>
      </c>
      <c r="CJ19" s="77" t="s">
        <v>57</v>
      </c>
      <c r="CK19" s="77" t="s">
        <v>57</v>
      </c>
      <c r="CL19" s="77">
        <v>0</v>
      </c>
      <c r="CM19" s="77" t="s">
        <v>57</v>
      </c>
      <c r="CN19" s="77" t="s">
        <v>57</v>
      </c>
      <c r="CO19" s="77" t="s">
        <v>57</v>
      </c>
      <c r="CP19" s="77" t="s">
        <v>57</v>
      </c>
      <c r="CQ19" s="77" t="s">
        <v>57</v>
      </c>
      <c r="CR19" s="77" t="s">
        <v>57</v>
      </c>
    </row>
    <row r="20" spans="1:96" s="149" customFormat="1" ht="21.95" customHeight="1" x14ac:dyDescent="0.25">
      <c r="A20" s="415"/>
      <c r="B20" s="150" t="s">
        <v>118</v>
      </c>
      <c r="C20" s="136">
        <v>58253</v>
      </c>
      <c r="D20" s="137">
        <v>53896</v>
      </c>
      <c r="E20" s="137">
        <v>4357</v>
      </c>
      <c r="F20" s="78">
        <f t="shared" si="0"/>
        <v>7.4794431188093311</v>
      </c>
      <c r="G20" s="137">
        <v>58223</v>
      </c>
      <c r="H20" s="78">
        <f t="shared" si="1"/>
        <v>99.94850050641169</v>
      </c>
      <c r="I20" s="137">
        <v>53869</v>
      </c>
      <c r="J20" s="137">
        <v>4354</v>
      </c>
      <c r="K20" s="137">
        <v>27</v>
      </c>
      <c r="L20" s="137">
        <v>3</v>
      </c>
      <c r="M20" s="77">
        <v>0</v>
      </c>
      <c r="N20" s="77" t="s">
        <v>57</v>
      </c>
      <c r="O20" s="77" t="s">
        <v>57</v>
      </c>
      <c r="P20" s="77" t="s">
        <v>57</v>
      </c>
      <c r="Q20" s="77">
        <v>0</v>
      </c>
      <c r="R20" s="77" t="s">
        <v>57</v>
      </c>
      <c r="S20" s="77" t="s">
        <v>57</v>
      </c>
      <c r="T20" s="77" t="s">
        <v>57</v>
      </c>
      <c r="U20" s="77" t="s">
        <v>57</v>
      </c>
      <c r="V20" s="77" t="s">
        <v>57</v>
      </c>
      <c r="W20" s="77">
        <v>20259</v>
      </c>
      <c r="X20" s="77">
        <v>18718</v>
      </c>
      <c r="Y20" s="77">
        <v>1541</v>
      </c>
      <c r="Z20" s="78">
        <f t="shared" si="2"/>
        <v>7.6064958783750427</v>
      </c>
      <c r="AA20" s="77">
        <v>20248</v>
      </c>
      <c r="AB20" s="78">
        <f t="shared" si="3"/>
        <v>99.945703144281552</v>
      </c>
      <c r="AC20" s="77">
        <v>18707</v>
      </c>
      <c r="AD20" s="77">
        <v>1541</v>
      </c>
      <c r="AE20" s="77">
        <v>11</v>
      </c>
      <c r="AF20" s="79" t="s">
        <v>57</v>
      </c>
      <c r="AG20" s="416"/>
      <c r="AH20" s="150" t="s">
        <v>118</v>
      </c>
      <c r="AI20" s="76">
        <v>0</v>
      </c>
      <c r="AJ20" s="77" t="s">
        <v>57</v>
      </c>
      <c r="AK20" s="77" t="s">
        <v>57</v>
      </c>
      <c r="AL20" s="77" t="s">
        <v>57</v>
      </c>
      <c r="AM20" s="77">
        <v>0</v>
      </c>
      <c r="AN20" s="77" t="s">
        <v>57</v>
      </c>
      <c r="AO20" s="77" t="s">
        <v>57</v>
      </c>
      <c r="AP20" s="77" t="s">
        <v>57</v>
      </c>
      <c r="AQ20" s="77" t="s">
        <v>57</v>
      </c>
      <c r="AR20" s="77" t="s">
        <v>57</v>
      </c>
      <c r="AS20" s="77">
        <v>23511</v>
      </c>
      <c r="AT20" s="77">
        <v>21754</v>
      </c>
      <c r="AU20" s="77">
        <v>1757</v>
      </c>
      <c r="AV20" s="78">
        <f t="shared" si="4"/>
        <v>7.4730976989494282</v>
      </c>
      <c r="AW20" s="77">
        <v>23508</v>
      </c>
      <c r="AX20" s="78">
        <f t="shared" si="5"/>
        <v>99.987240015311983</v>
      </c>
      <c r="AY20" s="77">
        <v>21751</v>
      </c>
      <c r="AZ20" s="77">
        <v>1757</v>
      </c>
      <c r="BA20" s="77">
        <v>3</v>
      </c>
      <c r="BB20" s="77" t="s">
        <v>57</v>
      </c>
      <c r="BC20" s="77">
        <v>0</v>
      </c>
      <c r="BD20" s="77" t="s">
        <v>57</v>
      </c>
      <c r="BE20" s="77" t="s">
        <v>57</v>
      </c>
      <c r="BF20" s="77" t="s">
        <v>57</v>
      </c>
      <c r="BG20" s="77">
        <v>0</v>
      </c>
      <c r="BH20" s="77">
        <v>0</v>
      </c>
      <c r="BI20" s="77" t="s">
        <v>57</v>
      </c>
      <c r="BJ20" s="77" t="s">
        <v>57</v>
      </c>
      <c r="BK20" s="77" t="s">
        <v>57</v>
      </c>
      <c r="BL20" s="79" t="s">
        <v>57</v>
      </c>
      <c r="BM20" s="416"/>
      <c r="BN20" s="150" t="s">
        <v>118</v>
      </c>
      <c r="BO20" s="76">
        <v>14483</v>
      </c>
      <c r="BP20" s="77">
        <v>13424</v>
      </c>
      <c r="BQ20" s="77">
        <v>1059</v>
      </c>
      <c r="BR20" s="78">
        <f t="shared" si="6"/>
        <v>7.3120209901263555</v>
      </c>
      <c r="BS20" s="77">
        <v>14467</v>
      </c>
      <c r="BT20" s="78">
        <f t="shared" si="7"/>
        <v>99.889525650762963</v>
      </c>
      <c r="BU20" s="77">
        <v>13411</v>
      </c>
      <c r="BV20" s="77">
        <v>1056</v>
      </c>
      <c r="BW20" s="77">
        <v>13</v>
      </c>
      <c r="BX20" s="77">
        <v>3</v>
      </c>
      <c r="BY20" s="77">
        <v>0</v>
      </c>
      <c r="BZ20" s="77" t="s">
        <v>57</v>
      </c>
      <c r="CA20" s="77" t="s">
        <v>57</v>
      </c>
      <c r="CB20" s="77">
        <v>0</v>
      </c>
      <c r="CC20" s="77">
        <v>0</v>
      </c>
      <c r="CD20" s="77">
        <v>0</v>
      </c>
      <c r="CE20" s="77" t="s">
        <v>57</v>
      </c>
      <c r="CF20" s="77" t="s">
        <v>57</v>
      </c>
      <c r="CG20" s="77" t="s">
        <v>57</v>
      </c>
      <c r="CH20" s="77" t="s">
        <v>57</v>
      </c>
      <c r="CI20" s="77">
        <v>0</v>
      </c>
      <c r="CJ20" s="77" t="s">
        <v>57</v>
      </c>
      <c r="CK20" s="77" t="s">
        <v>57</v>
      </c>
      <c r="CL20" s="77">
        <v>0</v>
      </c>
      <c r="CM20" s="77" t="s">
        <v>57</v>
      </c>
      <c r="CN20" s="77" t="s">
        <v>57</v>
      </c>
      <c r="CO20" s="77" t="s">
        <v>57</v>
      </c>
      <c r="CP20" s="77" t="s">
        <v>57</v>
      </c>
      <c r="CQ20" s="77" t="s">
        <v>57</v>
      </c>
      <c r="CR20" s="77" t="s">
        <v>57</v>
      </c>
    </row>
    <row r="21" spans="1:96" s="149" customFormat="1" ht="21.95" customHeight="1" x14ac:dyDescent="0.25">
      <c r="A21" s="415" t="s">
        <v>122</v>
      </c>
      <c r="B21" s="150" t="s">
        <v>4</v>
      </c>
      <c r="C21" s="136">
        <v>1</v>
      </c>
      <c r="D21" s="137">
        <v>1</v>
      </c>
      <c r="E21" s="137">
        <v>0</v>
      </c>
      <c r="F21" s="138">
        <v>0</v>
      </c>
      <c r="G21" s="137">
        <v>1</v>
      </c>
      <c r="H21" s="77">
        <f t="shared" si="1"/>
        <v>100</v>
      </c>
      <c r="I21" s="137">
        <v>1</v>
      </c>
      <c r="J21" s="137">
        <v>0</v>
      </c>
      <c r="K21" s="137">
        <v>0</v>
      </c>
      <c r="L21" s="137">
        <v>0</v>
      </c>
      <c r="M21" s="77">
        <v>0</v>
      </c>
      <c r="N21" s="77">
        <v>0</v>
      </c>
      <c r="O21" s="77">
        <v>0</v>
      </c>
      <c r="P21" s="77">
        <v>0</v>
      </c>
      <c r="Q21" s="77">
        <v>0</v>
      </c>
      <c r="R21" s="77">
        <v>0</v>
      </c>
      <c r="S21" s="77">
        <v>0</v>
      </c>
      <c r="T21" s="77">
        <v>0</v>
      </c>
      <c r="U21" s="77">
        <v>0</v>
      </c>
      <c r="V21" s="77">
        <v>0</v>
      </c>
      <c r="W21" s="77">
        <v>0</v>
      </c>
      <c r="X21" s="77">
        <v>0</v>
      </c>
      <c r="Y21" s="77">
        <v>0</v>
      </c>
      <c r="Z21" s="78">
        <v>0</v>
      </c>
      <c r="AA21" s="77">
        <v>0</v>
      </c>
      <c r="AB21" s="78">
        <v>0</v>
      </c>
      <c r="AC21" s="77">
        <v>0</v>
      </c>
      <c r="AD21" s="77">
        <v>0</v>
      </c>
      <c r="AE21" s="77">
        <v>0</v>
      </c>
      <c r="AF21" s="79">
        <v>0</v>
      </c>
      <c r="AG21" s="416" t="s">
        <v>122</v>
      </c>
      <c r="AH21" s="150" t="s">
        <v>4</v>
      </c>
      <c r="AI21" s="76">
        <v>0</v>
      </c>
      <c r="AJ21" s="77">
        <v>0</v>
      </c>
      <c r="AK21" s="77">
        <v>0</v>
      </c>
      <c r="AL21" s="77">
        <v>0</v>
      </c>
      <c r="AM21" s="77">
        <v>0</v>
      </c>
      <c r="AN21" s="77">
        <v>0</v>
      </c>
      <c r="AO21" s="77">
        <v>0</v>
      </c>
      <c r="AP21" s="77">
        <v>0</v>
      </c>
      <c r="AQ21" s="77">
        <v>0</v>
      </c>
      <c r="AR21" s="77">
        <v>0</v>
      </c>
      <c r="AS21" s="77">
        <v>1</v>
      </c>
      <c r="AT21" s="77">
        <v>1</v>
      </c>
      <c r="AU21" s="77">
        <v>0</v>
      </c>
      <c r="AV21" s="78">
        <v>0</v>
      </c>
      <c r="AW21" s="77">
        <v>1</v>
      </c>
      <c r="AX21" s="77">
        <f t="shared" si="5"/>
        <v>100</v>
      </c>
      <c r="AY21" s="77">
        <v>1</v>
      </c>
      <c r="AZ21" s="77">
        <v>0</v>
      </c>
      <c r="BA21" s="77">
        <v>0</v>
      </c>
      <c r="BB21" s="77">
        <v>0</v>
      </c>
      <c r="BC21" s="77">
        <v>0</v>
      </c>
      <c r="BD21" s="77">
        <v>0</v>
      </c>
      <c r="BE21" s="77">
        <v>0</v>
      </c>
      <c r="BF21" s="77">
        <v>0</v>
      </c>
      <c r="BG21" s="77">
        <v>0</v>
      </c>
      <c r="BH21" s="77">
        <v>0</v>
      </c>
      <c r="BI21" s="77">
        <v>0</v>
      </c>
      <c r="BJ21" s="77">
        <v>0</v>
      </c>
      <c r="BK21" s="77">
        <v>0</v>
      </c>
      <c r="BL21" s="79">
        <v>0</v>
      </c>
      <c r="BM21" s="416" t="s">
        <v>122</v>
      </c>
      <c r="BN21" s="150" t="s">
        <v>4</v>
      </c>
      <c r="BO21" s="76">
        <v>0</v>
      </c>
      <c r="BP21" s="77">
        <v>0</v>
      </c>
      <c r="BQ21" s="77">
        <v>0</v>
      </c>
      <c r="BR21" s="78">
        <v>0</v>
      </c>
      <c r="BS21" s="77">
        <v>0</v>
      </c>
      <c r="BT21" s="78">
        <v>0</v>
      </c>
      <c r="BU21" s="77">
        <v>0</v>
      </c>
      <c r="BV21" s="77">
        <v>0</v>
      </c>
      <c r="BW21" s="77">
        <v>0</v>
      </c>
      <c r="BX21" s="77">
        <v>0</v>
      </c>
      <c r="BY21" s="77">
        <v>0</v>
      </c>
      <c r="BZ21" s="77">
        <v>0</v>
      </c>
      <c r="CA21" s="77">
        <v>0</v>
      </c>
      <c r="CB21" s="77">
        <v>0</v>
      </c>
      <c r="CC21" s="77">
        <v>0</v>
      </c>
      <c r="CD21" s="77">
        <v>0</v>
      </c>
      <c r="CE21" s="77">
        <v>0</v>
      </c>
      <c r="CF21" s="77">
        <v>0</v>
      </c>
      <c r="CG21" s="77">
        <v>0</v>
      </c>
      <c r="CH21" s="77">
        <v>0</v>
      </c>
      <c r="CI21" s="77">
        <v>0</v>
      </c>
      <c r="CJ21" s="77">
        <v>0</v>
      </c>
      <c r="CK21" s="77">
        <v>0</v>
      </c>
      <c r="CL21" s="77">
        <v>0</v>
      </c>
      <c r="CM21" s="77">
        <v>0</v>
      </c>
      <c r="CN21" s="77">
        <v>0</v>
      </c>
      <c r="CO21" s="77">
        <v>0</v>
      </c>
      <c r="CP21" s="77">
        <v>0</v>
      </c>
      <c r="CQ21" s="77">
        <v>0</v>
      </c>
      <c r="CR21" s="77">
        <v>0</v>
      </c>
    </row>
    <row r="22" spans="1:96" s="149" customFormat="1" ht="21.95" customHeight="1" x14ac:dyDescent="0.25">
      <c r="A22" s="415"/>
      <c r="B22" s="150" t="s">
        <v>117</v>
      </c>
      <c r="C22" s="136">
        <v>1</v>
      </c>
      <c r="D22" s="137">
        <v>1</v>
      </c>
      <c r="E22" s="137">
        <v>0</v>
      </c>
      <c r="F22" s="138">
        <v>0</v>
      </c>
      <c r="G22" s="137">
        <v>1</v>
      </c>
      <c r="H22" s="77">
        <f t="shared" si="1"/>
        <v>100</v>
      </c>
      <c r="I22" s="137">
        <v>1</v>
      </c>
      <c r="J22" s="137">
        <v>0</v>
      </c>
      <c r="K22" s="137">
        <v>0</v>
      </c>
      <c r="L22" s="137">
        <v>0</v>
      </c>
      <c r="M22" s="77">
        <v>0</v>
      </c>
      <c r="N22" s="77" t="s">
        <v>57</v>
      </c>
      <c r="O22" s="77" t="s">
        <v>57</v>
      </c>
      <c r="P22" s="77" t="s">
        <v>57</v>
      </c>
      <c r="Q22" s="77">
        <v>0</v>
      </c>
      <c r="R22" s="77" t="s">
        <v>57</v>
      </c>
      <c r="S22" s="77" t="s">
        <v>57</v>
      </c>
      <c r="T22" s="77" t="s">
        <v>57</v>
      </c>
      <c r="U22" s="77" t="s">
        <v>57</v>
      </c>
      <c r="V22" s="77" t="s">
        <v>57</v>
      </c>
      <c r="W22" s="77">
        <v>0</v>
      </c>
      <c r="X22" s="77" t="s">
        <v>57</v>
      </c>
      <c r="Y22" s="77" t="s">
        <v>57</v>
      </c>
      <c r="Z22" s="78" t="s">
        <v>57</v>
      </c>
      <c r="AA22" s="77" t="s">
        <v>57</v>
      </c>
      <c r="AB22" s="78" t="s">
        <v>57</v>
      </c>
      <c r="AC22" s="77" t="s">
        <v>57</v>
      </c>
      <c r="AD22" s="77" t="s">
        <v>57</v>
      </c>
      <c r="AE22" s="77" t="s">
        <v>57</v>
      </c>
      <c r="AF22" s="79" t="s">
        <v>57</v>
      </c>
      <c r="AG22" s="416"/>
      <c r="AH22" s="150" t="s">
        <v>117</v>
      </c>
      <c r="AI22" s="76">
        <v>0</v>
      </c>
      <c r="AJ22" s="77" t="s">
        <v>57</v>
      </c>
      <c r="AK22" s="77" t="s">
        <v>57</v>
      </c>
      <c r="AL22" s="77" t="s">
        <v>57</v>
      </c>
      <c r="AM22" s="77">
        <v>0</v>
      </c>
      <c r="AN22" s="77" t="s">
        <v>57</v>
      </c>
      <c r="AO22" s="77" t="s">
        <v>57</v>
      </c>
      <c r="AP22" s="77" t="s">
        <v>57</v>
      </c>
      <c r="AQ22" s="77" t="s">
        <v>57</v>
      </c>
      <c r="AR22" s="77" t="s">
        <v>57</v>
      </c>
      <c r="AS22" s="77">
        <v>1</v>
      </c>
      <c r="AT22" s="77">
        <v>1</v>
      </c>
      <c r="AU22" s="77" t="s">
        <v>57</v>
      </c>
      <c r="AV22" s="78" t="s">
        <v>57</v>
      </c>
      <c r="AW22" s="77">
        <v>1</v>
      </c>
      <c r="AX22" s="77">
        <f t="shared" si="5"/>
        <v>100</v>
      </c>
      <c r="AY22" s="77">
        <v>1</v>
      </c>
      <c r="AZ22" s="77" t="s">
        <v>57</v>
      </c>
      <c r="BA22" s="77" t="s">
        <v>57</v>
      </c>
      <c r="BB22" s="77" t="s">
        <v>57</v>
      </c>
      <c r="BC22" s="77">
        <v>0</v>
      </c>
      <c r="BD22" s="77" t="s">
        <v>57</v>
      </c>
      <c r="BE22" s="77" t="s">
        <v>57</v>
      </c>
      <c r="BF22" s="77" t="s">
        <v>57</v>
      </c>
      <c r="BG22" s="77">
        <v>0</v>
      </c>
      <c r="BH22" s="77">
        <v>0</v>
      </c>
      <c r="BI22" s="77" t="s">
        <v>57</v>
      </c>
      <c r="BJ22" s="77" t="s">
        <v>57</v>
      </c>
      <c r="BK22" s="77" t="s">
        <v>57</v>
      </c>
      <c r="BL22" s="79" t="s">
        <v>57</v>
      </c>
      <c r="BM22" s="416"/>
      <c r="BN22" s="150" t="s">
        <v>117</v>
      </c>
      <c r="BO22" s="76">
        <v>0</v>
      </c>
      <c r="BP22" s="77" t="s">
        <v>57</v>
      </c>
      <c r="BQ22" s="77" t="s">
        <v>57</v>
      </c>
      <c r="BR22" s="78" t="s">
        <v>57</v>
      </c>
      <c r="BS22" s="77">
        <v>0</v>
      </c>
      <c r="BT22" s="78" t="s">
        <v>57</v>
      </c>
      <c r="BU22" s="77" t="s">
        <v>57</v>
      </c>
      <c r="BV22" s="77" t="s">
        <v>57</v>
      </c>
      <c r="BW22" s="77" t="s">
        <v>57</v>
      </c>
      <c r="BX22" s="77" t="s">
        <v>57</v>
      </c>
      <c r="BY22" s="77">
        <v>0</v>
      </c>
      <c r="BZ22" s="77" t="s">
        <v>57</v>
      </c>
      <c r="CA22" s="77" t="s">
        <v>57</v>
      </c>
      <c r="CB22" s="77">
        <v>0</v>
      </c>
      <c r="CC22" s="77">
        <v>0</v>
      </c>
      <c r="CD22" s="77">
        <v>0</v>
      </c>
      <c r="CE22" s="77" t="s">
        <v>57</v>
      </c>
      <c r="CF22" s="77" t="s">
        <v>57</v>
      </c>
      <c r="CG22" s="77" t="s">
        <v>57</v>
      </c>
      <c r="CH22" s="77" t="s">
        <v>57</v>
      </c>
      <c r="CI22" s="77">
        <v>0</v>
      </c>
      <c r="CJ22" s="77" t="s">
        <v>57</v>
      </c>
      <c r="CK22" s="77" t="s">
        <v>57</v>
      </c>
      <c r="CL22" s="77">
        <v>0</v>
      </c>
      <c r="CM22" s="77" t="s">
        <v>57</v>
      </c>
      <c r="CN22" s="77" t="s">
        <v>57</v>
      </c>
      <c r="CO22" s="77" t="s">
        <v>57</v>
      </c>
      <c r="CP22" s="77" t="s">
        <v>57</v>
      </c>
      <c r="CQ22" s="77" t="s">
        <v>57</v>
      </c>
      <c r="CR22" s="77" t="s">
        <v>57</v>
      </c>
    </row>
    <row r="23" spans="1:96" s="149" customFormat="1" ht="21.95" customHeight="1" x14ac:dyDescent="0.25">
      <c r="A23" s="415"/>
      <c r="B23" s="150" t="s">
        <v>118</v>
      </c>
      <c r="C23" s="136">
        <v>0</v>
      </c>
      <c r="D23" s="137">
        <v>0</v>
      </c>
      <c r="E23" s="137">
        <v>0</v>
      </c>
      <c r="F23" s="138">
        <v>0</v>
      </c>
      <c r="G23" s="137">
        <v>0</v>
      </c>
      <c r="H23" s="138">
        <v>0</v>
      </c>
      <c r="I23" s="137">
        <v>0</v>
      </c>
      <c r="J23" s="137">
        <v>0</v>
      </c>
      <c r="K23" s="137">
        <v>0</v>
      </c>
      <c r="L23" s="137">
        <v>0</v>
      </c>
      <c r="M23" s="77">
        <v>0</v>
      </c>
      <c r="N23" s="77" t="s">
        <v>57</v>
      </c>
      <c r="O23" s="77" t="s">
        <v>57</v>
      </c>
      <c r="P23" s="77" t="s">
        <v>57</v>
      </c>
      <c r="Q23" s="77">
        <v>0</v>
      </c>
      <c r="R23" s="77" t="s">
        <v>57</v>
      </c>
      <c r="S23" s="77" t="s">
        <v>57</v>
      </c>
      <c r="T23" s="77" t="s">
        <v>57</v>
      </c>
      <c r="U23" s="77" t="s">
        <v>57</v>
      </c>
      <c r="V23" s="77" t="s">
        <v>57</v>
      </c>
      <c r="W23" s="77">
        <v>0</v>
      </c>
      <c r="X23" s="77" t="s">
        <v>57</v>
      </c>
      <c r="Y23" s="77" t="s">
        <v>57</v>
      </c>
      <c r="Z23" s="78" t="s">
        <v>57</v>
      </c>
      <c r="AA23" s="77" t="s">
        <v>57</v>
      </c>
      <c r="AB23" s="78" t="s">
        <v>57</v>
      </c>
      <c r="AC23" s="77" t="s">
        <v>57</v>
      </c>
      <c r="AD23" s="77" t="s">
        <v>57</v>
      </c>
      <c r="AE23" s="77" t="s">
        <v>57</v>
      </c>
      <c r="AF23" s="79" t="s">
        <v>57</v>
      </c>
      <c r="AG23" s="416"/>
      <c r="AH23" s="150" t="s">
        <v>118</v>
      </c>
      <c r="AI23" s="76">
        <v>0</v>
      </c>
      <c r="AJ23" s="77" t="s">
        <v>57</v>
      </c>
      <c r="AK23" s="77" t="s">
        <v>57</v>
      </c>
      <c r="AL23" s="77" t="s">
        <v>57</v>
      </c>
      <c r="AM23" s="77">
        <v>0</v>
      </c>
      <c r="AN23" s="77" t="s">
        <v>57</v>
      </c>
      <c r="AO23" s="77" t="s">
        <v>57</v>
      </c>
      <c r="AP23" s="77" t="s">
        <v>57</v>
      </c>
      <c r="AQ23" s="77" t="s">
        <v>57</v>
      </c>
      <c r="AR23" s="77" t="s">
        <v>57</v>
      </c>
      <c r="AS23" s="77">
        <v>0</v>
      </c>
      <c r="AT23" s="77" t="s">
        <v>57</v>
      </c>
      <c r="AU23" s="77" t="s">
        <v>57</v>
      </c>
      <c r="AV23" s="78" t="s">
        <v>57</v>
      </c>
      <c r="AW23" s="77">
        <v>0</v>
      </c>
      <c r="AX23" s="78" t="s">
        <v>57</v>
      </c>
      <c r="AY23" s="77" t="s">
        <v>57</v>
      </c>
      <c r="AZ23" s="77" t="s">
        <v>57</v>
      </c>
      <c r="BA23" s="77" t="s">
        <v>57</v>
      </c>
      <c r="BB23" s="77" t="s">
        <v>57</v>
      </c>
      <c r="BC23" s="77">
        <v>0</v>
      </c>
      <c r="BD23" s="77" t="s">
        <v>57</v>
      </c>
      <c r="BE23" s="77" t="s">
        <v>57</v>
      </c>
      <c r="BF23" s="77" t="s">
        <v>57</v>
      </c>
      <c r="BG23" s="77">
        <v>0</v>
      </c>
      <c r="BH23" s="77">
        <v>0</v>
      </c>
      <c r="BI23" s="77" t="s">
        <v>57</v>
      </c>
      <c r="BJ23" s="77" t="s">
        <v>57</v>
      </c>
      <c r="BK23" s="77" t="s">
        <v>57</v>
      </c>
      <c r="BL23" s="79" t="s">
        <v>57</v>
      </c>
      <c r="BM23" s="416"/>
      <c r="BN23" s="150" t="s">
        <v>118</v>
      </c>
      <c r="BO23" s="76">
        <v>0</v>
      </c>
      <c r="BP23" s="77" t="s">
        <v>57</v>
      </c>
      <c r="BQ23" s="77" t="s">
        <v>57</v>
      </c>
      <c r="BR23" s="78" t="s">
        <v>57</v>
      </c>
      <c r="BS23" s="77">
        <v>0</v>
      </c>
      <c r="BT23" s="78" t="s">
        <v>57</v>
      </c>
      <c r="BU23" s="77" t="s">
        <v>57</v>
      </c>
      <c r="BV23" s="77" t="s">
        <v>57</v>
      </c>
      <c r="BW23" s="77" t="s">
        <v>57</v>
      </c>
      <c r="BX23" s="77" t="s">
        <v>57</v>
      </c>
      <c r="BY23" s="77">
        <v>0</v>
      </c>
      <c r="BZ23" s="77" t="s">
        <v>57</v>
      </c>
      <c r="CA23" s="77" t="s">
        <v>57</v>
      </c>
      <c r="CB23" s="77">
        <v>0</v>
      </c>
      <c r="CC23" s="77">
        <v>0</v>
      </c>
      <c r="CD23" s="77">
        <v>0</v>
      </c>
      <c r="CE23" s="77" t="s">
        <v>57</v>
      </c>
      <c r="CF23" s="77" t="s">
        <v>57</v>
      </c>
      <c r="CG23" s="77" t="s">
        <v>57</v>
      </c>
      <c r="CH23" s="77" t="s">
        <v>57</v>
      </c>
      <c r="CI23" s="77">
        <v>0</v>
      </c>
      <c r="CJ23" s="77" t="s">
        <v>57</v>
      </c>
      <c r="CK23" s="77" t="s">
        <v>57</v>
      </c>
      <c r="CL23" s="77">
        <v>0</v>
      </c>
      <c r="CM23" s="77" t="s">
        <v>57</v>
      </c>
      <c r="CN23" s="77" t="s">
        <v>57</v>
      </c>
      <c r="CO23" s="77" t="s">
        <v>57</v>
      </c>
      <c r="CP23" s="77" t="s">
        <v>57</v>
      </c>
      <c r="CQ23" s="77" t="s">
        <v>57</v>
      </c>
      <c r="CR23" s="77" t="s">
        <v>57</v>
      </c>
    </row>
    <row r="24" spans="1:96" s="149" customFormat="1" ht="21.95" customHeight="1" x14ac:dyDescent="0.25">
      <c r="A24" s="415" t="s">
        <v>123</v>
      </c>
      <c r="B24" s="150" t="s">
        <v>4</v>
      </c>
      <c r="C24" s="136">
        <v>61492</v>
      </c>
      <c r="D24" s="137">
        <v>56645</v>
      </c>
      <c r="E24" s="137">
        <v>4847</v>
      </c>
      <c r="F24" s="78">
        <f>E24/C24*100</f>
        <v>7.8823261562479665</v>
      </c>
      <c r="G24" s="137">
        <v>61467</v>
      </c>
      <c r="H24" s="78">
        <f t="shared" ref="H24:H29" si="8">G24/C24*100</f>
        <v>99.959344304950235</v>
      </c>
      <c r="I24" s="137">
        <v>56622</v>
      </c>
      <c r="J24" s="137">
        <v>4845</v>
      </c>
      <c r="K24" s="137">
        <v>23</v>
      </c>
      <c r="L24" s="137">
        <v>2</v>
      </c>
      <c r="M24" s="77">
        <v>0</v>
      </c>
      <c r="N24" s="77">
        <v>0</v>
      </c>
      <c r="O24" s="77">
        <v>0</v>
      </c>
      <c r="P24" s="77">
        <v>0</v>
      </c>
      <c r="Q24" s="77">
        <v>0</v>
      </c>
      <c r="R24" s="77">
        <v>0</v>
      </c>
      <c r="S24" s="77">
        <v>0</v>
      </c>
      <c r="T24" s="77">
        <v>0</v>
      </c>
      <c r="U24" s="77">
        <v>0</v>
      </c>
      <c r="V24" s="77">
        <v>0</v>
      </c>
      <c r="W24" s="77">
        <v>24820</v>
      </c>
      <c r="X24" s="77">
        <v>22707</v>
      </c>
      <c r="Y24" s="77">
        <v>2113</v>
      </c>
      <c r="Z24" s="78">
        <f>Y24/W24*100</f>
        <v>8.5132957292506042</v>
      </c>
      <c r="AA24" s="77">
        <v>24813</v>
      </c>
      <c r="AB24" s="78">
        <f>AA24/W24*100</f>
        <v>99.971796937953258</v>
      </c>
      <c r="AC24" s="77">
        <v>22701</v>
      </c>
      <c r="AD24" s="77">
        <v>2112</v>
      </c>
      <c r="AE24" s="77">
        <v>6</v>
      </c>
      <c r="AF24" s="79">
        <v>1</v>
      </c>
      <c r="AG24" s="416" t="s">
        <v>123</v>
      </c>
      <c r="AH24" s="150" t="s">
        <v>4</v>
      </c>
      <c r="AI24" s="76">
        <v>0</v>
      </c>
      <c r="AJ24" s="77">
        <v>0</v>
      </c>
      <c r="AK24" s="77">
        <v>0</v>
      </c>
      <c r="AL24" s="77">
        <v>0</v>
      </c>
      <c r="AM24" s="77">
        <v>0</v>
      </c>
      <c r="AN24" s="77">
        <v>0</v>
      </c>
      <c r="AO24" s="77">
        <v>0</v>
      </c>
      <c r="AP24" s="77">
        <v>0</v>
      </c>
      <c r="AQ24" s="77">
        <v>0</v>
      </c>
      <c r="AR24" s="77">
        <v>0</v>
      </c>
      <c r="AS24" s="77">
        <v>13166</v>
      </c>
      <c r="AT24" s="77">
        <v>12139</v>
      </c>
      <c r="AU24" s="77">
        <v>1027</v>
      </c>
      <c r="AV24" s="78">
        <f>AU24/AS24*100</f>
        <v>7.8003949567066684</v>
      </c>
      <c r="AW24" s="77">
        <v>13160</v>
      </c>
      <c r="AX24" s="78">
        <f t="shared" ref="AX24:AX29" si="9">AW24/AS24*100</f>
        <v>99.954428072307451</v>
      </c>
      <c r="AY24" s="77">
        <v>12133</v>
      </c>
      <c r="AZ24" s="77">
        <v>1027</v>
      </c>
      <c r="BA24" s="77">
        <v>6</v>
      </c>
      <c r="BB24" s="77">
        <v>0</v>
      </c>
      <c r="BC24" s="77">
        <v>0</v>
      </c>
      <c r="BD24" s="77">
        <v>0</v>
      </c>
      <c r="BE24" s="77">
        <v>0</v>
      </c>
      <c r="BF24" s="77">
        <v>0</v>
      </c>
      <c r="BG24" s="77">
        <v>0</v>
      </c>
      <c r="BH24" s="77">
        <v>0</v>
      </c>
      <c r="BI24" s="77">
        <v>0</v>
      </c>
      <c r="BJ24" s="77">
        <v>0</v>
      </c>
      <c r="BK24" s="77">
        <v>0</v>
      </c>
      <c r="BL24" s="79">
        <v>0</v>
      </c>
      <c r="BM24" s="416" t="s">
        <v>123</v>
      </c>
      <c r="BN24" s="150" t="s">
        <v>4</v>
      </c>
      <c r="BO24" s="76">
        <v>23506</v>
      </c>
      <c r="BP24" s="77">
        <v>21799</v>
      </c>
      <c r="BQ24" s="77">
        <v>1707</v>
      </c>
      <c r="BR24" s="78">
        <f>BQ24/BO24*100</f>
        <v>7.2619756657874586</v>
      </c>
      <c r="BS24" s="77">
        <v>23494</v>
      </c>
      <c r="BT24" s="78">
        <f t="shared" ref="BT24:BT29" si="10">BS24/BO24*100</f>
        <v>99.948949204458444</v>
      </c>
      <c r="BU24" s="77">
        <v>21788</v>
      </c>
      <c r="BV24" s="77">
        <v>1706</v>
      </c>
      <c r="BW24" s="77">
        <v>11</v>
      </c>
      <c r="BX24" s="77">
        <v>1</v>
      </c>
      <c r="BY24" s="77">
        <v>0</v>
      </c>
      <c r="BZ24" s="77">
        <v>0</v>
      </c>
      <c r="CA24" s="77">
        <v>0</v>
      </c>
      <c r="CB24" s="77">
        <v>0</v>
      </c>
      <c r="CC24" s="77">
        <v>0</v>
      </c>
      <c r="CD24" s="77">
        <v>0</v>
      </c>
      <c r="CE24" s="77">
        <v>0</v>
      </c>
      <c r="CF24" s="77">
        <v>0</v>
      </c>
      <c r="CG24" s="77">
        <v>0</v>
      </c>
      <c r="CH24" s="77">
        <v>0</v>
      </c>
      <c r="CI24" s="77">
        <v>0</v>
      </c>
      <c r="CJ24" s="77">
        <v>0</v>
      </c>
      <c r="CK24" s="77">
        <v>0</v>
      </c>
      <c r="CL24" s="77">
        <v>0</v>
      </c>
      <c r="CM24" s="77">
        <v>0</v>
      </c>
      <c r="CN24" s="77">
        <v>0</v>
      </c>
      <c r="CO24" s="77">
        <v>0</v>
      </c>
      <c r="CP24" s="77">
        <v>0</v>
      </c>
      <c r="CQ24" s="77">
        <v>0</v>
      </c>
      <c r="CR24" s="77">
        <v>0</v>
      </c>
    </row>
    <row r="25" spans="1:96" s="149" customFormat="1" ht="21.95" customHeight="1" x14ac:dyDescent="0.25">
      <c r="A25" s="415"/>
      <c r="B25" s="150" t="s">
        <v>117</v>
      </c>
      <c r="C25" s="136">
        <v>17242</v>
      </c>
      <c r="D25" s="137">
        <v>15933</v>
      </c>
      <c r="E25" s="137">
        <v>1309</v>
      </c>
      <c r="F25" s="78">
        <f>E25/C25*100</f>
        <v>7.5919266906391361</v>
      </c>
      <c r="G25" s="137">
        <v>17236</v>
      </c>
      <c r="H25" s="78">
        <f t="shared" si="8"/>
        <v>99.965201252754895</v>
      </c>
      <c r="I25" s="137">
        <v>15928</v>
      </c>
      <c r="J25" s="137">
        <v>1308</v>
      </c>
      <c r="K25" s="137">
        <v>5</v>
      </c>
      <c r="L25" s="137">
        <v>1</v>
      </c>
      <c r="M25" s="77">
        <v>0</v>
      </c>
      <c r="N25" s="77" t="s">
        <v>57</v>
      </c>
      <c r="O25" s="77" t="s">
        <v>57</v>
      </c>
      <c r="P25" s="77" t="s">
        <v>57</v>
      </c>
      <c r="Q25" s="77">
        <v>0</v>
      </c>
      <c r="R25" s="77" t="s">
        <v>57</v>
      </c>
      <c r="S25" s="77" t="s">
        <v>57</v>
      </c>
      <c r="T25" s="77" t="s">
        <v>57</v>
      </c>
      <c r="U25" s="77" t="s">
        <v>57</v>
      </c>
      <c r="V25" s="77" t="s">
        <v>57</v>
      </c>
      <c r="W25" s="77">
        <v>9970</v>
      </c>
      <c r="X25" s="77">
        <v>9147</v>
      </c>
      <c r="Y25" s="77">
        <v>823</v>
      </c>
      <c r="Z25" s="78">
        <f>Y25/W25*100</f>
        <v>8.2547642928786367</v>
      </c>
      <c r="AA25" s="77">
        <v>9966</v>
      </c>
      <c r="AB25" s="78">
        <f>AA25/W25*100</f>
        <v>99.959879638916746</v>
      </c>
      <c r="AC25" s="77">
        <v>9144</v>
      </c>
      <c r="AD25" s="77">
        <v>822</v>
      </c>
      <c r="AE25" s="77">
        <v>3</v>
      </c>
      <c r="AF25" s="79">
        <v>1</v>
      </c>
      <c r="AG25" s="416"/>
      <c r="AH25" s="150" t="s">
        <v>117</v>
      </c>
      <c r="AI25" s="76">
        <v>0</v>
      </c>
      <c r="AJ25" s="77" t="s">
        <v>57</v>
      </c>
      <c r="AK25" s="77" t="s">
        <v>57</v>
      </c>
      <c r="AL25" s="77" t="s">
        <v>57</v>
      </c>
      <c r="AM25" s="77">
        <v>0</v>
      </c>
      <c r="AN25" s="77" t="s">
        <v>57</v>
      </c>
      <c r="AO25" s="77" t="s">
        <v>57</v>
      </c>
      <c r="AP25" s="77" t="s">
        <v>57</v>
      </c>
      <c r="AQ25" s="77" t="s">
        <v>57</v>
      </c>
      <c r="AR25" s="77" t="s">
        <v>57</v>
      </c>
      <c r="AS25" s="77">
        <v>4581</v>
      </c>
      <c r="AT25" s="77">
        <v>4281</v>
      </c>
      <c r="AU25" s="77">
        <v>300</v>
      </c>
      <c r="AV25" s="78">
        <f>AU25/AS25*100</f>
        <v>6.5487884741322864</v>
      </c>
      <c r="AW25" s="77">
        <v>4580</v>
      </c>
      <c r="AX25" s="78">
        <f t="shared" si="9"/>
        <v>99.978170705086228</v>
      </c>
      <c r="AY25" s="77">
        <v>4280</v>
      </c>
      <c r="AZ25" s="77">
        <v>300</v>
      </c>
      <c r="BA25" s="77">
        <v>1</v>
      </c>
      <c r="BB25" s="77" t="s">
        <v>57</v>
      </c>
      <c r="BC25" s="77">
        <v>0</v>
      </c>
      <c r="BD25" s="77" t="s">
        <v>57</v>
      </c>
      <c r="BE25" s="77" t="s">
        <v>57</v>
      </c>
      <c r="BF25" s="77" t="s">
        <v>57</v>
      </c>
      <c r="BG25" s="77">
        <v>0</v>
      </c>
      <c r="BH25" s="77">
        <v>0</v>
      </c>
      <c r="BI25" s="77" t="s">
        <v>57</v>
      </c>
      <c r="BJ25" s="77" t="s">
        <v>57</v>
      </c>
      <c r="BK25" s="77" t="s">
        <v>57</v>
      </c>
      <c r="BL25" s="79" t="s">
        <v>57</v>
      </c>
      <c r="BM25" s="416"/>
      <c r="BN25" s="150" t="s">
        <v>117</v>
      </c>
      <c r="BO25" s="76">
        <v>2691</v>
      </c>
      <c r="BP25" s="77">
        <v>2505</v>
      </c>
      <c r="BQ25" s="77">
        <v>186</v>
      </c>
      <c r="BR25" s="78">
        <f>BQ25/BO25*100</f>
        <v>6.9119286510590863</v>
      </c>
      <c r="BS25" s="77">
        <v>2690</v>
      </c>
      <c r="BT25" s="78">
        <f t="shared" si="10"/>
        <v>99.962839093273885</v>
      </c>
      <c r="BU25" s="77">
        <v>2504</v>
      </c>
      <c r="BV25" s="77">
        <v>186</v>
      </c>
      <c r="BW25" s="77">
        <v>1</v>
      </c>
      <c r="BX25" s="77" t="s">
        <v>57</v>
      </c>
      <c r="BY25" s="77">
        <v>0</v>
      </c>
      <c r="BZ25" s="77" t="s">
        <v>57</v>
      </c>
      <c r="CA25" s="77" t="s">
        <v>57</v>
      </c>
      <c r="CB25" s="77">
        <v>0</v>
      </c>
      <c r="CC25" s="77">
        <v>0</v>
      </c>
      <c r="CD25" s="77">
        <v>0</v>
      </c>
      <c r="CE25" s="77" t="s">
        <v>57</v>
      </c>
      <c r="CF25" s="77" t="s">
        <v>57</v>
      </c>
      <c r="CG25" s="77" t="s">
        <v>57</v>
      </c>
      <c r="CH25" s="77" t="s">
        <v>57</v>
      </c>
      <c r="CI25" s="77">
        <v>0</v>
      </c>
      <c r="CJ25" s="77" t="s">
        <v>57</v>
      </c>
      <c r="CK25" s="77" t="s">
        <v>57</v>
      </c>
      <c r="CL25" s="77">
        <v>0</v>
      </c>
      <c r="CM25" s="77" t="s">
        <v>57</v>
      </c>
      <c r="CN25" s="77" t="s">
        <v>57</v>
      </c>
      <c r="CO25" s="77" t="s">
        <v>57</v>
      </c>
      <c r="CP25" s="77" t="s">
        <v>57</v>
      </c>
      <c r="CQ25" s="77" t="s">
        <v>57</v>
      </c>
      <c r="CR25" s="77" t="s">
        <v>57</v>
      </c>
    </row>
    <row r="26" spans="1:96" s="149" customFormat="1" ht="21.95" customHeight="1" x14ac:dyDescent="0.25">
      <c r="A26" s="415"/>
      <c r="B26" s="150" t="s">
        <v>118</v>
      </c>
      <c r="C26" s="136">
        <v>44250</v>
      </c>
      <c r="D26" s="137">
        <v>40712</v>
      </c>
      <c r="E26" s="137">
        <v>3538</v>
      </c>
      <c r="F26" s="78">
        <f>E26/C26*100</f>
        <v>7.9954802259887003</v>
      </c>
      <c r="G26" s="137">
        <v>44231</v>
      </c>
      <c r="H26" s="78">
        <f t="shared" si="8"/>
        <v>99.957062146892653</v>
      </c>
      <c r="I26" s="137">
        <v>40694</v>
      </c>
      <c r="J26" s="137">
        <v>3537</v>
      </c>
      <c r="K26" s="137">
        <v>18</v>
      </c>
      <c r="L26" s="137">
        <v>1</v>
      </c>
      <c r="M26" s="77">
        <v>0</v>
      </c>
      <c r="N26" s="77" t="s">
        <v>57</v>
      </c>
      <c r="O26" s="77" t="s">
        <v>57</v>
      </c>
      <c r="P26" s="77" t="s">
        <v>57</v>
      </c>
      <c r="Q26" s="77">
        <v>0</v>
      </c>
      <c r="R26" s="77" t="s">
        <v>57</v>
      </c>
      <c r="S26" s="77" t="s">
        <v>57</v>
      </c>
      <c r="T26" s="77" t="s">
        <v>57</v>
      </c>
      <c r="U26" s="77" t="s">
        <v>57</v>
      </c>
      <c r="V26" s="77" t="s">
        <v>57</v>
      </c>
      <c r="W26" s="77">
        <v>14850</v>
      </c>
      <c r="X26" s="77">
        <v>13560</v>
      </c>
      <c r="Y26" s="77">
        <v>1290</v>
      </c>
      <c r="Z26" s="78">
        <f>Y26/W26*100</f>
        <v>8.6868686868686869</v>
      </c>
      <c r="AA26" s="77">
        <v>14847</v>
      </c>
      <c r="AB26" s="78">
        <f>AA26/W26*100</f>
        <v>99.979797979797979</v>
      </c>
      <c r="AC26" s="77">
        <v>13557</v>
      </c>
      <c r="AD26" s="77">
        <v>1290</v>
      </c>
      <c r="AE26" s="77">
        <v>3</v>
      </c>
      <c r="AF26" s="79" t="s">
        <v>57</v>
      </c>
      <c r="AG26" s="416"/>
      <c r="AH26" s="150" t="s">
        <v>118</v>
      </c>
      <c r="AI26" s="76">
        <v>0</v>
      </c>
      <c r="AJ26" s="77" t="s">
        <v>57</v>
      </c>
      <c r="AK26" s="77" t="s">
        <v>57</v>
      </c>
      <c r="AL26" s="77" t="s">
        <v>57</v>
      </c>
      <c r="AM26" s="77">
        <v>0</v>
      </c>
      <c r="AN26" s="77" t="s">
        <v>57</v>
      </c>
      <c r="AO26" s="77" t="s">
        <v>57</v>
      </c>
      <c r="AP26" s="77" t="s">
        <v>57</v>
      </c>
      <c r="AQ26" s="77" t="s">
        <v>57</v>
      </c>
      <c r="AR26" s="77" t="s">
        <v>57</v>
      </c>
      <c r="AS26" s="77">
        <v>8585</v>
      </c>
      <c r="AT26" s="77">
        <v>7858</v>
      </c>
      <c r="AU26" s="77">
        <v>727</v>
      </c>
      <c r="AV26" s="78">
        <f>AU26/AS26*100</f>
        <v>8.4682585905649397</v>
      </c>
      <c r="AW26" s="77">
        <v>8580</v>
      </c>
      <c r="AX26" s="78">
        <f t="shared" si="9"/>
        <v>99.941758881770525</v>
      </c>
      <c r="AY26" s="77">
        <v>7853</v>
      </c>
      <c r="AZ26" s="77">
        <v>727</v>
      </c>
      <c r="BA26" s="77">
        <v>5</v>
      </c>
      <c r="BB26" s="77" t="s">
        <v>57</v>
      </c>
      <c r="BC26" s="77">
        <v>0</v>
      </c>
      <c r="BD26" s="77" t="s">
        <v>57</v>
      </c>
      <c r="BE26" s="77" t="s">
        <v>57</v>
      </c>
      <c r="BF26" s="77" t="s">
        <v>57</v>
      </c>
      <c r="BG26" s="77">
        <v>0</v>
      </c>
      <c r="BH26" s="77">
        <v>0</v>
      </c>
      <c r="BI26" s="77" t="s">
        <v>57</v>
      </c>
      <c r="BJ26" s="77" t="s">
        <v>57</v>
      </c>
      <c r="BK26" s="77" t="s">
        <v>57</v>
      </c>
      <c r="BL26" s="79" t="s">
        <v>57</v>
      </c>
      <c r="BM26" s="416"/>
      <c r="BN26" s="150" t="s">
        <v>118</v>
      </c>
      <c r="BO26" s="76">
        <v>20815</v>
      </c>
      <c r="BP26" s="77">
        <v>19294</v>
      </c>
      <c r="BQ26" s="77">
        <v>1521</v>
      </c>
      <c r="BR26" s="78">
        <f>BQ26/BO26*100</f>
        <v>7.307230362719193</v>
      </c>
      <c r="BS26" s="77">
        <v>20804</v>
      </c>
      <c r="BT26" s="78">
        <f t="shared" si="10"/>
        <v>99.947153495075668</v>
      </c>
      <c r="BU26" s="77">
        <v>19284</v>
      </c>
      <c r="BV26" s="77">
        <v>1520</v>
      </c>
      <c r="BW26" s="77">
        <v>10</v>
      </c>
      <c r="BX26" s="77">
        <v>1</v>
      </c>
      <c r="BY26" s="77">
        <v>0</v>
      </c>
      <c r="BZ26" s="77" t="s">
        <v>57</v>
      </c>
      <c r="CA26" s="77" t="s">
        <v>57</v>
      </c>
      <c r="CB26" s="77">
        <v>0</v>
      </c>
      <c r="CC26" s="77">
        <v>0</v>
      </c>
      <c r="CD26" s="77">
        <v>0</v>
      </c>
      <c r="CE26" s="77" t="s">
        <v>57</v>
      </c>
      <c r="CF26" s="77" t="s">
        <v>57</v>
      </c>
      <c r="CG26" s="77" t="s">
        <v>57</v>
      </c>
      <c r="CH26" s="77" t="s">
        <v>57</v>
      </c>
      <c r="CI26" s="77">
        <v>0</v>
      </c>
      <c r="CJ26" s="77" t="s">
        <v>57</v>
      </c>
      <c r="CK26" s="77" t="s">
        <v>57</v>
      </c>
      <c r="CL26" s="77">
        <v>0</v>
      </c>
      <c r="CM26" s="77" t="s">
        <v>57</v>
      </c>
      <c r="CN26" s="77" t="s">
        <v>57</v>
      </c>
      <c r="CO26" s="77" t="s">
        <v>57</v>
      </c>
      <c r="CP26" s="77" t="s">
        <v>57</v>
      </c>
      <c r="CQ26" s="77" t="s">
        <v>57</v>
      </c>
      <c r="CR26" s="77" t="s">
        <v>57</v>
      </c>
    </row>
    <row r="27" spans="1:96" s="149" customFormat="1" ht="21.95" customHeight="1" x14ac:dyDescent="0.25">
      <c r="A27" s="415" t="s">
        <v>124</v>
      </c>
      <c r="B27" s="150" t="s">
        <v>4</v>
      </c>
      <c r="C27" s="136">
        <v>26</v>
      </c>
      <c r="D27" s="137">
        <v>24</v>
      </c>
      <c r="E27" s="137">
        <v>2</v>
      </c>
      <c r="F27" s="78">
        <f>E27/C27*100</f>
        <v>7.6923076923076925</v>
      </c>
      <c r="G27" s="137">
        <v>26</v>
      </c>
      <c r="H27" s="77">
        <f t="shared" si="8"/>
        <v>100</v>
      </c>
      <c r="I27" s="137">
        <v>24</v>
      </c>
      <c r="J27" s="137">
        <v>2</v>
      </c>
      <c r="K27" s="137">
        <v>0</v>
      </c>
      <c r="L27" s="137">
        <v>0</v>
      </c>
      <c r="M27" s="77">
        <v>0</v>
      </c>
      <c r="N27" s="77">
        <v>0</v>
      </c>
      <c r="O27" s="77">
        <v>0</v>
      </c>
      <c r="P27" s="77">
        <v>0</v>
      </c>
      <c r="Q27" s="77">
        <v>0</v>
      </c>
      <c r="R27" s="77">
        <v>0</v>
      </c>
      <c r="S27" s="77">
        <v>0</v>
      </c>
      <c r="T27" s="77">
        <v>0</v>
      </c>
      <c r="U27" s="77">
        <v>0</v>
      </c>
      <c r="V27" s="77">
        <v>0</v>
      </c>
      <c r="W27" s="77">
        <v>1</v>
      </c>
      <c r="X27" s="77">
        <v>1</v>
      </c>
      <c r="Y27" s="77">
        <v>0</v>
      </c>
      <c r="Z27" s="78">
        <v>0</v>
      </c>
      <c r="AA27" s="77">
        <v>1</v>
      </c>
      <c r="AB27" s="77">
        <f>AA27/W27*100</f>
        <v>100</v>
      </c>
      <c r="AC27" s="77">
        <v>1</v>
      </c>
      <c r="AD27" s="77">
        <v>0</v>
      </c>
      <c r="AE27" s="77">
        <v>0</v>
      </c>
      <c r="AF27" s="79">
        <v>0</v>
      </c>
      <c r="AG27" s="416" t="s">
        <v>124</v>
      </c>
      <c r="AH27" s="150" t="s">
        <v>4</v>
      </c>
      <c r="AI27" s="76">
        <v>0</v>
      </c>
      <c r="AJ27" s="77">
        <v>0</v>
      </c>
      <c r="AK27" s="77">
        <v>0</v>
      </c>
      <c r="AL27" s="77">
        <v>0</v>
      </c>
      <c r="AM27" s="77">
        <v>0</v>
      </c>
      <c r="AN27" s="77">
        <v>0</v>
      </c>
      <c r="AO27" s="77">
        <v>0</v>
      </c>
      <c r="AP27" s="77">
        <v>0</v>
      </c>
      <c r="AQ27" s="77">
        <v>0</v>
      </c>
      <c r="AR27" s="77">
        <v>0</v>
      </c>
      <c r="AS27" s="77">
        <v>12</v>
      </c>
      <c r="AT27" s="77">
        <v>11</v>
      </c>
      <c r="AU27" s="77">
        <v>1</v>
      </c>
      <c r="AV27" s="78">
        <f>AU27/AS27*100</f>
        <v>8.3333333333333321</v>
      </c>
      <c r="AW27" s="77">
        <v>12</v>
      </c>
      <c r="AX27" s="77">
        <f t="shared" si="9"/>
        <v>100</v>
      </c>
      <c r="AY27" s="77">
        <v>11</v>
      </c>
      <c r="AZ27" s="77">
        <v>1</v>
      </c>
      <c r="BA27" s="77">
        <v>0</v>
      </c>
      <c r="BB27" s="77">
        <v>0</v>
      </c>
      <c r="BC27" s="77">
        <v>0</v>
      </c>
      <c r="BD27" s="77">
        <v>0</v>
      </c>
      <c r="BE27" s="77">
        <v>0</v>
      </c>
      <c r="BF27" s="77">
        <v>0</v>
      </c>
      <c r="BG27" s="77">
        <v>0</v>
      </c>
      <c r="BH27" s="77">
        <v>0</v>
      </c>
      <c r="BI27" s="77">
        <v>0</v>
      </c>
      <c r="BJ27" s="77">
        <v>0</v>
      </c>
      <c r="BK27" s="77">
        <v>0</v>
      </c>
      <c r="BL27" s="79">
        <v>0</v>
      </c>
      <c r="BM27" s="416" t="s">
        <v>124</v>
      </c>
      <c r="BN27" s="150" t="s">
        <v>4</v>
      </c>
      <c r="BO27" s="76">
        <v>13</v>
      </c>
      <c r="BP27" s="77">
        <v>12</v>
      </c>
      <c r="BQ27" s="77">
        <v>1</v>
      </c>
      <c r="BR27" s="78">
        <f>BQ27/BO27*100</f>
        <v>7.6923076923076925</v>
      </c>
      <c r="BS27" s="77">
        <v>13</v>
      </c>
      <c r="BT27" s="77">
        <f t="shared" si="10"/>
        <v>100</v>
      </c>
      <c r="BU27" s="77">
        <v>12</v>
      </c>
      <c r="BV27" s="77">
        <v>1</v>
      </c>
      <c r="BW27" s="77">
        <v>0</v>
      </c>
      <c r="BX27" s="77">
        <v>0</v>
      </c>
      <c r="BY27" s="77">
        <v>0</v>
      </c>
      <c r="BZ27" s="77">
        <v>0</v>
      </c>
      <c r="CA27" s="77">
        <v>0</v>
      </c>
      <c r="CB27" s="77">
        <v>0</v>
      </c>
      <c r="CC27" s="77">
        <v>0</v>
      </c>
      <c r="CD27" s="77">
        <v>0</v>
      </c>
      <c r="CE27" s="77">
        <v>0</v>
      </c>
      <c r="CF27" s="77">
        <v>0</v>
      </c>
      <c r="CG27" s="77">
        <v>0</v>
      </c>
      <c r="CH27" s="77">
        <v>0</v>
      </c>
      <c r="CI27" s="77">
        <v>0</v>
      </c>
      <c r="CJ27" s="77">
        <v>0</v>
      </c>
      <c r="CK27" s="77">
        <v>0</v>
      </c>
      <c r="CL27" s="77">
        <v>0</v>
      </c>
      <c r="CM27" s="77">
        <v>0</v>
      </c>
      <c r="CN27" s="77">
        <v>0</v>
      </c>
      <c r="CO27" s="77">
        <v>0</v>
      </c>
      <c r="CP27" s="77">
        <v>0</v>
      </c>
      <c r="CQ27" s="77">
        <v>0</v>
      </c>
      <c r="CR27" s="77">
        <v>0</v>
      </c>
    </row>
    <row r="28" spans="1:96" s="149" customFormat="1" ht="21.95" customHeight="1" x14ac:dyDescent="0.25">
      <c r="A28" s="415"/>
      <c r="B28" s="150" t="s">
        <v>117</v>
      </c>
      <c r="C28" s="136">
        <v>10</v>
      </c>
      <c r="D28" s="137">
        <v>8</v>
      </c>
      <c r="E28" s="137">
        <v>2</v>
      </c>
      <c r="F28" s="78">
        <f>E28/C28*100</f>
        <v>20</v>
      </c>
      <c r="G28" s="137">
        <v>10</v>
      </c>
      <c r="H28" s="77">
        <f t="shared" si="8"/>
        <v>100</v>
      </c>
      <c r="I28" s="137">
        <v>8</v>
      </c>
      <c r="J28" s="137">
        <v>2</v>
      </c>
      <c r="K28" s="137">
        <v>0</v>
      </c>
      <c r="L28" s="137">
        <v>0</v>
      </c>
      <c r="M28" s="77">
        <v>0</v>
      </c>
      <c r="N28" s="77" t="s">
        <v>57</v>
      </c>
      <c r="O28" s="77" t="s">
        <v>57</v>
      </c>
      <c r="P28" s="77" t="s">
        <v>57</v>
      </c>
      <c r="Q28" s="77">
        <v>0</v>
      </c>
      <c r="R28" s="77" t="s">
        <v>57</v>
      </c>
      <c r="S28" s="77" t="s">
        <v>57</v>
      </c>
      <c r="T28" s="77" t="s">
        <v>57</v>
      </c>
      <c r="U28" s="77" t="s">
        <v>57</v>
      </c>
      <c r="V28" s="77" t="s">
        <v>57</v>
      </c>
      <c r="W28" s="77">
        <v>0</v>
      </c>
      <c r="X28" s="77" t="s">
        <v>57</v>
      </c>
      <c r="Y28" s="77" t="s">
        <v>57</v>
      </c>
      <c r="Z28" s="78" t="s">
        <v>57</v>
      </c>
      <c r="AA28" s="77">
        <v>0</v>
      </c>
      <c r="AB28" s="78">
        <v>0</v>
      </c>
      <c r="AC28" s="77" t="s">
        <v>57</v>
      </c>
      <c r="AD28" s="77" t="s">
        <v>57</v>
      </c>
      <c r="AE28" s="77" t="s">
        <v>57</v>
      </c>
      <c r="AF28" s="79" t="s">
        <v>57</v>
      </c>
      <c r="AG28" s="416"/>
      <c r="AH28" s="150" t="s">
        <v>117</v>
      </c>
      <c r="AI28" s="76">
        <v>0</v>
      </c>
      <c r="AJ28" s="77" t="s">
        <v>57</v>
      </c>
      <c r="AK28" s="77" t="s">
        <v>57</v>
      </c>
      <c r="AL28" s="77" t="s">
        <v>57</v>
      </c>
      <c r="AM28" s="77">
        <v>0</v>
      </c>
      <c r="AN28" s="77" t="s">
        <v>57</v>
      </c>
      <c r="AO28" s="77" t="s">
        <v>57</v>
      </c>
      <c r="AP28" s="77" t="s">
        <v>57</v>
      </c>
      <c r="AQ28" s="77" t="s">
        <v>57</v>
      </c>
      <c r="AR28" s="77" t="s">
        <v>57</v>
      </c>
      <c r="AS28" s="77">
        <v>6</v>
      </c>
      <c r="AT28" s="77">
        <v>5</v>
      </c>
      <c r="AU28" s="77">
        <v>1</v>
      </c>
      <c r="AV28" s="78">
        <f>AU28/AS28*100</f>
        <v>16.666666666666664</v>
      </c>
      <c r="AW28" s="77">
        <v>6</v>
      </c>
      <c r="AX28" s="77">
        <f t="shared" si="9"/>
        <v>100</v>
      </c>
      <c r="AY28" s="77">
        <v>5</v>
      </c>
      <c r="AZ28" s="77">
        <v>1</v>
      </c>
      <c r="BA28" s="77" t="s">
        <v>57</v>
      </c>
      <c r="BB28" s="77" t="s">
        <v>57</v>
      </c>
      <c r="BC28" s="77">
        <v>0</v>
      </c>
      <c r="BD28" s="77" t="s">
        <v>57</v>
      </c>
      <c r="BE28" s="77" t="s">
        <v>57</v>
      </c>
      <c r="BF28" s="77" t="s">
        <v>57</v>
      </c>
      <c r="BG28" s="77">
        <v>0</v>
      </c>
      <c r="BH28" s="77">
        <v>0</v>
      </c>
      <c r="BI28" s="77" t="s">
        <v>57</v>
      </c>
      <c r="BJ28" s="77" t="s">
        <v>57</v>
      </c>
      <c r="BK28" s="77" t="s">
        <v>57</v>
      </c>
      <c r="BL28" s="79" t="s">
        <v>57</v>
      </c>
      <c r="BM28" s="416"/>
      <c r="BN28" s="150" t="s">
        <v>117</v>
      </c>
      <c r="BO28" s="76">
        <v>4</v>
      </c>
      <c r="BP28" s="77">
        <v>3</v>
      </c>
      <c r="BQ28" s="77">
        <v>1</v>
      </c>
      <c r="BR28" s="78">
        <f>BQ28/BO28*100</f>
        <v>25</v>
      </c>
      <c r="BS28" s="77">
        <v>4</v>
      </c>
      <c r="BT28" s="77">
        <f t="shared" si="10"/>
        <v>100</v>
      </c>
      <c r="BU28" s="77">
        <v>3</v>
      </c>
      <c r="BV28" s="77">
        <v>1</v>
      </c>
      <c r="BW28" s="77" t="s">
        <v>57</v>
      </c>
      <c r="BX28" s="77" t="s">
        <v>57</v>
      </c>
      <c r="BY28" s="77">
        <v>0</v>
      </c>
      <c r="BZ28" s="77" t="s">
        <v>57</v>
      </c>
      <c r="CA28" s="77" t="s">
        <v>57</v>
      </c>
      <c r="CB28" s="77">
        <v>0</v>
      </c>
      <c r="CC28" s="77">
        <v>0</v>
      </c>
      <c r="CD28" s="77">
        <v>0</v>
      </c>
      <c r="CE28" s="77" t="s">
        <v>57</v>
      </c>
      <c r="CF28" s="77" t="s">
        <v>57</v>
      </c>
      <c r="CG28" s="77" t="s">
        <v>57</v>
      </c>
      <c r="CH28" s="77" t="s">
        <v>57</v>
      </c>
      <c r="CI28" s="77">
        <v>0</v>
      </c>
      <c r="CJ28" s="77" t="s">
        <v>57</v>
      </c>
      <c r="CK28" s="77" t="s">
        <v>57</v>
      </c>
      <c r="CL28" s="77">
        <v>0</v>
      </c>
      <c r="CM28" s="77" t="s">
        <v>57</v>
      </c>
      <c r="CN28" s="77" t="s">
        <v>57</v>
      </c>
      <c r="CO28" s="77" t="s">
        <v>57</v>
      </c>
      <c r="CP28" s="77" t="s">
        <v>57</v>
      </c>
      <c r="CQ28" s="77" t="s">
        <v>57</v>
      </c>
      <c r="CR28" s="77" t="s">
        <v>57</v>
      </c>
    </row>
    <row r="29" spans="1:96" s="149" customFormat="1" ht="21.95" customHeight="1" x14ac:dyDescent="0.25">
      <c r="A29" s="415"/>
      <c r="B29" s="150" t="s">
        <v>118</v>
      </c>
      <c r="C29" s="136">
        <v>16</v>
      </c>
      <c r="D29" s="137">
        <v>16</v>
      </c>
      <c r="E29" s="137">
        <v>0</v>
      </c>
      <c r="F29" s="138">
        <v>0</v>
      </c>
      <c r="G29" s="137">
        <v>16</v>
      </c>
      <c r="H29" s="77">
        <f t="shared" si="8"/>
        <v>100</v>
      </c>
      <c r="I29" s="137">
        <v>16</v>
      </c>
      <c r="J29" s="137">
        <v>0</v>
      </c>
      <c r="K29" s="137">
        <v>0</v>
      </c>
      <c r="L29" s="137">
        <v>0</v>
      </c>
      <c r="M29" s="77">
        <v>0</v>
      </c>
      <c r="N29" s="77" t="s">
        <v>57</v>
      </c>
      <c r="O29" s="77" t="s">
        <v>57</v>
      </c>
      <c r="P29" s="77" t="s">
        <v>57</v>
      </c>
      <c r="Q29" s="77">
        <v>0</v>
      </c>
      <c r="R29" s="77" t="s">
        <v>57</v>
      </c>
      <c r="S29" s="77" t="s">
        <v>57</v>
      </c>
      <c r="T29" s="77" t="s">
        <v>57</v>
      </c>
      <c r="U29" s="77" t="s">
        <v>57</v>
      </c>
      <c r="V29" s="77" t="s">
        <v>57</v>
      </c>
      <c r="W29" s="77">
        <v>1</v>
      </c>
      <c r="X29" s="77">
        <v>1</v>
      </c>
      <c r="Y29" s="77" t="s">
        <v>57</v>
      </c>
      <c r="Z29" s="78" t="s">
        <v>57</v>
      </c>
      <c r="AA29" s="77">
        <v>1</v>
      </c>
      <c r="AB29" s="78" t="s">
        <v>57</v>
      </c>
      <c r="AC29" s="77">
        <v>1</v>
      </c>
      <c r="AD29" s="77" t="s">
        <v>57</v>
      </c>
      <c r="AE29" s="77" t="s">
        <v>57</v>
      </c>
      <c r="AF29" s="79" t="s">
        <v>57</v>
      </c>
      <c r="AG29" s="416"/>
      <c r="AH29" s="150" t="s">
        <v>118</v>
      </c>
      <c r="AI29" s="76">
        <v>0</v>
      </c>
      <c r="AJ29" s="77" t="s">
        <v>57</v>
      </c>
      <c r="AK29" s="77" t="s">
        <v>57</v>
      </c>
      <c r="AL29" s="77" t="s">
        <v>57</v>
      </c>
      <c r="AM29" s="77">
        <v>0</v>
      </c>
      <c r="AN29" s="77" t="s">
        <v>57</v>
      </c>
      <c r="AO29" s="77" t="s">
        <v>57</v>
      </c>
      <c r="AP29" s="77" t="s">
        <v>57</v>
      </c>
      <c r="AQ29" s="77" t="s">
        <v>57</v>
      </c>
      <c r="AR29" s="77" t="s">
        <v>57</v>
      </c>
      <c r="AS29" s="77">
        <v>6</v>
      </c>
      <c r="AT29" s="77">
        <v>6</v>
      </c>
      <c r="AU29" s="77" t="s">
        <v>57</v>
      </c>
      <c r="AV29" s="78" t="s">
        <v>57</v>
      </c>
      <c r="AW29" s="77">
        <v>6</v>
      </c>
      <c r="AX29" s="77">
        <f t="shared" si="9"/>
        <v>100</v>
      </c>
      <c r="AY29" s="77">
        <v>6</v>
      </c>
      <c r="AZ29" s="77" t="s">
        <v>57</v>
      </c>
      <c r="BA29" s="77" t="s">
        <v>57</v>
      </c>
      <c r="BB29" s="77" t="s">
        <v>57</v>
      </c>
      <c r="BC29" s="77">
        <v>0</v>
      </c>
      <c r="BD29" s="77" t="s">
        <v>57</v>
      </c>
      <c r="BE29" s="77" t="s">
        <v>57</v>
      </c>
      <c r="BF29" s="77" t="s">
        <v>57</v>
      </c>
      <c r="BG29" s="77">
        <v>0</v>
      </c>
      <c r="BH29" s="77">
        <v>0</v>
      </c>
      <c r="BI29" s="77" t="s">
        <v>57</v>
      </c>
      <c r="BJ29" s="77" t="s">
        <v>57</v>
      </c>
      <c r="BK29" s="77" t="s">
        <v>57</v>
      </c>
      <c r="BL29" s="79" t="s">
        <v>57</v>
      </c>
      <c r="BM29" s="416"/>
      <c r="BN29" s="150" t="s">
        <v>118</v>
      </c>
      <c r="BO29" s="76">
        <v>9</v>
      </c>
      <c r="BP29" s="77">
        <v>9</v>
      </c>
      <c r="BQ29" s="77" t="s">
        <v>57</v>
      </c>
      <c r="BR29" s="78" t="s">
        <v>57</v>
      </c>
      <c r="BS29" s="77">
        <v>9</v>
      </c>
      <c r="BT29" s="77">
        <f t="shared" si="10"/>
        <v>100</v>
      </c>
      <c r="BU29" s="77">
        <v>9</v>
      </c>
      <c r="BV29" s="77" t="s">
        <v>57</v>
      </c>
      <c r="BW29" s="77" t="s">
        <v>57</v>
      </c>
      <c r="BX29" s="77" t="s">
        <v>57</v>
      </c>
      <c r="BY29" s="77">
        <v>0</v>
      </c>
      <c r="BZ29" s="77" t="s">
        <v>57</v>
      </c>
      <c r="CA29" s="77" t="s">
        <v>57</v>
      </c>
      <c r="CB29" s="77">
        <v>0</v>
      </c>
      <c r="CC29" s="77">
        <v>0</v>
      </c>
      <c r="CD29" s="77">
        <v>0</v>
      </c>
      <c r="CE29" s="77" t="s">
        <v>57</v>
      </c>
      <c r="CF29" s="77" t="s">
        <v>57</v>
      </c>
      <c r="CG29" s="77" t="s">
        <v>57</v>
      </c>
      <c r="CH29" s="77" t="s">
        <v>57</v>
      </c>
      <c r="CI29" s="77">
        <v>0</v>
      </c>
      <c r="CJ29" s="77" t="s">
        <v>57</v>
      </c>
      <c r="CK29" s="77" t="s">
        <v>57</v>
      </c>
      <c r="CL29" s="77">
        <v>0</v>
      </c>
      <c r="CM29" s="77" t="s">
        <v>57</v>
      </c>
      <c r="CN29" s="77" t="s">
        <v>57</v>
      </c>
      <c r="CO29" s="77" t="s">
        <v>57</v>
      </c>
      <c r="CP29" s="77" t="s">
        <v>57</v>
      </c>
      <c r="CQ29" s="77" t="s">
        <v>57</v>
      </c>
      <c r="CR29" s="77" t="s">
        <v>57</v>
      </c>
    </row>
    <row r="30" spans="1:96" s="149" customFormat="1" ht="21.95" customHeight="1" x14ac:dyDescent="0.25">
      <c r="A30" s="415" t="s">
        <v>125</v>
      </c>
      <c r="B30" s="150" t="s">
        <v>4</v>
      </c>
      <c r="C30" s="136">
        <v>0</v>
      </c>
      <c r="D30" s="137">
        <v>0</v>
      </c>
      <c r="E30" s="137">
        <v>0</v>
      </c>
      <c r="F30" s="138">
        <v>0</v>
      </c>
      <c r="G30" s="137">
        <v>0</v>
      </c>
      <c r="H30" s="138">
        <v>0</v>
      </c>
      <c r="I30" s="137">
        <v>0</v>
      </c>
      <c r="J30" s="137">
        <v>0</v>
      </c>
      <c r="K30" s="137">
        <v>0</v>
      </c>
      <c r="L30" s="137">
        <v>0</v>
      </c>
      <c r="M30" s="77">
        <v>0</v>
      </c>
      <c r="N30" s="77">
        <v>0</v>
      </c>
      <c r="O30" s="77">
        <v>0</v>
      </c>
      <c r="P30" s="77">
        <v>0</v>
      </c>
      <c r="Q30" s="77">
        <v>0</v>
      </c>
      <c r="R30" s="77">
        <v>0</v>
      </c>
      <c r="S30" s="77">
        <v>0</v>
      </c>
      <c r="T30" s="77">
        <v>0</v>
      </c>
      <c r="U30" s="77">
        <v>0</v>
      </c>
      <c r="V30" s="77">
        <v>0</v>
      </c>
      <c r="W30" s="77">
        <v>0</v>
      </c>
      <c r="X30" s="77">
        <v>0</v>
      </c>
      <c r="Y30" s="77">
        <v>0</v>
      </c>
      <c r="Z30" s="78">
        <v>0</v>
      </c>
      <c r="AA30" s="77">
        <v>0</v>
      </c>
      <c r="AB30" s="78">
        <v>0</v>
      </c>
      <c r="AC30" s="77">
        <v>0</v>
      </c>
      <c r="AD30" s="77">
        <v>0</v>
      </c>
      <c r="AE30" s="77">
        <v>0</v>
      </c>
      <c r="AF30" s="79">
        <v>0</v>
      </c>
      <c r="AG30" s="416" t="s">
        <v>125</v>
      </c>
      <c r="AH30" s="150" t="s">
        <v>4</v>
      </c>
      <c r="AI30" s="76">
        <v>0</v>
      </c>
      <c r="AJ30" s="77">
        <v>0</v>
      </c>
      <c r="AK30" s="77">
        <v>0</v>
      </c>
      <c r="AL30" s="77">
        <v>0</v>
      </c>
      <c r="AM30" s="77">
        <v>0</v>
      </c>
      <c r="AN30" s="77">
        <v>0</v>
      </c>
      <c r="AO30" s="77">
        <v>0</v>
      </c>
      <c r="AP30" s="77">
        <v>0</v>
      </c>
      <c r="AQ30" s="77">
        <v>0</v>
      </c>
      <c r="AR30" s="77">
        <v>0</v>
      </c>
      <c r="AS30" s="77">
        <v>0</v>
      </c>
      <c r="AT30" s="77">
        <v>0</v>
      </c>
      <c r="AU30" s="77">
        <v>0</v>
      </c>
      <c r="AV30" s="78">
        <v>0</v>
      </c>
      <c r="AW30" s="77" t="s">
        <v>57</v>
      </c>
      <c r="AX30" s="78" t="s">
        <v>57</v>
      </c>
      <c r="AY30" s="77">
        <v>0</v>
      </c>
      <c r="AZ30" s="77">
        <v>0</v>
      </c>
      <c r="BA30" s="77">
        <v>0</v>
      </c>
      <c r="BB30" s="77">
        <v>0</v>
      </c>
      <c r="BC30" s="77">
        <v>0</v>
      </c>
      <c r="BD30" s="77">
        <v>0</v>
      </c>
      <c r="BE30" s="77">
        <v>0</v>
      </c>
      <c r="BF30" s="77">
        <v>0</v>
      </c>
      <c r="BG30" s="77">
        <v>0</v>
      </c>
      <c r="BH30" s="77">
        <v>0</v>
      </c>
      <c r="BI30" s="77">
        <v>0</v>
      </c>
      <c r="BJ30" s="77">
        <v>0</v>
      </c>
      <c r="BK30" s="77">
        <v>0</v>
      </c>
      <c r="BL30" s="79">
        <v>0</v>
      </c>
      <c r="BM30" s="416" t="s">
        <v>125</v>
      </c>
      <c r="BN30" s="150" t="s">
        <v>4</v>
      </c>
      <c r="BO30" s="76">
        <v>0</v>
      </c>
      <c r="BP30" s="77">
        <v>0</v>
      </c>
      <c r="BQ30" s="77">
        <v>0</v>
      </c>
      <c r="BR30" s="78">
        <v>0</v>
      </c>
      <c r="BS30" s="77">
        <v>0</v>
      </c>
      <c r="BT30" s="78">
        <v>0</v>
      </c>
      <c r="BU30" s="77">
        <v>0</v>
      </c>
      <c r="BV30" s="77">
        <v>0</v>
      </c>
      <c r="BW30" s="77">
        <v>0</v>
      </c>
      <c r="BX30" s="77">
        <v>0</v>
      </c>
      <c r="BY30" s="77">
        <v>0</v>
      </c>
      <c r="BZ30" s="77">
        <v>0</v>
      </c>
      <c r="CA30" s="77">
        <v>0</v>
      </c>
      <c r="CB30" s="77">
        <v>0</v>
      </c>
      <c r="CC30" s="77">
        <v>0</v>
      </c>
      <c r="CD30" s="77">
        <v>0</v>
      </c>
      <c r="CE30" s="77">
        <v>0</v>
      </c>
      <c r="CF30" s="77">
        <v>0</v>
      </c>
      <c r="CG30" s="77">
        <v>0</v>
      </c>
      <c r="CH30" s="77">
        <v>0</v>
      </c>
      <c r="CI30" s="77">
        <v>0</v>
      </c>
      <c r="CJ30" s="77">
        <v>0</v>
      </c>
      <c r="CK30" s="77">
        <v>0</v>
      </c>
      <c r="CL30" s="77">
        <v>0</v>
      </c>
      <c r="CM30" s="77">
        <v>0</v>
      </c>
      <c r="CN30" s="77">
        <v>0</v>
      </c>
      <c r="CO30" s="77">
        <v>0</v>
      </c>
      <c r="CP30" s="77">
        <v>0</v>
      </c>
      <c r="CQ30" s="77">
        <v>0</v>
      </c>
      <c r="CR30" s="77">
        <v>0</v>
      </c>
    </row>
    <row r="31" spans="1:96" s="149" customFormat="1" ht="21.95" customHeight="1" x14ac:dyDescent="0.25">
      <c r="A31" s="415"/>
      <c r="B31" s="150" t="s">
        <v>117</v>
      </c>
      <c r="C31" s="136">
        <v>0</v>
      </c>
      <c r="D31" s="137">
        <v>0</v>
      </c>
      <c r="E31" s="137">
        <v>0</v>
      </c>
      <c r="F31" s="138">
        <v>0</v>
      </c>
      <c r="G31" s="137">
        <v>0</v>
      </c>
      <c r="H31" s="138">
        <v>0</v>
      </c>
      <c r="I31" s="137">
        <v>0</v>
      </c>
      <c r="J31" s="137">
        <v>0</v>
      </c>
      <c r="K31" s="137">
        <v>0</v>
      </c>
      <c r="L31" s="137">
        <v>0</v>
      </c>
      <c r="M31" s="77">
        <v>0</v>
      </c>
      <c r="N31" s="77" t="s">
        <v>57</v>
      </c>
      <c r="O31" s="77" t="s">
        <v>57</v>
      </c>
      <c r="P31" s="77" t="s">
        <v>57</v>
      </c>
      <c r="Q31" s="77">
        <v>0</v>
      </c>
      <c r="R31" s="77" t="s">
        <v>57</v>
      </c>
      <c r="S31" s="77" t="s">
        <v>57</v>
      </c>
      <c r="T31" s="77" t="s">
        <v>57</v>
      </c>
      <c r="U31" s="77" t="s">
        <v>57</v>
      </c>
      <c r="V31" s="77" t="s">
        <v>57</v>
      </c>
      <c r="W31" s="77">
        <v>0</v>
      </c>
      <c r="X31" s="77" t="s">
        <v>57</v>
      </c>
      <c r="Y31" s="77" t="s">
        <v>57</v>
      </c>
      <c r="Z31" s="78" t="s">
        <v>57</v>
      </c>
      <c r="AA31" s="77">
        <v>0</v>
      </c>
      <c r="AB31" s="78" t="s">
        <v>57</v>
      </c>
      <c r="AC31" s="77" t="s">
        <v>57</v>
      </c>
      <c r="AD31" s="77" t="s">
        <v>57</v>
      </c>
      <c r="AE31" s="77" t="s">
        <v>57</v>
      </c>
      <c r="AF31" s="79" t="s">
        <v>57</v>
      </c>
      <c r="AG31" s="416"/>
      <c r="AH31" s="150" t="s">
        <v>117</v>
      </c>
      <c r="AI31" s="76">
        <v>0</v>
      </c>
      <c r="AJ31" s="77" t="s">
        <v>57</v>
      </c>
      <c r="AK31" s="77" t="s">
        <v>57</v>
      </c>
      <c r="AL31" s="77" t="s">
        <v>57</v>
      </c>
      <c r="AM31" s="77">
        <v>0</v>
      </c>
      <c r="AN31" s="77" t="s">
        <v>57</v>
      </c>
      <c r="AO31" s="77" t="s">
        <v>57</v>
      </c>
      <c r="AP31" s="77" t="s">
        <v>57</v>
      </c>
      <c r="AQ31" s="77" t="s">
        <v>57</v>
      </c>
      <c r="AR31" s="77" t="s">
        <v>57</v>
      </c>
      <c r="AS31" s="77">
        <v>0</v>
      </c>
      <c r="AT31" s="77" t="s">
        <v>57</v>
      </c>
      <c r="AU31" s="77" t="s">
        <v>57</v>
      </c>
      <c r="AV31" s="78" t="s">
        <v>57</v>
      </c>
      <c r="AW31" s="77" t="s">
        <v>57</v>
      </c>
      <c r="AX31" s="78" t="s">
        <v>57</v>
      </c>
      <c r="AY31" s="77" t="s">
        <v>57</v>
      </c>
      <c r="AZ31" s="77" t="s">
        <v>57</v>
      </c>
      <c r="BA31" s="77" t="s">
        <v>57</v>
      </c>
      <c r="BB31" s="77" t="s">
        <v>57</v>
      </c>
      <c r="BC31" s="77">
        <v>0</v>
      </c>
      <c r="BD31" s="77" t="s">
        <v>57</v>
      </c>
      <c r="BE31" s="77" t="s">
        <v>57</v>
      </c>
      <c r="BF31" s="77" t="s">
        <v>57</v>
      </c>
      <c r="BG31" s="77">
        <v>0</v>
      </c>
      <c r="BH31" s="77">
        <v>0</v>
      </c>
      <c r="BI31" s="77" t="s">
        <v>57</v>
      </c>
      <c r="BJ31" s="77" t="s">
        <v>57</v>
      </c>
      <c r="BK31" s="77" t="s">
        <v>57</v>
      </c>
      <c r="BL31" s="79" t="s">
        <v>57</v>
      </c>
      <c r="BM31" s="416"/>
      <c r="BN31" s="150" t="s">
        <v>117</v>
      </c>
      <c r="BO31" s="76">
        <v>0</v>
      </c>
      <c r="BP31" s="77" t="s">
        <v>57</v>
      </c>
      <c r="BQ31" s="77" t="s">
        <v>57</v>
      </c>
      <c r="BR31" s="78" t="s">
        <v>57</v>
      </c>
      <c r="BS31" s="77">
        <v>0</v>
      </c>
      <c r="BT31" s="78">
        <v>0</v>
      </c>
      <c r="BU31" s="77" t="s">
        <v>57</v>
      </c>
      <c r="BV31" s="77" t="s">
        <v>57</v>
      </c>
      <c r="BW31" s="77" t="s">
        <v>57</v>
      </c>
      <c r="BX31" s="77" t="s">
        <v>57</v>
      </c>
      <c r="BY31" s="77">
        <v>0</v>
      </c>
      <c r="BZ31" s="77" t="s">
        <v>57</v>
      </c>
      <c r="CA31" s="77" t="s">
        <v>57</v>
      </c>
      <c r="CB31" s="77">
        <v>0</v>
      </c>
      <c r="CC31" s="77">
        <v>0</v>
      </c>
      <c r="CD31" s="77">
        <v>0</v>
      </c>
      <c r="CE31" s="77" t="s">
        <v>57</v>
      </c>
      <c r="CF31" s="77" t="s">
        <v>57</v>
      </c>
      <c r="CG31" s="77" t="s">
        <v>57</v>
      </c>
      <c r="CH31" s="77" t="s">
        <v>57</v>
      </c>
      <c r="CI31" s="77">
        <v>0</v>
      </c>
      <c r="CJ31" s="77" t="s">
        <v>57</v>
      </c>
      <c r="CK31" s="77" t="s">
        <v>57</v>
      </c>
      <c r="CL31" s="77">
        <v>0</v>
      </c>
      <c r="CM31" s="77" t="s">
        <v>57</v>
      </c>
      <c r="CN31" s="77" t="s">
        <v>57</v>
      </c>
      <c r="CO31" s="77" t="s">
        <v>57</v>
      </c>
      <c r="CP31" s="77" t="s">
        <v>57</v>
      </c>
      <c r="CQ31" s="77" t="s">
        <v>57</v>
      </c>
      <c r="CR31" s="77" t="s">
        <v>57</v>
      </c>
    </row>
    <row r="32" spans="1:96" s="149" customFormat="1" ht="21.95" customHeight="1" x14ac:dyDescent="0.25">
      <c r="A32" s="415"/>
      <c r="B32" s="150" t="s">
        <v>118</v>
      </c>
      <c r="C32" s="139">
        <v>0</v>
      </c>
      <c r="D32" s="140">
        <v>0</v>
      </c>
      <c r="E32" s="140">
        <v>0</v>
      </c>
      <c r="F32" s="141">
        <v>0</v>
      </c>
      <c r="G32" s="140">
        <v>0</v>
      </c>
      <c r="H32" s="141">
        <v>0</v>
      </c>
      <c r="I32" s="140">
        <v>0</v>
      </c>
      <c r="J32" s="140">
        <v>0</v>
      </c>
      <c r="K32" s="140">
        <v>0</v>
      </c>
      <c r="L32" s="140">
        <v>0</v>
      </c>
      <c r="M32" s="81">
        <v>0</v>
      </c>
      <c r="N32" s="81" t="s">
        <v>57</v>
      </c>
      <c r="O32" s="81" t="s">
        <v>57</v>
      </c>
      <c r="P32" s="81" t="s">
        <v>57</v>
      </c>
      <c r="Q32" s="81">
        <v>0</v>
      </c>
      <c r="R32" s="81" t="s">
        <v>57</v>
      </c>
      <c r="S32" s="81" t="s">
        <v>57</v>
      </c>
      <c r="T32" s="81" t="s">
        <v>57</v>
      </c>
      <c r="U32" s="81" t="s">
        <v>57</v>
      </c>
      <c r="V32" s="81" t="s">
        <v>57</v>
      </c>
      <c r="W32" s="81">
        <v>0</v>
      </c>
      <c r="X32" s="81" t="s">
        <v>57</v>
      </c>
      <c r="Y32" s="81" t="s">
        <v>57</v>
      </c>
      <c r="Z32" s="82" t="s">
        <v>57</v>
      </c>
      <c r="AA32" s="81">
        <v>0</v>
      </c>
      <c r="AB32" s="82" t="s">
        <v>57</v>
      </c>
      <c r="AC32" s="81" t="s">
        <v>57</v>
      </c>
      <c r="AD32" s="81" t="s">
        <v>57</v>
      </c>
      <c r="AE32" s="81" t="s">
        <v>57</v>
      </c>
      <c r="AF32" s="83" t="s">
        <v>57</v>
      </c>
      <c r="AG32" s="416"/>
      <c r="AH32" s="150" t="s">
        <v>118</v>
      </c>
      <c r="AI32" s="80">
        <v>0</v>
      </c>
      <c r="AJ32" s="81" t="s">
        <v>57</v>
      </c>
      <c r="AK32" s="81" t="s">
        <v>57</v>
      </c>
      <c r="AL32" s="81" t="s">
        <v>57</v>
      </c>
      <c r="AM32" s="81">
        <v>0</v>
      </c>
      <c r="AN32" s="81" t="s">
        <v>57</v>
      </c>
      <c r="AO32" s="81" t="s">
        <v>57</v>
      </c>
      <c r="AP32" s="81" t="s">
        <v>57</v>
      </c>
      <c r="AQ32" s="81" t="s">
        <v>57</v>
      </c>
      <c r="AR32" s="81" t="s">
        <v>57</v>
      </c>
      <c r="AS32" s="81">
        <v>0</v>
      </c>
      <c r="AT32" s="81" t="s">
        <v>57</v>
      </c>
      <c r="AU32" s="81" t="s">
        <v>57</v>
      </c>
      <c r="AV32" s="82" t="s">
        <v>57</v>
      </c>
      <c r="AW32" s="81" t="s">
        <v>57</v>
      </c>
      <c r="AX32" s="82" t="s">
        <v>57</v>
      </c>
      <c r="AY32" s="81" t="s">
        <v>57</v>
      </c>
      <c r="AZ32" s="81" t="s">
        <v>57</v>
      </c>
      <c r="BA32" s="81" t="s">
        <v>57</v>
      </c>
      <c r="BB32" s="81" t="s">
        <v>57</v>
      </c>
      <c r="BC32" s="81">
        <v>0</v>
      </c>
      <c r="BD32" s="81" t="s">
        <v>57</v>
      </c>
      <c r="BE32" s="81" t="s">
        <v>57</v>
      </c>
      <c r="BF32" s="81" t="s">
        <v>57</v>
      </c>
      <c r="BG32" s="81">
        <v>0</v>
      </c>
      <c r="BH32" s="81">
        <v>0</v>
      </c>
      <c r="BI32" s="81" t="s">
        <v>57</v>
      </c>
      <c r="BJ32" s="81" t="s">
        <v>57</v>
      </c>
      <c r="BK32" s="81" t="s">
        <v>57</v>
      </c>
      <c r="BL32" s="83" t="s">
        <v>57</v>
      </c>
      <c r="BM32" s="416"/>
      <c r="BN32" s="150" t="s">
        <v>118</v>
      </c>
      <c r="BO32" s="80">
        <v>0</v>
      </c>
      <c r="BP32" s="81" t="s">
        <v>57</v>
      </c>
      <c r="BQ32" s="81" t="s">
        <v>57</v>
      </c>
      <c r="BR32" s="82" t="s">
        <v>57</v>
      </c>
      <c r="BS32" s="81">
        <v>0</v>
      </c>
      <c r="BT32" s="82">
        <v>0</v>
      </c>
      <c r="BU32" s="81" t="s">
        <v>57</v>
      </c>
      <c r="BV32" s="81" t="s">
        <v>57</v>
      </c>
      <c r="BW32" s="81" t="s">
        <v>57</v>
      </c>
      <c r="BX32" s="81" t="s">
        <v>57</v>
      </c>
      <c r="BY32" s="81">
        <v>0</v>
      </c>
      <c r="BZ32" s="81" t="s">
        <v>57</v>
      </c>
      <c r="CA32" s="81" t="s">
        <v>57</v>
      </c>
      <c r="CB32" s="81">
        <v>0</v>
      </c>
      <c r="CC32" s="81">
        <v>0</v>
      </c>
      <c r="CD32" s="81">
        <v>0</v>
      </c>
      <c r="CE32" s="81" t="s">
        <v>57</v>
      </c>
      <c r="CF32" s="81" t="s">
        <v>57</v>
      </c>
      <c r="CG32" s="81" t="s">
        <v>57</v>
      </c>
      <c r="CH32" s="81" t="s">
        <v>57</v>
      </c>
      <c r="CI32" s="81">
        <v>0</v>
      </c>
      <c r="CJ32" s="81" t="s">
        <v>57</v>
      </c>
      <c r="CK32" s="81" t="s">
        <v>57</v>
      </c>
      <c r="CL32" s="81">
        <v>0</v>
      </c>
      <c r="CM32" s="81" t="s">
        <v>57</v>
      </c>
      <c r="CN32" s="81" t="s">
        <v>57</v>
      </c>
      <c r="CO32" s="81" t="s">
        <v>57</v>
      </c>
      <c r="CP32" s="81" t="s">
        <v>57</v>
      </c>
      <c r="CQ32" s="81" t="s">
        <v>57</v>
      </c>
      <c r="CR32" s="81" t="s">
        <v>57</v>
      </c>
    </row>
    <row r="33" spans="65:96" s="102" customFormat="1" ht="21.95" customHeight="1" x14ac:dyDescent="0.25">
      <c r="BM33" s="151" t="s">
        <v>59</v>
      </c>
      <c r="BN33" s="151"/>
      <c r="BP33" s="151"/>
      <c r="BQ33" s="151"/>
      <c r="BR33" s="151"/>
      <c r="BS33" s="151"/>
      <c r="BT33" s="151" t="s">
        <v>60</v>
      </c>
      <c r="BV33" s="151"/>
      <c r="BW33" s="152"/>
      <c r="BX33" s="152"/>
      <c r="BY33" s="151"/>
      <c r="BZ33" s="151"/>
      <c r="CA33" s="151" t="s">
        <v>86</v>
      </c>
      <c r="CE33" s="153"/>
      <c r="CF33" s="153"/>
      <c r="CG33" s="153"/>
      <c r="CH33" s="152"/>
      <c r="CI33" s="152"/>
      <c r="CJ33" s="154"/>
      <c r="CK33" s="105" t="s">
        <v>87</v>
      </c>
      <c r="CL33" s="155"/>
      <c r="CM33" s="155"/>
      <c r="CN33" s="155"/>
      <c r="CO33" s="155"/>
      <c r="CP33" s="155"/>
      <c r="CQ33" s="155"/>
      <c r="CR33" s="155"/>
    </row>
    <row r="34" spans="65:96" s="102" customFormat="1" ht="21.95" customHeight="1" x14ac:dyDescent="0.25">
      <c r="BM34" s="151"/>
      <c r="BN34" s="151"/>
      <c r="BO34" s="151"/>
      <c r="BP34" s="152"/>
      <c r="BQ34" s="151"/>
      <c r="BR34" s="151"/>
      <c r="BS34" s="151"/>
      <c r="BT34" s="151"/>
      <c r="BV34" s="151"/>
      <c r="BW34" s="151"/>
      <c r="BX34" s="151"/>
      <c r="BY34" s="151"/>
      <c r="BZ34" s="151"/>
      <c r="CA34" s="151" t="s">
        <v>65</v>
      </c>
      <c r="CC34" s="153"/>
      <c r="CD34" s="153"/>
      <c r="CE34" s="153"/>
      <c r="CF34" s="153"/>
      <c r="CG34" s="153"/>
      <c r="CH34" s="153"/>
      <c r="CI34" s="153"/>
      <c r="CK34" s="156"/>
      <c r="CL34" s="156"/>
      <c r="CM34" s="156"/>
      <c r="CN34" s="156"/>
      <c r="CO34" s="156"/>
      <c r="CP34" s="156"/>
      <c r="CQ34" s="156"/>
      <c r="CR34" s="156"/>
    </row>
    <row r="35" spans="65:96" s="102" customFormat="1" ht="21.95" customHeight="1" x14ac:dyDescent="0.25">
      <c r="BM35" s="103" t="s">
        <v>103</v>
      </c>
    </row>
    <row r="36" spans="65:96" s="102" customFormat="1" ht="21.95" customHeight="1" x14ac:dyDescent="0.25">
      <c r="BM36" s="103" t="s">
        <v>104</v>
      </c>
      <c r="BN36" s="149"/>
    </row>
    <row r="37" spans="65:96" ht="18" customHeight="1" x14ac:dyDescent="0.25"/>
    <row r="38" spans="65:96" ht="18" customHeight="1" x14ac:dyDescent="0.25"/>
    <row r="39" spans="65:96" ht="18" customHeight="1" x14ac:dyDescent="0.25"/>
    <row r="40" spans="65:96" ht="18" customHeight="1" x14ac:dyDescent="0.25"/>
  </sheetData>
  <mergeCells count="81">
    <mergeCell ref="CO2:CR2"/>
    <mergeCell ref="AA1:AB1"/>
    <mergeCell ref="AC1:AF1"/>
    <mergeCell ref="BG1:BH1"/>
    <mergeCell ref="BI1:BL1"/>
    <mergeCell ref="CM1:CN1"/>
    <mergeCell ref="CO1:CR1"/>
    <mergeCell ref="AA2:AB2"/>
    <mergeCell ref="AC2:AF2"/>
    <mergeCell ref="BG2:BH2"/>
    <mergeCell ref="BI2:BL2"/>
    <mergeCell ref="CM2:CN2"/>
    <mergeCell ref="A3:AF3"/>
    <mergeCell ref="AG3:BL3"/>
    <mergeCell ref="BM3:CR3"/>
    <mergeCell ref="A4:AF4"/>
    <mergeCell ref="AG4:BL4"/>
    <mergeCell ref="BM4:CR4"/>
    <mergeCell ref="A5:AF5"/>
    <mergeCell ref="AG5:BL5"/>
    <mergeCell ref="BM5:CR5"/>
    <mergeCell ref="C6:L6"/>
    <mergeCell ref="M6:V6"/>
    <mergeCell ref="W6:AF6"/>
    <mergeCell ref="AI6:AR6"/>
    <mergeCell ref="AS6:BB6"/>
    <mergeCell ref="BC6:BL6"/>
    <mergeCell ref="BO6:BX6"/>
    <mergeCell ref="BY6:CH6"/>
    <mergeCell ref="CI6:CR6"/>
    <mergeCell ref="C7:F7"/>
    <mergeCell ref="G7:J7"/>
    <mergeCell ref="K7:L7"/>
    <mergeCell ref="M7:P7"/>
    <mergeCell ref="Q7:T7"/>
    <mergeCell ref="U7:V7"/>
    <mergeCell ref="W7:Z7"/>
    <mergeCell ref="AA7:AD7"/>
    <mergeCell ref="BK7:BL7"/>
    <mergeCell ref="BO7:BR7"/>
    <mergeCell ref="BS7:BV7"/>
    <mergeCell ref="AE7:AF7"/>
    <mergeCell ref="AI7:AL7"/>
    <mergeCell ref="AM7:AP7"/>
    <mergeCell ref="AQ7:AR7"/>
    <mergeCell ref="AS7:AV7"/>
    <mergeCell ref="AW7:AZ7"/>
    <mergeCell ref="CQ7:CR7"/>
    <mergeCell ref="A9:A11"/>
    <mergeCell ref="AG9:AG11"/>
    <mergeCell ref="BM9:BM11"/>
    <mergeCell ref="A12:A14"/>
    <mergeCell ref="AG12:AG14"/>
    <mergeCell ref="BM12:BM14"/>
    <mergeCell ref="BW7:BX7"/>
    <mergeCell ref="BY7:CB7"/>
    <mergeCell ref="CC7:CF7"/>
    <mergeCell ref="CG7:CH7"/>
    <mergeCell ref="CI7:CL7"/>
    <mergeCell ref="CM7:CP7"/>
    <mergeCell ref="BA7:BB7"/>
    <mergeCell ref="BC7:BF7"/>
    <mergeCell ref="BG7:BJ7"/>
    <mergeCell ref="A15:A17"/>
    <mergeCell ref="AG15:AG17"/>
    <mergeCell ref="BM15:BM17"/>
    <mergeCell ref="A18:A20"/>
    <mergeCell ref="AG18:AG20"/>
    <mergeCell ref="BM18:BM20"/>
    <mergeCell ref="A21:A23"/>
    <mergeCell ref="AG21:AG23"/>
    <mergeCell ref="BM21:BM23"/>
    <mergeCell ref="A24:A26"/>
    <mergeCell ref="AG24:AG26"/>
    <mergeCell ref="BM24:BM26"/>
    <mergeCell ref="A27:A29"/>
    <mergeCell ref="AG27:AG29"/>
    <mergeCell ref="BM27:BM29"/>
    <mergeCell ref="A30:A32"/>
    <mergeCell ref="AG30:AG32"/>
    <mergeCell ref="BM30:BM32"/>
  </mergeCells>
  <phoneticPr fontId="3" type="noConversion"/>
  <pageMargins left="0.75000000000000011" right="0.75000000000000011" top="1" bottom="1" header="0.5" footer="0.5"/>
  <pageSetup paperSize="0" fitToWidth="0" fitToHeight="0" orientation="portrait" horizontalDpi="0" verticalDpi="0" copies="0"/>
  <headerFooter alignWithMargins="0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R36"/>
  <sheetViews>
    <sheetView workbookViewId="0"/>
  </sheetViews>
  <sheetFormatPr defaultColWidth="6.75" defaultRowHeight="16.5" x14ac:dyDescent="0.25"/>
  <cols>
    <col min="1" max="1" width="12.625" style="109" customWidth="1"/>
    <col min="2" max="4" width="9.625" style="109" customWidth="1"/>
    <col min="5" max="6" width="9.375" style="109" customWidth="1"/>
    <col min="7" max="7" width="9.625" style="109" customWidth="1"/>
    <col min="8" max="8" width="9.375" style="109" customWidth="1"/>
    <col min="9" max="9" width="9.625" style="109" customWidth="1"/>
    <col min="10" max="22" width="9.375" style="109" customWidth="1"/>
    <col min="23" max="24" width="9.625" style="109" customWidth="1"/>
    <col min="25" max="26" width="9.375" style="109" customWidth="1"/>
    <col min="27" max="27" width="9.75" style="109" customWidth="1"/>
    <col min="28" max="28" width="9.375" style="109" customWidth="1"/>
    <col min="29" max="29" width="9.875" style="109" customWidth="1"/>
    <col min="30" max="32" width="9.375" style="109" customWidth="1"/>
    <col min="33" max="33" width="12.625" style="109" customWidth="1"/>
    <col min="34" max="34" width="9.625" style="109" customWidth="1"/>
    <col min="35" max="36" width="10" style="109" customWidth="1"/>
    <col min="37" max="38" width="9.375" style="109" customWidth="1"/>
    <col min="39" max="39" width="9.875" style="109" customWidth="1"/>
    <col min="40" max="40" width="9.375" style="109" customWidth="1"/>
    <col min="41" max="41" width="9.875" style="109" customWidth="1"/>
    <col min="42" max="44" width="9.375" style="109" customWidth="1"/>
    <col min="45" max="45" width="9.75" style="109" customWidth="1"/>
    <col min="46" max="48" width="9.375" style="109" customWidth="1"/>
    <col min="49" max="49" width="9.75" style="109" customWidth="1"/>
    <col min="50" max="64" width="9.375" style="109" customWidth="1"/>
    <col min="65" max="65" width="12.625" style="109" customWidth="1"/>
    <col min="66" max="66" width="9.625" style="109" customWidth="1"/>
    <col min="67" max="96" width="9.375" style="109" customWidth="1"/>
    <col min="97" max="97" width="6.75" style="109" customWidth="1"/>
    <col min="98" max="16384" width="6.75" style="109"/>
  </cols>
  <sheetData>
    <row r="1" spans="1:96" customFormat="1" ht="21.95" customHeight="1" x14ac:dyDescent="0.25">
      <c r="A1" s="10" t="s">
        <v>23</v>
      </c>
      <c r="B1" s="11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3"/>
      <c r="AA1" s="375" t="s">
        <v>24</v>
      </c>
      <c r="AB1" s="375"/>
      <c r="AC1" s="375" t="s">
        <v>101</v>
      </c>
      <c r="AD1" s="375"/>
      <c r="AE1" s="375"/>
      <c r="AF1" s="375"/>
      <c r="AG1" s="15" t="s">
        <v>23</v>
      </c>
      <c r="AH1" s="11" t="s">
        <v>2</v>
      </c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2"/>
      <c r="BF1" s="13"/>
      <c r="BG1" s="384" t="s">
        <v>24</v>
      </c>
      <c r="BH1" s="384"/>
      <c r="BI1" s="375" t="s">
        <v>101</v>
      </c>
      <c r="BJ1" s="375"/>
      <c r="BK1" s="375"/>
      <c r="BL1" s="375"/>
      <c r="BM1" s="15" t="s">
        <v>23</v>
      </c>
      <c r="BN1" s="11" t="s">
        <v>2</v>
      </c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7"/>
      <c r="CB1" s="17"/>
      <c r="CC1" s="17"/>
      <c r="CD1" s="17"/>
      <c r="CE1" s="17"/>
      <c r="CF1" s="17"/>
      <c r="CG1" s="17"/>
      <c r="CH1" s="17"/>
      <c r="CI1" s="17"/>
      <c r="CJ1" s="17"/>
      <c r="CK1" s="12"/>
      <c r="CL1" s="13"/>
      <c r="CM1" s="384" t="s">
        <v>24</v>
      </c>
      <c r="CN1" s="384"/>
      <c r="CO1" s="375" t="s">
        <v>73</v>
      </c>
      <c r="CP1" s="375"/>
      <c r="CQ1" s="375"/>
      <c r="CR1" s="375"/>
    </row>
    <row r="2" spans="1:96" customFormat="1" ht="21.95" customHeight="1" x14ac:dyDescent="0.25">
      <c r="A2" s="18" t="s">
        <v>26</v>
      </c>
      <c r="B2" s="19" t="s">
        <v>27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1"/>
      <c r="AA2" s="375" t="s">
        <v>28</v>
      </c>
      <c r="AB2" s="375"/>
      <c r="AC2" s="385" t="s">
        <v>81</v>
      </c>
      <c r="AD2" s="385"/>
      <c r="AE2" s="385"/>
      <c r="AF2" s="385"/>
      <c r="AG2" s="22" t="s">
        <v>26</v>
      </c>
      <c r="AH2" s="19" t="s">
        <v>27</v>
      </c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148"/>
      <c r="AV2" s="148"/>
      <c r="AW2" s="148"/>
      <c r="AX2" s="148"/>
      <c r="AY2" s="148"/>
      <c r="AZ2" s="148"/>
      <c r="BA2" s="148"/>
      <c r="BB2" s="148"/>
      <c r="BC2" s="148"/>
      <c r="BD2" s="148"/>
      <c r="BE2" s="20"/>
      <c r="BF2" s="21"/>
      <c r="BG2" s="375" t="s">
        <v>28</v>
      </c>
      <c r="BH2" s="375"/>
      <c r="BI2" s="385" t="s">
        <v>81</v>
      </c>
      <c r="BJ2" s="385"/>
      <c r="BK2" s="385"/>
      <c r="BL2" s="385"/>
      <c r="BM2" s="22" t="s">
        <v>26</v>
      </c>
      <c r="BN2" s="19" t="s">
        <v>27</v>
      </c>
      <c r="BO2" s="20"/>
      <c r="BP2" s="20"/>
      <c r="BQ2" s="20"/>
      <c r="BR2" s="20"/>
      <c r="BS2" s="20"/>
      <c r="BT2" s="20"/>
      <c r="BU2" s="20"/>
      <c r="BV2" s="20"/>
      <c r="BW2" s="20"/>
      <c r="BX2" s="20"/>
      <c r="BY2" s="20"/>
      <c r="BZ2" s="20"/>
      <c r="CA2" s="148"/>
      <c r="CB2" s="148"/>
      <c r="CC2" s="148"/>
      <c r="CD2" s="148"/>
      <c r="CE2" s="148"/>
      <c r="CF2" s="148"/>
      <c r="CG2" s="148"/>
      <c r="CH2" s="148"/>
      <c r="CI2" s="148"/>
      <c r="CJ2" s="148"/>
      <c r="CK2" s="20"/>
      <c r="CL2" s="21"/>
      <c r="CM2" s="375" t="s">
        <v>28</v>
      </c>
      <c r="CN2" s="375"/>
      <c r="CO2" s="385" t="s">
        <v>81</v>
      </c>
      <c r="CP2" s="385"/>
      <c r="CQ2" s="385"/>
      <c r="CR2" s="385"/>
    </row>
    <row r="3" spans="1:96" s="24" customFormat="1" ht="30" customHeight="1" x14ac:dyDescent="0.25">
      <c r="A3" s="383" t="s">
        <v>71</v>
      </c>
      <c r="B3" s="383"/>
      <c r="C3" s="383"/>
      <c r="D3" s="383"/>
      <c r="E3" s="383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3"/>
      <c r="AA3" s="383"/>
      <c r="AB3" s="383"/>
      <c r="AC3" s="383"/>
      <c r="AD3" s="383"/>
      <c r="AE3" s="383"/>
      <c r="AF3" s="383"/>
      <c r="AG3" s="386" t="s">
        <v>111</v>
      </c>
      <c r="AH3" s="386"/>
      <c r="AI3" s="386"/>
      <c r="AJ3" s="386"/>
      <c r="AK3" s="386"/>
      <c r="AL3" s="386"/>
      <c r="AM3" s="386"/>
      <c r="AN3" s="386"/>
      <c r="AO3" s="386"/>
      <c r="AP3" s="386"/>
      <c r="AQ3" s="386"/>
      <c r="AR3" s="386"/>
      <c r="AS3" s="386"/>
      <c r="AT3" s="386"/>
      <c r="AU3" s="386"/>
      <c r="AV3" s="386"/>
      <c r="AW3" s="386"/>
      <c r="AX3" s="386"/>
      <c r="AY3" s="386"/>
      <c r="AZ3" s="386"/>
      <c r="BA3" s="386"/>
      <c r="BB3" s="386"/>
      <c r="BC3" s="386"/>
      <c r="BD3" s="386"/>
      <c r="BE3" s="386"/>
      <c r="BF3" s="386"/>
      <c r="BG3" s="386"/>
      <c r="BH3" s="386"/>
      <c r="BI3" s="386"/>
      <c r="BJ3" s="386"/>
      <c r="BK3" s="386"/>
      <c r="BL3" s="386"/>
      <c r="BM3" s="386" t="s">
        <v>74</v>
      </c>
      <c r="BN3" s="386"/>
      <c r="BO3" s="386"/>
      <c r="BP3" s="386"/>
      <c r="BQ3" s="386"/>
      <c r="BR3" s="386"/>
      <c r="BS3" s="386"/>
      <c r="BT3" s="386"/>
      <c r="BU3" s="386"/>
      <c r="BV3" s="386"/>
      <c r="BW3" s="386"/>
      <c r="BX3" s="386"/>
      <c r="BY3" s="386"/>
      <c r="BZ3" s="386"/>
      <c r="CA3" s="386"/>
      <c r="CB3" s="386"/>
      <c r="CC3" s="386"/>
      <c r="CD3" s="386"/>
      <c r="CE3" s="386"/>
      <c r="CF3" s="386"/>
      <c r="CG3" s="386"/>
      <c r="CH3" s="386"/>
      <c r="CI3" s="386"/>
      <c r="CJ3" s="386"/>
      <c r="CK3" s="386"/>
      <c r="CL3" s="386"/>
      <c r="CM3" s="386"/>
      <c r="CN3" s="386"/>
      <c r="CO3" s="386"/>
      <c r="CP3" s="386"/>
      <c r="CQ3" s="386"/>
      <c r="CR3" s="386"/>
    </row>
    <row r="4" spans="1:96" s="94" customFormat="1" ht="26.1" customHeight="1" x14ac:dyDescent="0.25">
      <c r="A4" s="377" t="s">
        <v>126</v>
      </c>
      <c r="B4" s="377"/>
      <c r="C4" s="377"/>
      <c r="D4" s="377"/>
      <c r="E4" s="377"/>
      <c r="F4" s="377"/>
      <c r="G4" s="377"/>
      <c r="H4" s="377"/>
      <c r="I4" s="377"/>
      <c r="J4" s="377"/>
      <c r="K4" s="377"/>
      <c r="L4" s="377"/>
      <c r="M4" s="377"/>
      <c r="N4" s="377"/>
      <c r="O4" s="377"/>
      <c r="P4" s="377"/>
      <c r="Q4" s="377"/>
      <c r="R4" s="377"/>
      <c r="S4" s="377"/>
      <c r="T4" s="377"/>
      <c r="U4" s="377"/>
      <c r="V4" s="377"/>
      <c r="W4" s="377"/>
      <c r="X4" s="377"/>
      <c r="Y4" s="377"/>
      <c r="Z4" s="377"/>
      <c r="AA4" s="377"/>
      <c r="AB4" s="377"/>
      <c r="AC4" s="377"/>
      <c r="AD4" s="377"/>
      <c r="AE4" s="377"/>
      <c r="AF4" s="377"/>
      <c r="AG4" s="379" t="s">
        <v>126</v>
      </c>
      <c r="AH4" s="379"/>
      <c r="AI4" s="379"/>
      <c r="AJ4" s="379"/>
      <c r="AK4" s="379"/>
      <c r="AL4" s="379"/>
      <c r="AM4" s="379"/>
      <c r="AN4" s="379"/>
      <c r="AO4" s="379"/>
      <c r="AP4" s="379"/>
      <c r="AQ4" s="379"/>
      <c r="AR4" s="379"/>
      <c r="AS4" s="379"/>
      <c r="AT4" s="379"/>
      <c r="AU4" s="379"/>
      <c r="AV4" s="379"/>
      <c r="AW4" s="379"/>
      <c r="AX4" s="379"/>
      <c r="AY4" s="379"/>
      <c r="AZ4" s="379"/>
      <c r="BA4" s="379"/>
      <c r="BB4" s="379"/>
      <c r="BC4" s="379"/>
      <c r="BD4" s="379"/>
      <c r="BE4" s="379"/>
      <c r="BF4" s="379"/>
      <c r="BG4" s="379"/>
      <c r="BH4" s="379"/>
      <c r="BI4" s="379"/>
      <c r="BJ4" s="379"/>
      <c r="BK4" s="379"/>
      <c r="BL4" s="379"/>
      <c r="BM4" s="379" t="s">
        <v>126</v>
      </c>
      <c r="BN4" s="379"/>
      <c r="BO4" s="379"/>
      <c r="BP4" s="379"/>
      <c r="BQ4" s="379"/>
      <c r="BR4" s="379"/>
      <c r="BS4" s="379"/>
      <c r="BT4" s="379"/>
      <c r="BU4" s="379"/>
      <c r="BV4" s="379"/>
      <c r="BW4" s="379"/>
      <c r="BX4" s="379"/>
      <c r="BY4" s="379"/>
      <c r="BZ4" s="379"/>
      <c r="CA4" s="379"/>
      <c r="CB4" s="379"/>
      <c r="CC4" s="379"/>
      <c r="CD4" s="379"/>
      <c r="CE4" s="379"/>
      <c r="CF4" s="379"/>
      <c r="CG4" s="379"/>
      <c r="CH4" s="379"/>
      <c r="CI4" s="379"/>
      <c r="CJ4" s="379"/>
      <c r="CK4" s="379"/>
      <c r="CL4" s="379"/>
      <c r="CM4" s="379"/>
      <c r="CN4" s="379"/>
      <c r="CO4" s="379"/>
      <c r="CP4" s="379"/>
      <c r="CQ4" s="379"/>
      <c r="CR4" s="379"/>
    </row>
    <row r="5" spans="1:96" customFormat="1" ht="20.100000000000001" customHeight="1" x14ac:dyDescent="0.25">
      <c r="A5" s="380" t="s">
        <v>1</v>
      </c>
      <c r="B5" s="380"/>
      <c r="C5" s="380"/>
      <c r="D5" s="380"/>
      <c r="E5" s="380"/>
      <c r="F5" s="380"/>
      <c r="G5" s="380"/>
      <c r="H5" s="380"/>
      <c r="I5" s="380"/>
      <c r="J5" s="380"/>
      <c r="K5" s="380"/>
      <c r="L5" s="380"/>
      <c r="M5" s="380"/>
      <c r="N5" s="380"/>
      <c r="O5" s="380"/>
      <c r="P5" s="380"/>
      <c r="Q5" s="380"/>
      <c r="R5" s="380"/>
      <c r="S5" s="380"/>
      <c r="T5" s="380"/>
      <c r="U5" s="380"/>
      <c r="V5" s="380"/>
      <c r="W5" s="380"/>
      <c r="X5" s="380"/>
      <c r="Y5" s="380"/>
      <c r="Z5" s="380"/>
      <c r="AA5" s="380"/>
      <c r="AB5" s="380"/>
      <c r="AC5" s="380"/>
      <c r="AD5" s="380"/>
      <c r="AE5" s="380"/>
      <c r="AF5" s="380"/>
      <c r="AG5" s="381" t="s">
        <v>1</v>
      </c>
      <c r="AH5" s="381"/>
      <c r="AI5" s="381"/>
      <c r="AJ5" s="381"/>
      <c r="AK5" s="381"/>
      <c r="AL5" s="381"/>
      <c r="AM5" s="381"/>
      <c r="AN5" s="381"/>
      <c r="AO5" s="381"/>
      <c r="AP5" s="381"/>
      <c r="AQ5" s="381"/>
      <c r="AR5" s="381"/>
      <c r="AS5" s="381"/>
      <c r="AT5" s="381"/>
      <c r="AU5" s="381"/>
      <c r="AV5" s="381"/>
      <c r="AW5" s="381"/>
      <c r="AX5" s="381"/>
      <c r="AY5" s="381"/>
      <c r="AZ5" s="381"/>
      <c r="BA5" s="381"/>
      <c r="BB5" s="381"/>
      <c r="BC5" s="381"/>
      <c r="BD5" s="381"/>
      <c r="BE5" s="381"/>
      <c r="BF5" s="381"/>
      <c r="BG5" s="381"/>
      <c r="BH5" s="381"/>
      <c r="BI5" s="381"/>
      <c r="BJ5" s="381"/>
      <c r="BK5" s="381"/>
      <c r="BL5" s="381"/>
      <c r="BM5" s="381" t="s">
        <v>1</v>
      </c>
      <c r="BN5" s="381"/>
      <c r="BO5" s="381"/>
      <c r="BP5" s="381"/>
      <c r="BQ5" s="381"/>
      <c r="BR5" s="381"/>
      <c r="BS5" s="381"/>
      <c r="BT5" s="381"/>
      <c r="BU5" s="381"/>
      <c r="BV5" s="381"/>
      <c r="BW5" s="381"/>
      <c r="BX5" s="381"/>
      <c r="BY5" s="381"/>
      <c r="BZ5" s="381"/>
      <c r="CA5" s="381"/>
      <c r="CB5" s="381"/>
      <c r="CC5" s="381"/>
      <c r="CD5" s="381"/>
      <c r="CE5" s="381"/>
      <c r="CF5" s="381"/>
      <c r="CG5" s="381"/>
      <c r="CH5" s="381"/>
      <c r="CI5" s="381"/>
      <c r="CJ5" s="381"/>
      <c r="CK5" s="381"/>
      <c r="CL5" s="381"/>
      <c r="CM5" s="381"/>
      <c r="CN5" s="381"/>
      <c r="CO5" s="381"/>
      <c r="CP5" s="381"/>
      <c r="CQ5" s="381"/>
      <c r="CR5" s="381"/>
    </row>
    <row r="6" spans="1:96" s="149" customFormat="1" ht="24.95" customHeight="1" x14ac:dyDescent="0.25">
      <c r="A6" s="25" t="s">
        <v>35</v>
      </c>
      <c r="B6" s="62"/>
      <c r="C6" s="409" t="s">
        <v>33</v>
      </c>
      <c r="D6" s="409"/>
      <c r="E6" s="409"/>
      <c r="F6" s="409"/>
      <c r="G6" s="409"/>
      <c r="H6" s="409"/>
      <c r="I6" s="409"/>
      <c r="J6" s="409"/>
      <c r="K6" s="409"/>
      <c r="L6" s="409"/>
      <c r="M6" s="409" t="s">
        <v>84</v>
      </c>
      <c r="N6" s="409"/>
      <c r="O6" s="409"/>
      <c r="P6" s="409"/>
      <c r="Q6" s="409"/>
      <c r="R6" s="409"/>
      <c r="S6" s="409"/>
      <c r="T6" s="409"/>
      <c r="U6" s="409"/>
      <c r="V6" s="409"/>
      <c r="W6" s="409" t="s">
        <v>34</v>
      </c>
      <c r="X6" s="409"/>
      <c r="Y6" s="409"/>
      <c r="Z6" s="409"/>
      <c r="AA6" s="409"/>
      <c r="AB6" s="409"/>
      <c r="AC6" s="409"/>
      <c r="AD6" s="409"/>
      <c r="AE6" s="409"/>
      <c r="AF6" s="409"/>
      <c r="AG6" s="25" t="s">
        <v>35</v>
      </c>
      <c r="AH6" s="62"/>
      <c r="AI6" s="409" t="s">
        <v>113</v>
      </c>
      <c r="AJ6" s="409"/>
      <c r="AK6" s="409"/>
      <c r="AL6" s="409"/>
      <c r="AM6" s="409"/>
      <c r="AN6" s="409"/>
      <c r="AO6" s="409"/>
      <c r="AP6" s="409"/>
      <c r="AQ6" s="409"/>
      <c r="AR6" s="409"/>
      <c r="AS6" s="409" t="s">
        <v>37</v>
      </c>
      <c r="AT6" s="409"/>
      <c r="AU6" s="409"/>
      <c r="AV6" s="409"/>
      <c r="AW6" s="409"/>
      <c r="AX6" s="409"/>
      <c r="AY6" s="409"/>
      <c r="AZ6" s="409"/>
      <c r="BA6" s="409"/>
      <c r="BB6" s="409"/>
      <c r="BC6" s="409" t="s">
        <v>114</v>
      </c>
      <c r="BD6" s="409"/>
      <c r="BE6" s="409"/>
      <c r="BF6" s="409"/>
      <c r="BG6" s="409"/>
      <c r="BH6" s="409"/>
      <c r="BI6" s="409"/>
      <c r="BJ6" s="409"/>
      <c r="BK6" s="409"/>
      <c r="BL6" s="409"/>
      <c r="BM6" s="25" t="s">
        <v>35</v>
      </c>
      <c r="BN6" s="62"/>
      <c r="BO6" s="409" t="s">
        <v>38</v>
      </c>
      <c r="BP6" s="409"/>
      <c r="BQ6" s="409"/>
      <c r="BR6" s="409"/>
      <c r="BS6" s="409"/>
      <c r="BT6" s="409"/>
      <c r="BU6" s="409"/>
      <c r="BV6" s="409"/>
      <c r="BW6" s="409"/>
      <c r="BX6" s="409"/>
      <c r="BY6" s="409" t="s">
        <v>115</v>
      </c>
      <c r="BZ6" s="409"/>
      <c r="CA6" s="409"/>
      <c r="CB6" s="409"/>
      <c r="CC6" s="409"/>
      <c r="CD6" s="409"/>
      <c r="CE6" s="409"/>
      <c r="CF6" s="409"/>
      <c r="CG6" s="409"/>
      <c r="CH6" s="409"/>
      <c r="CI6" s="410" t="s">
        <v>116</v>
      </c>
      <c r="CJ6" s="410"/>
      <c r="CK6" s="410"/>
      <c r="CL6" s="410"/>
      <c r="CM6" s="410"/>
      <c r="CN6" s="410"/>
      <c r="CO6" s="410"/>
      <c r="CP6" s="410"/>
      <c r="CQ6" s="410"/>
      <c r="CR6" s="410"/>
    </row>
    <row r="7" spans="1:96" s="149" customFormat="1" ht="24.95" customHeight="1" x14ac:dyDescent="0.25">
      <c r="A7" s="28" t="s">
        <v>42</v>
      </c>
      <c r="B7" s="28" t="s">
        <v>67</v>
      </c>
      <c r="C7" s="375" t="s">
        <v>39</v>
      </c>
      <c r="D7" s="375"/>
      <c r="E7" s="375"/>
      <c r="F7" s="375"/>
      <c r="G7" s="374" t="s">
        <v>40</v>
      </c>
      <c r="H7" s="374"/>
      <c r="I7" s="374"/>
      <c r="J7" s="374"/>
      <c r="K7" s="375" t="s">
        <v>41</v>
      </c>
      <c r="L7" s="375"/>
      <c r="M7" s="375" t="s">
        <v>39</v>
      </c>
      <c r="N7" s="375"/>
      <c r="O7" s="375"/>
      <c r="P7" s="375"/>
      <c r="Q7" s="374" t="s">
        <v>40</v>
      </c>
      <c r="R7" s="374"/>
      <c r="S7" s="374"/>
      <c r="T7" s="374"/>
      <c r="U7" s="375" t="s">
        <v>41</v>
      </c>
      <c r="V7" s="375"/>
      <c r="W7" s="375" t="s">
        <v>39</v>
      </c>
      <c r="X7" s="375"/>
      <c r="Y7" s="375"/>
      <c r="Z7" s="375"/>
      <c r="AA7" s="374" t="s">
        <v>40</v>
      </c>
      <c r="AB7" s="374"/>
      <c r="AC7" s="374"/>
      <c r="AD7" s="374"/>
      <c r="AE7" s="375" t="s">
        <v>41</v>
      </c>
      <c r="AF7" s="375"/>
      <c r="AG7" s="28" t="s">
        <v>42</v>
      </c>
      <c r="AH7" s="28" t="s">
        <v>67</v>
      </c>
      <c r="AI7" s="375" t="s">
        <v>39</v>
      </c>
      <c r="AJ7" s="375"/>
      <c r="AK7" s="375"/>
      <c r="AL7" s="375"/>
      <c r="AM7" s="374" t="s">
        <v>40</v>
      </c>
      <c r="AN7" s="374"/>
      <c r="AO7" s="374"/>
      <c r="AP7" s="374"/>
      <c r="AQ7" s="375" t="s">
        <v>41</v>
      </c>
      <c r="AR7" s="375"/>
      <c r="AS7" s="375" t="s">
        <v>39</v>
      </c>
      <c r="AT7" s="375"/>
      <c r="AU7" s="375"/>
      <c r="AV7" s="375"/>
      <c r="AW7" s="374" t="s">
        <v>40</v>
      </c>
      <c r="AX7" s="374"/>
      <c r="AY7" s="374"/>
      <c r="AZ7" s="374"/>
      <c r="BA7" s="375" t="s">
        <v>41</v>
      </c>
      <c r="BB7" s="375"/>
      <c r="BC7" s="375" t="s">
        <v>39</v>
      </c>
      <c r="BD7" s="375"/>
      <c r="BE7" s="375"/>
      <c r="BF7" s="375"/>
      <c r="BG7" s="374" t="s">
        <v>40</v>
      </c>
      <c r="BH7" s="374"/>
      <c r="BI7" s="374"/>
      <c r="BJ7" s="374"/>
      <c r="BK7" s="375" t="s">
        <v>41</v>
      </c>
      <c r="BL7" s="375"/>
      <c r="BM7" s="28" t="s">
        <v>42</v>
      </c>
      <c r="BN7" s="28" t="s">
        <v>67</v>
      </c>
      <c r="BO7" s="375" t="s">
        <v>39</v>
      </c>
      <c r="BP7" s="375"/>
      <c r="BQ7" s="375"/>
      <c r="BR7" s="375"/>
      <c r="BS7" s="374" t="s">
        <v>40</v>
      </c>
      <c r="BT7" s="374"/>
      <c r="BU7" s="374"/>
      <c r="BV7" s="374"/>
      <c r="BW7" s="375" t="s">
        <v>41</v>
      </c>
      <c r="BX7" s="375"/>
      <c r="BY7" s="375" t="s">
        <v>39</v>
      </c>
      <c r="BZ7" s="375"/>
      <c r="CA7" s="375"/>
      <c r="CB7" s="375"/>
      <c r="CC7" s="374" t="s">
        <v>40</v>
      </c>
      <c r="CD7" s="374"/>
      <c r="CE7" s="374"/>
      <c r="CF7" s="374"/>
      <c r="CG7" s="375" t="s">
        <v>41</v>
      </c>
      <c r="CH7" s="375"/>
      <c r="CI7" s="375" t="s">
        <v>39</v>
      </c>
      <c r="CJ7" s="375"/>
      <c r="CK7" s="375"/>
      <c r="CL7" s="375"/>
      <c r="CM7" s="374" t="s">
        <v>40</v>
      </c>
      <c r="CN7" s="374"/>
      <c r="CO7" s="374"/>
      <c r="CP7" s="374"/>
      <c r="CQ7" s="382" t="s">
        <v>41</v>
      </c>
      <c r="CR7" s="382"/>
    </row>
    <row r="8" spans="1:96" s="149" customFormat="1" ht="80.099999999999994" customHeight="1" x14ac:dyDescent="0.25">
      <c r="A8" s="29" t="s">
        <v>43</v>
      </c>
      <c r="B8" s="30"/>
      <c r="C8" s="68" t="s">
        <v>44</v>
      </c>
      <c r="D8" s="68" t="s">
        <v>45</v>
      </c>
      <c r="E8" s="68" t="s">
        <v>46</v>
      </c>
      <c r="F8" s="68" t="s">
        <v>47</v>
      </c>
      <c r="G8" s="31" t="s">
        <v>48</v>
      </c>
      <c r="H8" s="68" t="s">
        <v>76</v>
      </c>
      <c r="I8" s="68" t="s">
        <v>45</v>
      </c>
      <c r="J8" s="68" t="s">
        <v>46</v>
      </c>
      <c r="K8" s="68" t="s">
        <v>45</v>
      </c>
      <c r="L8" s="68" t="s">
        <v>46</v>
      </c>
      <c r="M8" s="68" t="s">
        <v>44</v>
      </c>
      <c r="N8" s="68" t="s">
        <v>45</v>
      </c>
      <c r="O8" s="68" t="s">
        <v>46</v>
      </c>
      <c r="P8" s="68" t="s">
        <v>47</v>
      </c>
      <c r="Q8" s="31" t="s">
        <v>48</v>
      </c>
      <c r="R8" s="68" t="s">
        <v>76</v>
      </c>
      <c r="S8" s="68" t="s">
        <v>45</v>
      </c>
      <c r="T8" s="68" t="s">
        <v>46</v>
      </c>
      <c r="U8" s="68" t="s">
        <v>45</v>
      </c>
      <c r="V8" s="68" t="s">
        <v>46</v>
      </c>
      <c r="W8" s="68" t="s">
        <v>44</v>
      </c>
      <c r="X8" s="68" t="s">
        <v>45</v>
      </c>
      <c r="Y8" s="68" t="s">
        <v>46</v>
      </c>
      <c r="Z8" s="68" t="s">
        <v>47</v>
      </c>
      <c r="AA8" s="31" t="s">
        <v>48</v>
      </c>
      <c r="AB8" s="68" t="s">
        <v>76</v>
      </c>
      <c r="AC8" s="68" t="s">
        <v>45</v>
      </c>
      <c r="AD8" s="68" t="s">
        <v>46</v>
      </c>
      <c r="AE8" s="68" t="s">
        <v>45</v>
      </c>
      <c r="AF8" s="68" t="s">
        <v>46</v>
      </c>
      <c r="AG8" s="29" t="s">
        <v>43</v>
      </c>
      <c r="AH8" s="30"/>
      <c r="AI8" s="68" t="s">
        <v>44</v>
      </c>
      <c r="AJ8" s="68" t="s">
        <v>45</v>
      </c>
      <c r="AK8" s="68" t="s">
        <v>46</v>
      </c>
      <c r="AL8" s="68" t="s">
        <v>47</v>
      </c>
      <c r="AM8" s="31" t="s">
        <v>48</v>
      </c>
      <c r="AN8" s="68" t="s">
        <v>76</v>
      </c>
      <c r="AO8" s="68" t="s">
        <v>45</v>
      </c>
      <c r="AP8" s="68" t="s">
        <v>46</v>
      </c>
      <c r="AQ8" s="68" t="s">
        <v>45</v>
      </c>
      <c r="AR8" s="68" t="s">
        <v>46</v>
      </c>
      <c r="AS8" s="68" t="s">
        <v>44</v>
      </c>
      <c r="AT8" s="68" t="s">
        <v>45</v>
      </c>
      <c r="AU8" s="68" t="s">
        <v>46</v>
      </c>
      <c r="AV8" s="68" t="s">
        <v>47</v>
      </c>
      <c r="AW8" s="31" t="s">
        <v>48</v>
      </c>
      <c r="AX8" s="68" t="s">
        <v>76</v>
      </c>
      <c r="AY8" s="68" t="s">
        <v>45</v>
      </c>
      <c r="AZ8" s="68" t="s">
        <v>46</v>
      </c>
      <c r="BA8" s="68" t="s">
        <v>45</v>
      </c>
      <c r="BB8" s="68" t="s">
        <v>46</v>
      </c>
      <c r="BC8" s="68" t="s">
        <v>44</v>
      </c>
      <c r="BD8" s="68" t="s">
        <v>45</v>
      </c>
      <c r="BE8" s="68" t="s">
        <v>46</v>
      </c>
      <c r="BF8" s="68" t="s">
        <v>47</v>
      </c>
      <c r="BG8" s="31" t="s">
        <v>48</v>
      </c>
      <c r="BH8" s="68" t="s">
        <v>76</v>
      </c>
      <c r="BI8" s="68" t="s">
        <v>45</v>
      </c>
      <c r="BJ8" s="68" t="s">
        <v>46</v>
      </c>
      <c r="BK8" s="68" t="s">
        <v>45</v>
      </c>
      <c r="BL8" s="68" t="s">
        <v>46</v>
      </c>
      <c r="BM8" s="29" t="s">
        <v>43</v>
      </c>
      <c r="BN8" s="30"/>
      <c r="BO8" s="69" t="s">
        <v>44</v>
      </c>
      <c r="BP8" s="69" t="s">
        <v>45</v>
      </c>
      <c r="BQ8" s="69" t="s">
        <v>46</v>
      </c>
      <c r="BR8" s="69" t="s">
        <v>47</v>
      </c>
      <c r="BS8" s="33" t="s">
        <v>48</v>
      </c>
      <c r="BT8" s="69" t="s">
        <v>76</v>
      </c>
      <c r="BU8" s="69" t="s">
        <v>45</v>
      </c>
      <c r="BV8" s="69" t="s">
        <v>46</v>
      </c>
      <c r="BW8" s="69" t="s">
        <v>45</v>
      </c>
      <c r="BX8" s="70" t="s">
        <v>46</v>
      </c>
      <c r="BY8" s="69" t="s">
        <v>44</v>
      </c>
      <c r="BZ8" s="69" t="s">
        <v>45</v>
      </c>
      <c r="CA8" s="69" t="s">
        <v>46</v>
      </c>
      <c r="CB8" s="69" t="s">
        <v>47</v>
      </c>
      <c r="CC8" s="33" t="s">
        <v>48</v>
      </c>
      <c r="CD8" s="69" t="s">
        <v>76</v>
      </c>
      <c r="CE8" s="69" t="s">
        <v>45</v>
      </c>
      <c r="CF8" s="69" t="s">
        <v>46</v>
      </c>
      <c r="CG8" s="69" t="s">
        <v>45</v>
      </c>
      <c r="CH8" s="70" t="s">
        <v>46</v>
      </c>
      <c r="CI8" s="69" t="s">
        <v>44</v>
      </c>
      <c r="CJ8" s="69" t="s">
        <v>45</v>
      </c>
      <c r="CK8" s="69" t="s">
        <v>46</v>
      </c>
      <c r="CL8" s="69" t="s">
        <v>47</v>
      </c>
      <c r="CM8" s="33" t="s">
        <v>48</v>
      </c>
      <c r="CN8" s="69" t="s">
        <v>76</v>
      </c>
      <c r="CO8" s="69" t="s">
        <v>45</v>
      </c>
      <c r="CP8" s="69" t="s">
        <v>46</v>
      </c>
      <c r="CQ8" s="69" t="s">
        <v>45</v>
      </c>
      <c r="CR8" s="70" t="s">
        <v>46</v>
      </c>
    </row>
    <row r="9" spans="1:96" s="149" customFormat="1" ht="21.95" customHeight="1" x14ac:dyDescent="0.25">
      <c r="A9" s="412" t="s">
        <v>49</v>
      </c>
      <c r="B9" s="150" t="s">
        <v>4</v>
      </c>
      <c r="C9" s="134">
        <v>325060</v>
      </c>
      <c r="D9" s="135">
        <v>305952</v>
      </c>
      <c r="E9" s="135">
        <v>19108</v>
      </c>
      <c r="F9" s="73">
        <f t="shared" ref="F9:F20" si="0">E9/C9*100</f>
        <v>5.8782993908816836</v>
      </c>
      <c r="G9" s="135">
        <v>324958</v>
      </c>
      <c r="H9" s="73">
        <f t="shared" ref="H9:H22" si="1">G9/C9*100</f>
        <v>99.968621177628748</v>
      </c>
      <c r="I9" s="135">
        <v>305852</v>
      </c>
      <c r="J9" s="135">
        <v>19106</v>
      </c>
      <c r="K9" s="135">
        <v>100</v>
      </c>
      <c r="L9" s="135">
        <v>2</v>
      </c>
      <c r="M9" s="135">
        <v>0</v>
      </c>
      <c r="N9" s="135">
        <v>0</v>
      </c>
      <c r="O9" s="135">
        <v>0</v>
      </c>
      <c r="P9" s="135">
        <v>0</v>
      </c>
      <c r="Q9" s="135">
        <v>0</v>
      </c>
      <c r="R9" s="135">
        <v>0</v>
      </c>
      <c r="S9" s="135">
        <v>0</v>
      </c>
      <c r="T9" s="135">
        <v>0</v>
      </c>
      <c r="U9" s="135">
        <v>0</v>
      </c>
      <c r="V9" s="135">
        <v>0</v>
      </c>
      <c r="W9" s="135">
        <v>155147</v>
      </c>
      <c r="X9" s="135">
        <v>145424</v>
      </c>
      <c r="Y9" s="135">
        <v>9723</v>
      </c>
      <c r="Z9" s="73">
        <f t="shared" ref="Z9:Z20" si="2">Y9/W9*100</f>
        <v>6.2669597220700366</v>
      </c>
      <c r="AA9" s="135">
        <v>155105</v>
      </c>
      <c r="AB9" s="73">
        <f t="shared" ref="AB9:AB22" si="3">AA9/W9*100</f>
        <v>99.972928899688682</v>
      </c>
      <c r="AC9" s="135">
        <v>145382</v>
      </c>
      <c r="AD9" s="135">
        <v>9723</v>
      </c>
      <c r="AE9" s="135">
        <v>42</v>
      </c>
      <c r="AF9" s="145">
        <v>0</v>
      </c>
      <c r="AG9" s="416" t="s">
        <v>3</v>
      </c>
      <c r="AH9" s="150" t="s">
        <v>4</v>
      </c>
      <c r="AI9" s="134">
        <v>8</v>
      </c>
      <c r="AJ9" s="135">
        <v>7</v>
      </c>
      <c r="AK9" s="135">
        <v>1</v>
      </c>
      <c r="AL9" s="73">
        <f>AK9/AI9*100</f>
        <v>12.5</v>
      </c>
      <c r="AM9" s="135">
        <v>8</v>
      </c>
      <c r="AN9" s="72">
        <f t="shared" ref="AN9:AN15" si="4">AM9/AI9*100</f>
        <v>100</v>
      </c>
      <c r="AO9" s="135">
        <v>7</v>
      </c>
      <c r="AP9" s="135">
        <v>1</v>
      </c>
      <c r="AQ9" s="135">
        <v>0</v>
      </c>
      <c r="AR9" s="135">
        <v>0</v>
      </c>
      <c r="AS9" s="135">
        <v>99979</v>
      </c>
      <c r="AT9" s="135">
        <v>94201</v>
      </c>
      <c r="AU9" s="135">
        <v>5778</v>
      </c>
      <c r="AV9" s="73">
        <f t="shared" ref="AV9:AV20" si="5">AU9/AS9*100</f>
        <v>5.7792136348633214</v>
      </c>
      <c r="AW9" s="135">
        <v>99950</v>
      </c>
      <c r="AX9" s="73">
        <f t="shared" ref="AX9:AX20" si="6">AW9/AS9*100</f>
        <v>99.970993908720828</v>
      </c>
      <c r="AY9" s="135">
        <v>94172</v>
      </c>
      <c r="AZ9" s="135">
        <v>5778</v>
      </c>
      <c r="BA9" s="135">
        <v>29</v>
      </c>
      <c r="BB9" s="135">
        <v>0</v>
      </c>
      <c r="BC9" s="135">
        <v>3</v>
      </c>
      <c r="BD9" s="135">
        <v>3</v>
      </c>
      <c r="BE9" s="135">
        <v>0</v>
      </c>
      <c r="BF9" s="135">
        <v>0</v>
      </c>
      <c r="BG9" s="135">
        <v>3</v>
      </c>
      <c r="BH9" s="72">
        <f>BG9/BC9*100</f>
        <v>100</v>
      </c>
      <c r="BI9" s="135">
        <v>3</v>
      </c>
      <c r="BJ9" s="135">
        <v>0</v>
      </c>
      <c r="BK9" s="135">
        <v>0</v>
      </c>
      <c r="BL9" s="145">
        <v>0</v>
      </c>
      <c r="BM9" s="416" t="s">
        <v>3</v>
      </c>
      <c r="BN9" s="150" t="s">
        <v>4</v>
      </c>
      <c r="BO9" s="134">
        <v>69918</v>
      </c>
      <c r="BP9" s="135">
        <v>66312</v>
      </c>
      <c r="BQ9" s="135">
        <v>3606</v>
      </c>
      <c r="BR9" s="73">
        <f t="shared" ref="BR9:BR20" si="7">BQ9/BO9*100</f>
        <v>5.1574701793529565</v>
      </c>
      <c r="BS9" s="135">
        <v>69887</v>
      </c>
      <c r="BT9" s="73">
        <f t="shared" ref="BT9:BT20" si="8">BS9/BO9*100</f>
        <v>99.955662347321152</v>
      </c>
      <c r="BU9" s="135">
        <v>66283</v>
      </c>
      <c r="BV9" s="135">
        <v>3604</v>
      </c>
      <c r="BW9" s="135">
        <v>29</v>
      </c>
      <c r="BX9" s="135">
        <v>2</v>
      </c>
      <c r="BY9" s="135">
        <v>5</v>
      </c>
      <c r="BZ9" s="135">
        <v>5</v>
      </c>
      <c r="CA9" s="135">
        <v>0</v>
      </c>
      <c r="CB9" s="135">
        <v>0</v>
      </c>
      <c r="CC9" s="135">
        <v>5</v>
      </c>
      <c r="CD9" s="72">
        <f>CC9/BY9*100</f>
        <v>100</v>
      </c>
      <c r="CE9" s="135">
        <v>5</v>
      </c>
      <c r="CF9" s="135">
        <v>0</v>
      </c>
      <c r="CG9" s="135">
        <v>0</v>
      </c>
      <c r="CH9" s="135">
        <v>0</v>
      </c>
      <c r="CI9" s="135">
        <v>0</v>
      </c>
      <c r="CJ9" s="135">
        <v>0</v>
      </c>
      <c r="CK9" s="135">
        <v>0</v>
      </c>
      <c r="CL9" s="135">
        <v>0</v>
      </c>
      <c r="CM9" s="135">
        <v>0</v>
      </c>
      <c r="CN9" s="135">
        <v>0</v>
      </c>
      <c r="CO9" s="135">
        <v>0</v>
      </c>
      <c r="CP9" s="135">
        <v>0</v>
      </c>
      <c r="CQ9" s="135">
        <v>0</v>
      </c>
      <c r="CR9" s="135">
        <v>0</v>
      </c>
    </row>
    <row r="10" spans="1:96" s="149" customFormat="1" ht="21.95" customHeight="1" x14ac:dyDescent="0.25">
      <c r="A10" s="412"/>
      <c r="B10" s="150" t="s">
        <v>117</v>
      </c>
      <c r="C10" s="136">
        <v>127169</v>
      </c>
      <c r="D10" s="137">
        <v>121565</v>
      </c>
      <c r="E10" s="137">
        <v>5604</v>
      </c>
      <c r="F10" s="78">
        <f t="shared" si="0"/>
        <v>4.4067343456345487</v>
      </c>
      <c r="G10" s="137">
        <v>127135</v>
      </c>
      <c r="H10" s="78">
        <f t="shared" si="1"/>
        <v>99.973263924384099</v>
      </c>
      <c r="I10" s="137">
        <v>121533</v>
      </c>
      <c r="J10" s="137">
        <v>5602</v>
      </c>
      <c r="K10" s="137">
        <v>32</v>
      </c>
      <c r="L10" s="137">
        <v>2</v>
      </c>
      <c r="M10" s="137">
        <v>0</v>
      </c>
      <c r="N10" s="137">
        <v>0</v>
      </c>
      <c r="O10" s="137">
        <v>0</v>
      </c>
      <c r="P10" s="137">
        <v>0</v>
      </c>
      <c r="Q10" s="137">
        <v>0</v>
      </c>
      <c r="R10" s="137">
        <v>0</v>
      </c>
      <c r="S10" s="137">
        <v>0</v>
      </c>
      <c r="T10" s="137">
        <v>0</v>
      </c>
      <c r="U10" s="137">
        <v>0</v>
      </c>
      <c r="V10" s="137">
        <v>0</v>
      </c>
      <c r="W10" s="137">
        <v>58335</v>
      </c>
      <c r="X10" s="137">
        <v>55596</v>
      </c>
      <c r="Y10" s="137">
        <v>2739</v>
      </c>
      <c r="Z10" s="78">
        <f t="shared" si="2"/>
        <v>4.6952944201594242</v>
      </c>
      <c r="AA10" s="137">
        <v>58321</v>
      </c>
      <c r="AB10" s="78">
        <f t="shared" si="3"/>
        <v>99.9760006856947</v>
      </c>
      <c r="AC10" s="137">
        <v>55582</v>
      </c>
      <c r="AD10" s="137">
        <v>2739</v>
      </c>
      <c r="AE10" s="137">
        <v>14</v>
      </c>
      <c r="AF10" s="146">
        <v>0</v>
      </c>
      <c r="AG10" s="416"/>
      <c r="AH10" s="150" t="s">
        <v>117</v>
      </c>
      <c r="AI10" s="136">
        <v>5</v>
      </c>
      <c r="AJ10" s="137">
        <v>4</v>
      </c>
      <c r="AK10" s="137">
        <v>1</v>
      </c>
      <c r="AL10" s="78">
        <f>AK10/AI10*100</f>
        <v>20</v>
      </c>
      <c r="AM10" s="137">
        <v>5</v>
      </c>
      <c r="AN10" s="77">
        <f t="shared" si="4"/>
        <v>100</v>
      </c>
      <c r="AO10" s="137">
        <v>4</v>
      </c>
      <c r="AP10" s="137">
        <v>1</v>
      </c>
      <c r="AQ10" s="137">
        <v>0</v>
      </c>
      <c r="AR10" s="137">
        <v>0</v>
      </c>
      <c r="AS10" s="137">
        <v>39550</v>
      </c>
      <c r="AT10" s="137">
        <v>37861</v>
      </c>
      <c r="AU10" s="137">
        <v>1689</v>
      </c>
      <c r="AV10" s="78">
        <f t="shared" si="5"/>
        <v>4.2705436156763588</v>
      </c>
      <c r="AW10" s="137">
        <v>39539</v>
      </c>
      <c r="AX10" s="78">
        <f t="shared" si="6"/>
        <v>99.97218710493047</v>
      </c>
      <c r="AY10" s="137">
        <v>37850</v>
      </c>
      <c r="AZ10" s="137">
        <v>1689</v>
      </c>
      <c r="BA10" s="137">
        <v>11</v>
      </c>
      <c r="BB10" s="137">
        <v>0</v>
      </c>
      <c r="BC10" s="137">
        <v>0</v>
      </c>
      <c r="BD10" s="137">
        <v>0</v>
      </c>
      <c r="BE10" s="137">
        <v>0</v>
      </c>
      <c r="BF10" s="137">
        <v>0</v>
      </c>
      <c r="BG10" s="137">
        <v>0</v>
      </c>
      <c r="BH10" s="138">
        <v>0</v>
      </c>
      <c r="BI10" s="137">
        <v>0</v>
      </c>
      <c r="BJ10" s="137">
        <v>0</v>
      </c>
      <c r="BK10" s="137">
        <v>0</v>
      </c>
      <c r="BL10" s="146">
        <v>0</v>
      </c>
      <c r="BM10" s="416"/>
      <c r="BN10" s="150" t="s">
        <v>117</v>
      </c>
      <c r="BO10" s="136">
        <v>29274</v>
      </c>
      <c r="BP10" s="137">
        <v>28099</v>
      </c>
      <c r="BQ10" s="137">
        <v>1175</v>
      </c>
      <c r="BR10" s="78">
        <f t="shared" si="7"/>
        <v>4.0138006422081025</v>
      </c>
      <c r="BS10" s="137">
        <v>29265</v>
      </c>
      <c r="BT10" s="78">
        <f t="shared" si="8"/>
        <v>99.969255995080957</v>
      </c>
      <c r="BU10" s="137">
        <v>28092</v>
      </c>
      <c r="BV10" s="137">
        <v>1173</v>
      </c>
      <c r="BW10" s="137">
        <v>7</v>
      </c>
      <c r="BX10" s="137">
        <v>2</v>
      </c>
      <c r="BY10" s="137">
        <v>5</v>
      </c>
      <c r="BZ10" s="137">
        <v>5</v>
      </c>
      <c r="CA10" s="137">
        <v>0</v>
      </c>
      <c r="CB10" s="137">
        <v>0</v>
      </c>
      <c r="CC10" s="137">
        <v>5</v>
      </c>
      <c r="CD10" s="77">
        <f>CC10/BY10*100</f>
        <v>100</v>
      </c>
      <c r="CE10" s="137">
        <v>5</v>
      </c>
      <c r="CF10" s="137">
        <v>0</v>
      </c>
      <c r="CG10" s="137">
        <v>0</v>
      </c>
      <c r="CH10" s="137">
        <v>0</v>
      </c>
      <c r="CI10" s="137">
        <v>0</v>
      </c>
      <c r="CJ10" s="137">
        <v>0</v>
      </c>
      <c r="CK10" s="137">
        <v>0</v>
      </c>
      <c r="CL10" s="137">
        <v>0</v>
      </c>
      <c r="CM10" s="137">
        <v>0</v>
      </c>
      <c r="CN10" s="137">
        <v>0</v>
      </c>
      <c r="CO10" s="137">
        <v>0</v>
      </c>
      <c r="CP10" s="137">
        <v>0</v>
      </c>
      <c r="CQ10" s="137">
        <v>0</v>
      </c>
      <c r="CR10" s="137">
        <v>0</v>
      </c>
    </row>
    <row r="11" spans="1:96" s="149" customFormat="1" ht="21.95" customHeight="1" x14ac:dyDescent="0.25">
      <c r="A11" s="412"/>
      <c r="B11" s="150" t="s">
        <v>118</v>
      </c>
      <c r="C11" s="136">
        <v>197891</v>
      </c>
      <c r="D11" s="137">
        <v>184387</v>
      </c>
      <c r="E11" s="137">
        <v>13504</v>
      </c>
      <c r="F11" s="78">
        <f t="shared" si="0"/>
        <v>6.8239586438999247</v>
      </c>
      <c r="G11" s="137">
        <v>197822</v>
      </c>
      <c r="H11" s="78">
        <f t="shared" si="1"/>
        <v>99.96513232031775</v>
      </c>
      <c r="I11" s="137">
        <v>184319</v>
      </c>
      <c r="J11" s="137">
        <v>13504</v>
      </c>
      <c r="K11" s="137">
        <v>68</v>
      </c>
      <c r="L11" s="137">
        <v>0</v>
      </c>
      <c r="M11" s="137">
        <v>0</v>
      </c>
      <c r="N11" s="137">
        <v>0</v>
      </c>
      <c r="O11" s="137">
        <v>0</v>
      </c>
      <c r="P11" s="137">
        <v>0</v>
      </c>
      <c r="Q11" s="137">
        <v>0</v>
      </c>
      <c r="R11" s="137">
        <v>0</v>
      </c>
      <c r="S11" s="137">
        <v>0</v>
      </c>
      <c r="T11" s="137">
        <v>0</v>
      </c>
      <c r="U11" s="137">
        <v>0</v>
      </c>
      <c r="V11" s="137">
        <v>0</v>
      </c>
      <c r="W11" s="137">
        <v>96812</v>
      </c>
      <c r="X11" s="137">
        <v>89828</v>
      </c>
      <c r="Y11" s="137">
        <v>6984</v>
      </c>
      <c r="Z11" s="78">
        <f t="shared" si="2"/>
        <v>7.2139817378010989</v>
      </c>
      <c r="AA11" s="137">
        <v>96784</v>
      </c>
      <c r="AB11" s="78">
        <f t="shared" si="3"/>
        <v>99.971077965541468</v>
      </c>
      <c r="AC11" s="137">
        <v>89800</v>
      </c>
      <c r="AD11" s="137">
        <v>6984</v>
      </c>
      <c r="AE11" s="137">
        <v>28</v>
      </c>
      <c r="AF11" s="146">
        <v>0</v>
      </c>
      <c r="AG11" s="416"/>
      <c r="AH11" s="150" t="s">
        <v>118</v>
      </c>
      <c r="AI11" s="136">
        <v>3</v>
      </c>
      <c r="AJ11" s="137">
        <v>3</v>
      </c>
      <c r="AK11" s="137">
        <v>0</v>
      </c>
      <c r="AL11" s="138">
        <v>0</v>
      </c>
      <c r="AM11" s="137">
        <v>3</v>
      </c>
      <c r="AN11" s="77">
        <f t="shared" si="4"/>
        <v>100</v>
      </c>
      <c r="AO11" s="137">
        <v>3</v>
      </c>
      <c r="AP11" s="137">
        <v>0</v>
      </c>
      <c r="AQ11" s="137">
        <v>0</v>
      </c>
      <c r="AR11" s="137">
        <v>0</v>
      </c>
      <c r="AS11" s="137">
        <v>60429</v>
      </c>
      <c r="AT11" s="137">
        <v>56340</v>
      </c>
      <c r="AU11" s="137">
        <v>4089</v>
      </c>
      <c r="AV11" s="78">
        <f t="shared" si="5"/>
        <v>6.7666186764632874</v>
      </c>
      <c r="AW11" s="137">
        <v>60411</v>
      </c>
      <c r="AX11" s="78">
        <f t="shared" si="6"/>
        <v>99.970212977212924</v>
      </c>
      <c r="AY11" s="137">
        <v>56322</v>
      </c>
      <c r="AZ11" s="137">
        <v>4089</v>
      </c>
      <c r="BA11" s="137">
        <v>18</v>
      </c>
      <c r="BB11" s="137">
        <v>0</v>
      </c>
      <c r="BC11" s="137">
        <v>3</v>
      </c>
      <c r="BD11" s="137">
        <v>3</v>
      </c>
      <c r="BE11" s="137">
        <v>0</v>
      </c>
      <c r="BF11" s="137">
        <v>0</v>
      </c>
      <c r="BG11" s="137">
        <v>2</v>
      </c>
      <c r="BH11" s="78">
        <f>BG11/BC11*100</f>
        <v>66.666666666666657</v>
      </c>
      <c r="BI11" s="137">
        <v>3</v>
      </c>
      <c r="BJ11" s="137">
        <v>0</v>
      </c>
      <c r="BK11" s="137">
        <v>0</v>
      </c>
      <c r="BL11" s="146">
        <v>0</v>
      </c>
      <c r="BM11" s="416"/>
      <c r="BN11" s="150" t="s">
        <v>118</v>
      </c>
      <c r="BO11" s="136">
        <v>40644</v>
      </c>
      <c r="BP11" s="137">
        <v>38213</v>
      </c>
      <c r="BQ11" s="137">
        <v>2431</v>
      </c>
      <c r="BR11" s="78">
        <f t="shared" si="7"/>
        <v>5.9812026375356755</v>
      </c>
      <c r="BS11" s="137">
        <v>40622</v>
      </c>
      <c r="BT11" s="78">
        <f t="shared" si="8"/>
        <v>99.945871469343572</v>
      </c>
      <c r="BU11" s="137">
        <v>38191</v>
      </c>
      <c r="BV11" s="137">
        <v>2431</v>
      </c>
      <c r="BW11" s="137">
        <v>22</v>
      </c>
      <c r="BX11" s="137">
        <v>0</v>
      </c>
      <c r="BY11" s="137">
        <v>0</v>
      </c>
      <c r="BZ11" s="137">
        <v>0</v>
      </c>
      <c r="CA11" s="137">
        <v>0</v>
      </c>
      <c r="CB11" s="137">
        <v>0</v>
      </c>
      <c r="CC11" s="137">
        <v>0</v>
      </c>
      <c r="CD11" s="137">
        <v>0</v>
      </c>
      <c r="CE11" s="137">
        <v>0</v>
      </c>
      <c r="CF11" s="137">
        <v>0</v>
      </c>
      <c r="CG11" s="137">
        <v>0</v>
      </c>
      <c r="CH11" s="137">
        <v>0</v>
      </c>
      <c r="CI11" s="137">
        <v>0</v>
      </c>
      <c r="CJ11" s="137">
        <v>0</v>
      </c>
      <c r="CK11" s="137">
        <v>0</v>
      </c>
      <c r="CL11" s="137">
        <v>0</v>
      </c>
      <c r="CM11" s="137">
        <v>0</v>
      </c>
      <c r="CN11" s="137">
        <v>0</v>
      </c>
      <c r="CO11" s="137">
        <v>0</v>
      </c>
      <c r="CP11" s="137">
        <v>0</v>
      </c>
      <c r="CQ11" s="137">
        <v>0</v>
      </c>
      <c r="CR11" s="137">
        <v>0</v>
      </c>
    </row>
    <row r="12" spans="1:96" s="149" customFormat="1" ht="21.95" customHeight="1" x14ac:dyDescent="0.25">
      <c r="A12" s="415" t="s">
        <v>119</v>
      </c>
      <c r="B12" s="150" t="s">
        <v>4</v>
      </c>
      <c r="C12" s="136">
        <v>96058</v>
      </c>
      <c r="D12" s="137">
        <v>92462</v>
      </c>
      <c r="E12" s="137">
        <v>3596</v>
      </c>
      <c r="F12" s="78">
        <f t="shared" si="0"/>
        <v>3.7435715921630681</v>
      </c>
      <c r="G12" s="137">
        <v>96028</v>
      </c>
      <c r="H12" s="78">
        <f t="shared" si="1"/>
        <v>99.968768868808439</v>
      </c>
      <c r="I12" s="137">
        <v>92434</v>
      </c>
      <c r="J12" s="137">
        <v>3594</v>
      </c>
      <c r="K12" s="137">
        <v>28</v>
      </c>
      <c r="L12" s="137">
        <v>2</v>
      </c>
      <c r="M12" s="137">
        <v>0</v>
      </c>
      <c r="N12" s="137">
        <v>0</v>
      </c>
      <c r="O12" s="137">
        <v>0</v>
      </c>
      <c r="P12" s="137">
        <v>0</v>
      </c>
      <c r="Q12" s="137">
        <v>0</v>
      </c>
      <c r="R12" s="137">
        <v>0</v>
      </c>
      <c r="S12" s="137">
        <v>0</v>
      </c>
      <c r="T12" s="137">
        <v>0</v>
      </c>
      <c r="U12" s="137">
        <v>0</v>
      </c>
      <c r="V12" s="137">
        <v>0</v>
      </c>
      <c r="W12" s="137">
        <v>43598</v>
      </c>
      <c r="X12" s="137">
        <v>41919</v>
      </c>
      <c r="Y12" s="137">
        <v>1679</v>
      </c>
      <c r="Z12" s="78">
        <f t="shared" si="2"/>
        <v>3.8510940868847197</v>
      </c>
      <c r="AA12" s="77">
        <v>43590</v>
      </c>
      <c r="AB12" s="78">
        <f t="shared" si="3"/>
        <v>99.981650534428184</v>
      </c>
      <c r="AC12" s="137">
        <v>41911</v>
      </c>
      <c r="AD12" s="137">
        <v>1679</v>
      </c>
      <c r="AE12" s="137">
        <v>8</v>
      </c>
      <c r="AF12" s="146">
        <v>0</v>
      </c>
      <c r="AG12" s="416" t="s">
        <v>119</v>
      </c>
      <c r="AH12" s="150" t="s">
        <v>4</v>
      </c>
      <c r="AI12" s="136">
        <v>3</v>
      </c>
      <c r="AJ12" s="137">
        <v>3</v>
      </c>
      <c r="AK12" s="137">
        <v>0</v>
      </c>
      <c r="AL12" s="138">
        <v>0</v>
      </c>
      <c r="AM12" s="77">
        <v>3</v>
      </c>
      <c r="AN12" s="77">
        <f t="shared" si="4"/>
        <v>100</v>
      </c>
      <c r="AO12" s="137">
        <v>3</v>
      </c>
      <c r="AP12" s="137">
        <v>0</v>
      </c>
      <c r="AQ12" s="137">
        <v>0</v>
      </c>
      <c r="AR12" s="137">
        <v>0</v>
      </c>
      <c r="AS12" s="137">
        <v>28350</v>
      </c>
      <c r="AT12" s="137">
        <v>27327</v>
      </c>
      <c r="AU12" s="137">
        <v>1023</v>
      </c>
      <c r="AV12" s="78">
        <f t="shared" si="5"/>
        <v>3.6084656084656088</v>
      </c>
      <c r="AW12" s="77">
        <v>28343</v>
      </c>
      <c r="AX12" s="78">
        <f t="shared" si="6"/>
        <v>99.975308641975317</v>
      </c>
      <c r="AY12" s="137">
        <v>27320</v>
      </c>
      <c r="AZ12" s="137">
        <v>1023</v>
      </c>
      <c r="BA12" s="137">
        <v>7</v>
      </c>
      <c r="BB12" s="137">
        <v>0</v>
      </c>
      <c r="BC12" s="137">
        <v>0</v>
      </c>
      <c r="BD12" s="137">
        <v>0</v>
      </c>
      <c r="BE12" s="137">
        <v>0</v>
      </c>
      <c r="BF12" s="137">
        <v>0</v>
      </c>
      <c r="BG12" s="137">
        <v>0</v>
      </c>
      <c r="BH12" s="137">
        <v>0</v>
      </c>
      <c r="BI12" s="137">
        <v>0</v>
      </c>
      <c r="BJ12" s="137">
        <v>0</v>
      </c>
      <c r="BK12" s="137">
        <v>0</v>
      </c>
      <c r="BL12" s="146">
        <v>0</v>
      </c>
      <c r="BM12" s="416" t="s">
        <v>119</v>
      </c>
      <c r="BN12" s="150" t="s">
        <v>4</v>
      </c>
      <c r="BO12" s="136">
        <v>24102</v>
      </c>
      <c r="BP12" s="137">
        <v>23208</v>
      </c>
      <c r="BQ12" s="137">
        <v>894</v>
      </c>
      <c r="BR12" s="78">
        <f t="shared" si="7"/>
        <v>3.7092357480706992</v>
      </c>
      <c r="BS12" s="137">
        <v>24087</v>
      </c>
      <c r="BT12" s="78">
        <f t="shared" si="8"/>
        <v>99.937764500871296</v>
      </c>
      <c r="BU12" s="137">
        <v>23195</v>
      </c>
      <c r="BV12" s="137">
        <v>892</v>
      </c>
      <c r="BW12" s="137">
        <v>13</v>
      </c>
      <c r="BX12" s="137">
        <v>2</v>
      </c>
      <c r="BY12" s="137">
        <v>5</v>
      </c>
      <c r="BZ12" s="137">
        <v>5</v>
      </c>
      <c r="CA12" s="137">
        <v>0</v>
      </c>
      <c r="CB12" s="137">
        <v>0</v>
      </c>
      <c r="CC12" s="77">
        <v>5</v>
      </c>
      <c r="CD12" s="77">
        <f>CC12/BY12*100</f>
        <v>100</v>
      </c>
      <c r="CE12" s="137">
        <v>5</v>
      </c>
      <c r="CF12" s="137">
        <v>0</v>
      </c>
      <c r="CG12" s="137">
        <v>0</v>
      </c>
      <c r="CH12" s="137">
        <v>0</v>
      </c>
      <c r="CI12" s="137">
        <v>0</v>
      </c>
      <c r="CJ12" s="137">
        <v>0</v>
      </c>
      <c r="CK12" s="137">
        <v>0</v>
      </c>
      <c r="CL12" s="137">
        <v>0</v>
      </c>
      <c r="CM12" s="137">
        <v>0</v>
      </c>
      <c r="CN12" s="137">
        <v>0</v>
      </c>
      <c r="CO12" s="137">
        <v>0</v>
      </c>
      <c r="CP12" s="137">
        <v>0</v>
      </c>
      <c r="CQ12" s="137">
        <v>0</v>
      </c>
      <c r="CR12" s="137">
        <v>0</v>
      </c>
    </row>
    <row r="13" spans="1:96" s="149" customFormat="1" ht="21.95" customHeight="1" x14ac:dyDescent="0.25">
      <c r="A13" s="415"/>
      <c r="B13" s="150" t="s">
        <v>117</v>
      </c>
      <c r="C13" s="136">
        <v>79716</v>
      </c>
      <c r="D13" s="137">
        <v>76761</v>
      </c>
      <c r="E13" s="137">
        <v>2955</v>
      </c>
      <c r="F13" s="78">
        <f t="shared" si="0"/>
        <v>3.7069095288273375</v>
      </c>
      <c r="G13" s="137">
        <v>79694</v>
      </c>
      <c r="H13" s="78">
        <f t="shared" si="1"/>
        <v>99.972402027196551</v>
      </c>
      <c r="I13" s="137">
        <v>76741</v>
      </c>
      <c r="J13" s="137">
        <v>2953</v>
      </c>
      <c r="K13" s="137">
        <v>20</v>
      </c>
      <c r="L13" s="137">
        <v>2</v>
      </c>
      <c r="M13" s="137">
        <v>0</v>
      </c>
      <c r="N13" s="137">
        <v>0</v>
      </c>
      <c r="O13" s="137">
        <v>0</v>
      </c>
      <c r="P13" s="137">
        <v>0</v>
      </c>
      <c r="Q13" s="137">
        <v>0</v>
      </c>
      <c r="R13" s="137">
        <v>0</v>
      </c>
      <c r="S13" s="137">
        <v>0</v>
      </c>
      <c r="T13" s="137">
        <v>0</v>
      </c>
      <c r="U13" s="137">
        <v>0</v>
      </c>
      <c r="V13" s="137">
        <v>0</v>
      </c>
      <c r="W13" s="137">
        <v>36231</v>
      </c>
      <c r="X13" s="137">
        <v>34839</v>
      </c>
      <c r="Y13" s="137">
        <v>1392</v>
      </c>
      <c r="Z13" s="78">
        <f t="shared" si="2"/>
        <v>3.8420137451353815</v>
      </c>
      <c r="AA13" s="77">
        <v>36223</v>
      </c>
      <c r="AB13" s="78">
        <f t="shared" si="3"/>
        <v>99.977919461234848</v>
      </c>
      <c r="AC13" s="137">
        <v>34831</v>
      </c>
      <c r="AD13" s="137">
        <v>1392</v>
      </c>
      <c r="AE13" s="137">
        <v>8</v>
      </c>
      <c r="AF13" s="146">
        <v>0</v>
      </c>
      <c r="AG13" s="416"/>
      <c r="AH13" s="150" t="s">
        <v>117</v>
      </c>
      <c r="AI13" s="136">
        <v>2</v>
      </c>
      <c r="AJ13" s="137">
        <v>2</v>
      </c>
      <c r="AK13" s="137">
        <v>0</v>
      </c>
      <c r="AL13" s="138">
        <v>0</v>
      </c>
      <c r="AM13" s="77">
        <v>2</v>
      </c>
      <c r="AN13" s="77">
        <f t="shared" si="4"/>
        <v>100</v>
      </c>
      <c r="AO13" s="137">
        <v>2</v>
      </c>
      <c r="AP13" s="137">
        <v>0</v>
      </c>
      <c r="AQ13" s="137">
        <v>0</v>
      </c>
      <c r="AR13" s="137">
        <v>0</v>
      </c>
      <c r="AS13" s="137">
        <v>23901</v>
      </c>
      <c r="AT13" s="137">
        <v>23051</v>
      </c>
      <c r="AU13" s="137">
        <v>850</v>
      </c>
      <c r="AV13" s="78">
        <f t="shared" si="5"/>
        <v>3.5563365549558594</v>
      </c>
      <c r="AW13" s="77">
        <v>23894</v>
      </c>
      <c r="AX13" s="78">
        <f t="shared" si="6"/>
        <v>99.970712522488597</v>
      </c>
      <c r="AY13" s="137">
        <v>23044</v>
      </c>
      <c r="AZ13" s="137">
        <v>850</v>
      </c>
      <c r="BA13" s="137">
        <v>7</v>
      </c>
      <c r="BB13" s="137">
        <v>0</v>
      </c>
      <c r="BC13" s="137">
        <v>0</v>
      </c>
      <c r="BD13" s="137">
        <v>0</v>
      </c>
      <c r="BE13" s="137">
        <v>0</v>
      </c>
      <c r="BF13" s="137">
        <v>0</v>
      </c>
      <c r="BG13" s="137">
        <v>0</v>
      </c>
      <c r="BH13" s="137">
        <v>0</v>
      </c>
      <c r="BI13" s="137">
        <v>0</v>
      </c>
      <c r="BJ13" s="137">
        <v>0</v>
      </c>
      <c r="BK13" s="137">
        <v>0</v>
      </c>
      <c r="BL13" s="146">
        <v>0</v>
      </c>
      <c r="BM13" s="416"/>
      <c r="BN13" s="150" t="s">
        <v>117</v>
      </c>
      <c r="BO13" s="136">
        <v>19577</v>
      </c>
      <c r="BP13" s="137">
        <v>18864</v>
      </c>
      <c r="BQ13" s="137">
        <v>713</v>
      </c>
      <c r="BR13" s="78">
        <f t="shared" si="7"/>
        <v>3.6420289114777544</v>
      </c>
      <c r="BS13" s="137">
        <v>19570</v>
      </c>
      <c r="BT13" s="78">
        <f t="shared" si="8"/>
        <v>99.96424375542729</v>
      </c>
      <c r="BU13" s="137">
        <v>18859</v>
      </c>
      <c r="BV13" s="137">
        <v>711</v>
      </c>
      <c r="BW13" s="137">
        <v>5</v>
      </c>
      <c r="BX13" s="137">
        <v>2</v>
      </c>
      <c r="BY13" s="137">
        <v>5</v>
      </c>
      <c r="BZ13" s="137">
        <v>5</v>
      </c>
      <c r="CA13" s="137">
        <v>0</v>
      </c>
      <c r="CB13" s="137">
        <v>0</v>
      </c>
      <c r="CC13" s="77">
        <v>5</v>
      </c>
      <c r="CD13" s="77">
        <f>CC13/BY13*100</f>
        <v>100</v>
      </c>
      <c r="CE13" s="137">
        <v>5</v>
      </c>
      <c r="CF13" s="137">
        <v>0</v>
      </c>
      <c r="CG13" s="137">
        <v>0</v>
      </c>
      <c r="CH13" s="137">
        <v>0</v>
      </c>
      <c r="CI13" s="137">
        <v>0</v>
      </c>
      <c r="CJ13" s="137">
        <v>0</v>
      </c>
      <c r="CK13" s="137">
        <v>0</v>
      </c>
      <c r="CL13" s="137">
        <v>0</v>
      </c>
      <c r="CM13" s="137">
        <v>0</v>
      </c>
      <c r="CN13" s="137">
        <v>0</v>
      </c>
      <c r="CO13" s="137">
        <v>0</v>
      </c>
      <c r="CP13" s="137">
        <v>0</v>
      </c>
      <c r="CQ13" s="137">
        <v>0</v>
      </c>
      <c r="CR13" s="137">
        <v>0</v>
      </c>
    </row>
    <row r="14" spans="1:96" s="149" customFormat="1" ht="21.95" customHeight="1" x14ac:dyDescent="0.25">
      <c r="A14" s="415"/>
      <c r="B14" s="150" t="s">
        <v>118</v>
      </c>
      <c r="C14" s="136">
        <v>16342</v>
      </c>
      <c r="D14" s="137">
        <v>15701</v>
      </c>
      <c r="E14" s="137">
        <v>641</v>
      </c>
      <c r="F14" s="78">
        <f t="shared" si="0"/>
        <v>3.922408517929262</v>
      </c>
      <c r="G14" s="137">
        <v>16334</v>
      </c>
      <c r="H14" s="78">
        <f t="shared" si="1"/>
        <v>99.951046383551585</v>
      </c>
      <c r="I14" s="137">
        <v>15693</v>
      </c>
      <c r="J14" s="137">
        <v>641</v>
      </c>
      <c r="K14" s="137">
        <v>8</v>
      </c>
      <c r="L14" s="137">
        <v>0</v>
      </c>
      <c r="M14" s="137">
        <v>0</v>
      </c>
      <c r="N14" s="137">
        <v>0</v>
      </c>
      <c r="O14" s="137">
        <v>0</v>
      </c>
      <c r="P14" s="137">
        <v>0</v>
      </c>
      <c r="Q14" s="137">
        <v>0</v>
      </c>
      <c r="R14" s="137">
        <v>0</v>
      </c>
      <c r="S14" s="137">
        <v>0</v>
      </c>
      <c r="T14" s="137">
        <v>0</v>
      </c>
      <c r="U14" s="137">
        <v>0</v>
      </c>
      <c r="V14" s="137">
        <v>0</v>
      </c>
      <c r="W14" s="137">
        <v>7367</v>
      </c>
      <c r="X14" s="137">
        <v>7080</v>
      </c>
      <c r="Y14" s="137">
        <v>287</v>
      </c>
      <c r="Z14" s="78">
        <f t="shared" si="2"/>
        <v>3.8957513234695265</v>
      </c>
      <c r="AA14" s="77">
        <v>7367</v>
      </c>
      <c r="AB14" s="77">
        <f t="shared" si="3"/>
        <v>100</v>
      </c>
      <c r="AC14" s="137">
        <v>7080</v>
      </c>
      <c r="AD14" s="137">
        <v>287</v>
      </c>
      <c r="AE14" s="137">
        <v>0</v>
      </c>
      <c r="AF14" s="146">
        <v>0</v>
      </c>
      <c r="AG14" s="416"/>
      <c r="AH14" s="150" t="s">
        <v>118</v>
      </c>
      <c r="AI14" s="136">
        <v>1</v>
      </c>
      <c r="AJ14" s="137">
        <v>1</v>
      </c>
      <c r="AK14" s="137">
        <v>0</v>
      </c>
      <c r="AL14" s="138">
        <v>0</v>
      </c>
      <c r="AM14" s="77">
        <v>1</v>
      </c>
      <c r="AN14" s="77">
        <f t="shared" si="4"/>
        <v>100</v>
      </c>
      <c r="AO14" s="137">
        <v>1</v>
      </c>
      <c r="AP14" s="137">
        <v>0</v>
      </c>
      <c r="AQ14" s="137">
        <v>0</v>
      </c>
      <c r="AR14" s="137">
        <v>0</v>
      </c>
      <c r="AS14" s="137">
        <v>4449</v>
      </c>
      <c r="AT14" s="137">
        <v>4276</v>
      </c>
      <c r="AU14" s="137">
        <v>173</v>
      </c>
      <c r="AV14" s="78">
        <f t="shared" si="5"/>
        <v>3.8885142728703084</v>
      </c>
      <c r="AW14" s="77">
        <v>4449</v>
      </c>
      <c r="AX14" s="77">
        <f t="shared" si="6"/>
        <v>100</v>
      </c>
      <c r="AY14" s="137">
        <v>4276</v>
      </c>
      <c r="AZ14" s="137">
        <v>173</v>
      </c>
      <c r="BA14" s="137">
        <v>0</v>
      </c>
      <c r="BB14" s="137">
        <v>0</v>
      </c>
      <c r="BC14" s="137">
        <v>0</v>
      </c>
      <c r="BD14" s="137">
        <v>0</v>
      </c>
      <c r="BE14" s="137">
        <v>0</v>
      </c>
      <c r="BF14" s="137">
        <v>0</v>
      </c>
      <c r="BG14" s="137">
        <v>0</v>
      </c>
      <c r="BH14" s="137">
        <v>0</v>
      </c>
      <c r="BI14" s="137">
        <v>0</v>
      </c>
      <c r="BJ14" s="137">
        <v>0</v>
      </c>
      <c r="BK14" s="137">
        <v>0</v>
      </c>
      <c r="BL14" s="146">
        <v>0</v>
      </c>
      <c r="BM14" s="416"/>
      <c r="BN14" s="150" t="s">
        <v>118</v>
      </c>
      <c r="BO14" s="136">
        <v>4525</v>
      </c>
      <c r="BP14" s="137">
        <v>4344</v>
      </c>
      <c r="BQ14" s="137">
        <v>181</v>
      </c>
      <c r="BR14" s="78">
        <f t="shared" si="7"/>
        <v>4</v>
      </c>
      <c r="BS14" s="137">
        <v>4517</v>
      </c>
      <c r="BT14" s="78">
        <f t="shared" si="8"/>
        <v>99.823204419889493</v>
      </c>
      <c r="BU14" s="137">
        <v>4336</v>
      </c>
      <c r="BV14" s="137">
        <v>181</v>
      </c>
      <c r="BW14" s="137">
        <v>8</v>
      </c>
      <c r="BX14" s="137">
        <v>0</v>
      </c>
      <c r="BY14" s="137">
        <v>0</v>
      </c>
      <c r="BZ14" s="137">
        <v>0</v>
      </c>
      <c r="CA14" s="137">
        <v>0</v>
      </c>
      <c r="CB14" s="137">
        <v>0</v>
      </c>
      <c r="CC14" s="137">
        <v>0</v>
      </c>
      <c r="CD14" s="137">
        <v>0</v>
      </c>
      <c r="CE14" s="137">
        <v>0</v>
      </c>
      <c r="CF14" s="137">
        <v>0</v>
      </c>
      <c r="CG14" s="137">
        <v>0</v>
      </c>
      <c r="CH14" s="137">
        <v>0</v>
      </c>
      <c r="CI14" s="137">
        <v>0</v>
      </c>
      <c r="CJ14" s="137">
        <v>0</v>
      </c>
      <c r="CK14" s="137">
        <v>0</v>
      </c>
      <c r="CL14" s="137">
        <v>0</v>
      </c>
      <c r="CM14" s="137">
        <v>0</v>
      </c>
      <c r="CN14" s="137">
        <v>0</v>
      </c>
      <c r="CO14" s="137">
        <v>0</v>
      </c>
      <c r="CP14" s="137">
        <v>0</v>
      </c>
      <c r="CQ14" s="137">
        <v>0</v>
      </c>
      <c r="CR14" s="137">
        <v>0</v>
      </c>
    </row>
    <row r="15" spans="1:96" s="149" customFormat="1" ht="21.95" customHeight="1" x14ac:dyDescent="0.25">
      <c r="A15" s="415" t="s">
        <v>120</v>
      </c>
      <c r="B15" s="150" t="s">
        <v>4</v>
      </c>
      <c r="C15" s="136">
        <v>66369</v>
      </c>
      <c r="D15" s="137">
        <v>61115</v>
      </c>
      <c r="E15" s="137">
        <v>5254</v>
      </c>
      <c r="F15" s="78">
        <f t="shared" si="0"/>
        <v>7.9163464870647449</v>
      </c>
      <c r="G15" s="137">
        <v>66351</v>
      </c>
      <c r="H15" s="78">
        <f t="shared" si="1"/>
        <v>99.972878904307734</v>
      </c>
      <c r="I15" s="137">
        <v>61097</v>
      </c>
      <c r="J15" s="137">
        <v>5254</v>
      </c>
      <c r="K15" s="137">
        <v>18</v>
      </c>
      <c r="L15" s="137">
        <v>0</v>
      </c>
      <c r="M15" s="137">
        <v>0</v>
      </c>
      <c r="N15" s="137">
        <v>0</v>
      </c>
      <c r="O15" s="137">
        <v>0</v>
      </c>
      <c r="P15" s="137">
        <v>0</v>
      </c>
      <c r="Q15" s="137">
        <v>0</v>
      </c>
      <c r="R15" s="137">
        <v>0</v>
      </c>
      <c r="S15" s="137">
        <v>0</v>
      </c>
      <c r="T15" s="137">
        <v>0</v>
      </c>
      <c r="U15" s="137">
        <v>0</v>
      </c>
      <c r="V15" s="137">
        <v>0</v>
      </c>
      <c r="W15" s="137">
        <v>57687</v>
      </c>
      <c r="X15" s="137">
        <v>53146</v>
      </c>
      <c r="Y15" s="137">
        <v>4541</v>
      </c>
      <c r="Z15" s="78">
        <f t="shared" si="2"/>
        <v>7.8717908714268381</v>
      </c>
      <c r="AA15" s="77">
        <v>57669</v>
      </c>
      <c r="AB15" s="78">
        <f t="shared" si="3"/>
        <v>99.968797129335897</v>
      </c>
      <c r="AC15" s="137">
        <v>53128</v>
      </c>
      <c r="AD15" s="137">
        <v>4541</v>
      </c>
      <c r="AE15" s="137">
        <v>18</v>
      </c>
      <c r="AF15" s="146">
        <v>0</v>
      </c>
      <c r="AG15" s="416" t="s">
        <v>120</v>
      </c>
      <c r="AH15" s="150" t="s">
        <v>4</v>
      </c>
      <c r="AI15" s="136">
        <v>1</v>
      </c>
      <c r="AJ15" s="137">
        <v>1</v>
      </c>
      <c r="AK15" s="137">
        <v>0</v>
      </c>
      <c r="AL15" s="138">
        <v>0</v>
      </c>
      <c r="AM15" s="137">
        <v>1</v>
      </c>
      <c r="AN15" s="77">
        <f t="shared" si="4"/>
        <v>100</v>
      </c>
      <c r="AO15" s="137">
        <v>1</v>
      </c>
      <c r="AP15" s="137">
        <v>0</v>
      </c>
      <c r="AQ15" s="137">
        <v>0</v>
      </c>
      <c r="AR15" s="137">
        <v>0</v>
      </c>
      <c r="AS15" s="137">
        <v>7524</v>
      </c>
      <c r="AT15" s="137">
        <v>6868</v>
      </c>
      <c r="AU15" s="137">
        <v>656</v>
      </c>
      <c r="AV15" s="78">
        <f t="shared" si="5"/>
        <v>8.7187666135034547</v>
      </c>
      <c r="AW15" s="77">
        <v>7524</v>
      </c>
      <c r="AX15" s="77">
        <f t="shared" si="6"/>
        <v>100</v>
      </c>
      <c r="AY15" s="137">
        <v>6868</v>
      </c>
      <c r="AZ15" s="137">
        <v>656</v>
      </c>
      <c r="BA15" s="137">
        <v>0</v>
      </c>
      <c r="BB15" s="137">
        <v>0</v>
      </c>
      <c r="BC15" s="137">
        <v>0</v>
      </c>
      <c r="BD15" s="137">
        <v>0</v>
      </c>
      <c r="BE15" s="137">
        <v>0</v>
      </c>
      <c r="BF15" s="137">
        <v>0</v>
      </c>
      <c r="BG15" s="137">
        <v>0</v>
      </c>
      <c r="BH15" s="137">
        <v>0</v>
      </c>
      <c r="BI15" s="137">
        <v>0</v>
      </c>
      <c r="BJ15" s="137">
        <v>0</v>
      </c>
      <c r="BK15" s="137">
        <v>0</v>
      </c>
      <c r="BL15" s="146">
        <v>0</v>
      </c>
      <c r="BM15" s="416" t="s">
        <v>120</v>
      </c>
      <c r="BN15" s="150" t="s">
        <v>4</v>
      </c>
      <c r="BO15" s="136">
        <v>1157</v>
      </c>
      <c r="BP15" s="137">
        <v>1100</v>
      </c>
      <c r="BQ15" s="137">
        <v>57</v>
      </c>
      <c r="BR15" s="78">
        <f t="shared" si="7"/>
        <v>4.9265341400172868</v>
      </c>
      <c r="BS15" s="137">
        <v>1157</v>
      </c>
      <c r="BT15" s="77">
        <f t="shared" si="8"/>
        <v>100</v>
      </c>
      <c r="BU15" s="137">
        <v>1100</v>
      </c>
      <c r="BV15" s="137">
        <v>57</v>
      </c>
      <c r="BW15" s="137">
        <v>0</v>
      </c>
      <c r="BX15" s="137">
        <v>0</v>
      </c>
      <c r="BY15" s="137">
        <v>0</v>
      </c>
      <c r="BZ15" s="137">
        <v>0</v>
      </c>
      <c r="CA15" s="137">
        <v>0</v>
      </c>
      <c r="CB15" s="137">
        <v>0</v>
      </c>
      <c r="CC15" s="137">
        <v>0</v>
      </c>
      <c r="CD15" s="137">
        <v>0</v>
      </c>
      <c r="CE15" s="137">
        <v>0</v>
      </c>
      <c r="CF15" s="137">
        <v>0</v>
      </c>
      <c r="CG15" s="137">
        <v>0</v>
      </c>
      <c r="CH15" s="137">
        <v>0</v>
      </c>
      <c r="CI15" s="137">
        <v>0</v>
      </c>
      <c r="CJ15" s="137">
        <v>0</v>
      </c>
      <c r="CK15" s="137">
        <v>0</v>
      </c>
      <c r="CL15" s="137">
        <v>0</v>
      </c>
      <c r="CM15" s="137">
        <v>0</v>
      </c>
      <c r="CN15" s="137">
        <v>0</v>
      </c>
      <c r="CO15" s="137">
        <v>0</v>
      </c>
      <c r="CP15" s="137">
        <v>0</v>
      </c>
      <c r="CQ15" s="137">
        <v>0</v>
      </c>
      <c r="CR15" s="137">
        <v>0</v>
      </c>
    </row>
    <row r="16" spans="1:96" s="149" customFormat="1" ht="21.95" customHeight="1" x14ac:dyDescent="0.25">
      <c r="A16" s="415"/>
      <c r="B16" s="150" t="s">
        <v>117</v>
      </c>
      <c r="C16" s="136">
        <v>7047</v>
      </c>
      <c r="D16" s="137">
        <v>6588</v>
      </c>
      <c r="E16" s="137">
        <v>459</v>
      </c>
      <c r="F16" s="78">
        <f t="shared" si="0"/>
        <v>6.5134099616858236</v>
      </c>
      <c r="G16" s="137">
        <v>7044</v>
      </c>
      <c r="H16" s="78">
        <f t="shared" si="1"/>
        <v>99.957428693060876</v>
      </c>
      <c r="I16" s="137">
        <v>6585</v>
      </c>
      <c r="J16" s="137">
        <v>459</v>
      </c>
      <c r="K16" s="137">
        <v>3</v>
      </c>
      <c r="L16" s="137">
        <v>0</v>
      </c>
      <c r="M16" s="137">
        <v>0</v>
      </c>
      <c r="N16" s="137">
        <v>0</v>
      </c>
      <c r="O16" s="137">
        <v>0</v>
      </c>
      <c r="P16" s="137">
        <v>0</v>
      </c>
      <c r="Q16" s="137">
        <v>0</v>
      </c>
      <c r="R16" s="137">
        <v>0</v>
      </c>
      <c r="S16" s="137">
        <v>0</v>
      </c>
      <c r="T16" s="137">
        <v>0</v>
      </c>
      <c r="U16" s="137">
        <v>0</v>
      </c>
      <c r="V16" s="137">
        <v>0</v>
      </c>
      <c r="W16" s="137">
        <v>4598</v>
      </c>
      <c r="X16" s="137">
        <v>4284</v>
      </c>
      <c r="Y16" s="137">
        <v>314</v>
      </c>
      <c r="Z16" s="78">
        <f t="shared" si="2"/>
        <v>6.8290561113527621</v>
      </c>
      <c r="AA16" s="77">
        <v>4595</v>
      </c>
      <c r="AB16" s="78">
        <f t="shared" si="3"/>
        <v>99.934754240974328</v>
      </c>
      <c r="AC16" s="137">
        <v>4281</v>
      </c>
      <c r="AD16" s="137">
        <v>314</v>
      </c>
      <c r="AE16" s="137">
        <v>3</v>
      </c>
      <c r="AF16" s="146">
        <v>0</v>
      </c>
      <c r="AG16" s="416"/>
      <c r="AH16" s="150" t="s">
        <v>117</v>
      </c>
      <c r="AI16" s="136">
        <v>0</v>
      </c>
      <c r="AJ16" s="77"/>
      <c r="AK16" s="137">
        <v>0</v>
      </c>
      <c r="AL16" s="138">
        <v>0</v>
      </c>
      <c r="AM16" s="137">
        <v>0</v>
      </c>
      <c r="AN16" s="7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1513</v>
      </c>
      <c r="AT16" s="137">
        <v>1414</v>
      </c>
      <c r="AU16" s="137">
        <v>99</v>
      </c>
      <c r="AV16" s="78">
        <f t="shared" si="5"/>
        <v>6.5432914738929275</v>
      </c>
      <c r="AW16" s="77">
        <v>1513</v>
      </c>
      <c r="AX16" s="77">
        <f t="shared" si="6"/>
        <v>100</v>
      </c>
      <c r="AY16" s="137">
        <v>1414</v>
      </c>
      <c r="AZ16" s="137">
        <v>99</v>
      </c>
      <c r="BA16" s="137">
        <v>0</v>
      </c>
      <c r="BB16" s="137">
        <v>0</v>
      </c>
      <c r="BC16" s="137">
        <v>0</v>
      </c>
      <c r="BD16" s="137">
        <v>0</v>
      </c>
      <c r="BE16" s="137">
        <v>0</v>
      </c>
      <c r="BF16" s="137">
        <v>0</v>
      </c>
      <c r="BG16" s="137">
        <v>0</v>
      </c>
      <c r="BH16" s="137">
        <v>0</v>
      </c>
      <c r="BI16" s="137">
        <v>0</v>
      </c>
      <c r="BJ16" s="137">
        <v>0</v>
      </c>
      <c r="BK16" s="137">
        <v>0</v>
      </c>
      <c r="BL16" s="146">
        <v>0</v>
      </c>
      <c r="BM16" s="416"/>
      <c r="BN16" s="150" t="s">
        <v>117</v>
      </c>
      <c r="BO16" s="136">
        <v>936</v>
      </c>
      <c r="BP16" s="137">
        <v>890</v>
      </c>
      <c r="BQ16" s="137">
        <v>46</v>
      </c>
      <c r="BR16" s="78">
        <f t="shared" si="7"/>
        <v>4.9145299145299148</v>
      </c>
      <c r="BS16" s="137">
        <v>936</v>
      </c>
      <c r="BT16" s="77">
        <f t="shared" si="8"/>
        <v>100</v>
      </c>
      <c r="BU16" s="137">
        <v>890</v>
      </c>
      <c r="BV16" s="137">
        <v>46</v>
      </c>
      <c r="BW16" s="137">
        <v>0</v>
      </c>
      <c r="BX16" s="137">
        <v>0</v>
      </c>
      <c r="BY16" s="137">
        <v>0</v>
      </c>
      <c r="BZ16" s="137">
        <v>0</v>
      </c>
      <c r="CA16" s="137">
        <v>0</v>
      </c>
      <c r="CB16" s="137">
        <v>0</v>
      </c>
      <c r="CC16" s="137">
        <v>0</v>
      </c>
      <c r="CD16" s="137">
        <v>0</v>
      </c>
      <c r="CE16" s="137">
        <v>0</v>
      </c>
      <c r="CF16" s="137">
        <v>0</v>
      </c>
      <c r="CG16" s="137">
        <v>0</v>
      </c>
      <c r="CH16" s="137">
        <v>0</v>
      </c>
      <c r="CI16" s="137">
        <v>0</v>
      </c>
      <c r="CJ16" s="137">
        <v>0</v>
      </c>
      <c r="CK16" s="137">
        <v>0</v>
      </c>
      <c r="CL16" s="137">
        <v>0</v>
      </c>
      <c r="CM16" s="137">
        <v>0</v>
      </c>
      <c r="CN16" s="137">
        <v>0</v>
      </c>
      <c r="CO16" s="137">
        <v>0</v>
      </c>
      <c r="CP16" s="137">
        <v>0</v>
      </c>
      <c r="CQ16" s="137">
        <v>0</v>
      </c>
      <c r="CR16" s="137">
        <v>0</v>
      </c>
    </row>
    <row r="17" spans="1:96" s="149" customFormat="1" ht="21.95" customHeight="1" x14ac:dyDescent="0.25">
      <c r="A17" s="415"/>
      <c r="B17" s="150" t="s">
        <v>118</v>
      </c>
      <c r="C17" s="136">
        <v>59322</v>
      </c>
      <c r="D17" s="137">
        <v>54527</v>
      </c>
      <c r="E17" s="137">
        <v>4795</v>
      </c>
      <c r="F17" s="78">
        <f t="shared" si="0"/>
        <v>8.0830046188597819</v>
      </c>
      <c r="G17" s="137">
        <v>59307</v>
      </c>
      <c r="H17" s="78">
        <f t="shared" si="1"/>
        <v>99.974714271265299</v>
      </c>
      <c r="I17" s="137">
        <v>54512</v>
      </c>
      <c r="J17" s="137">
        <v>4795</v>
      </c>
      <c r="K17" s="137">
        <v>15</v>
      </c>
      <c r="L17" s="137">
        <v>0</v>
      </c>
      <c r="M17" s="137">
        <v>0</v>
      </c>
      <c r="N17" s="137">
        <v>0</v>
      </c>
      <c r="O17" s="137">
        <v>0</v>
      </c>
      <c r="P17" s="137">
        <v>0</v>
      </c>
      <c r="Q17" s="137">
        <v>0</v>
      </c>
      <c r="R17" s="137">
        <v>0</v>
      </c>
      <c r="S17" s="137">
        <v>0</v>
      </c>
      <c r="T17" s="137">
        <v>0</v>
      </c>
      <c r="U17" s="137">
        <v>0</v>
      </c>
      <c r="V17" s="137">
        <v>0</v>
      </c>
      <c r="W17" s="137">
        <v>53089</v>
      </c>
      <c r="X17" s="137">
        <v>48862</v>
      </c>
      <c r="Y17" s="137">
        <v>4227</v>
      </c>
      <c r="Z17" s="78">
        <f t="shared" si="2"/>
        <v>7.9621013769330746</v>
      </c>
      <c r="AA17" s="77">
        <v>53074</v>
      </c>
      <c r="AB17" s="78">
        <f t="shared" si="3"/>
        <v>99.971745559343745</v>
      </c>
      <c r="AC17" s="137">
        <v>48847</v>
      </c>
      <c r="AD17" s="137">
        <v>4227</v>
      </c>
      <c r="AE17" s="137">
        <v>15</v>
      </c>
      <c r="AF17" s="146">
        <v>0</v>
      </c>
      <c r="AG17" s="416"/>
      <c r="AH17" s="150" t="s">
        <v>118</v>
      </c>
      <c r="AI17" s="136">
        <v>1</v>
      </c>
      <c r="AJ17" s="137">
        <v>1</v>
      </c>
      <c r="AK17" s="137">
        <v>0</v>
      </c>
      <c r="AL17" s="138">
        <v>0</v>
      </c>
      <c r="AM17" s="137">
        <v>1</v>
      </c>
      <c r="AN17" s="77">
        <f>AM17/AI17*100</f>
        <v>100</v>
      </c>
      <c r="AO17" s="137">
        <v>1</v>
      </c>
      <c r="AP17" s="137">
        <v>0</v>
      </c>
      <c r="AQ17" s="137">
        <v>0</v>
      </c>
      <c r="AR17" s="137">
        <v>0</v>
      </c>
      <c r="AS17" s="137">
        <v>6011</v>
      </c>
      <c r="AT17" s="137">
        <v>5454</v>
      </c>
      <c r="AU17" s="137">
        <v>557</v>
      </c>
      <c r="AV17" s="78">
        <f t="shared" si="5"/>
        <v>9.2663450341041429</v>
      </c>
      <c r="AW17" s="77">
        <v>6011</v>
      </c>
      <c r="AX17" s="77">
        <f t="shared" si="6"/>
        <v>100</v>
      </c>
      <c r="AY17" s="137">
        <v>5454</v>
      </c>
      <c r="AZ17" s="137">
        <v>557</v>
      </c>
      <c r="BA17" s="137">
        <v>0</v>
      </c>
      <c r="BB17" s="137">
        <v>0</v>
      </c>
      <c r="BC17" s="137">
        <v>0</v>
      </c>
      <c r="BD17" s="137">
        <v>0</v>
      </c>
      <c r="BE17" s="137">
        <v>0</v>
      </c>
      <c r="BF17" s="137">
        <v>0</v>
      </c>
      <c r="BG17" s="137">
        <v>0</v>
      </c>
      <c r="BH17" s="137">
        <v>0</v>
      </c>
      <c r="BI17" s="137">
        <v>0</v>
      </c>
      <c r="BJ17" s="137">
        <v>0</v>
      </c>
      <c r="BK17" s="137">
        <v>0</v>
      </c>
      <c r="BL17" s="146">
        <v>0</v>
      </c>
      <c r="BM17" s="416"/>
      <c r="BN17" s="150" t="s">
        <v>118</v>
      </c>
      <c r="BO17" s="136">
        <v>221</v>
      </c>
      <c r="BP17" s="137">
        <v>210</v>
      </c>
      <c r="BQ17" s="137">
        <v>11</v>
      </c>
      <c r="BR17" s="78">
        <f t="shared" si="7"/>
        <v>4.9773755656108598</v>
      </c>
      <c r="BS17" s="137">
        <v>221</v>
      </c>
      <c r="BT17" s="77">
        <f t="shared" si="8"/>
        <v>100</v>
      </c>
      <c r="BU17" s="137">
        <v>210</v>
      </c>
      <c r="BV17" s="137">
        <v>11</v>
      </c>
      <c r="BW17" s="137">
        <v>0</v>
      </c>
      <c r="BX17" s="137">
        <v>0</v>
      </c>
      <c r="BY17" s="137">
        <v>0</v>
      </c>
      <c r="BZ17" s="137">
        <v>0</v>
      </c>
      <c r="CA17" s="137">
        <v>0</v>
      </c>
      <c r="CB17" s="137">
        <v>0</v>
      </c>
      <c r="CC17" s="137">
        <v>0</v>
      </c>
      <c r="CD17" s="137">
        <v>0</v>
      </c>
      <c r="CE17" s="137">
        <v>0</v>
      </c>
      <c r="CF17" s="137">
        <v>0</v>
      </c>
      <c r="CG17" s="137">
        <v>0</v>
      </c>
      <c r="CH17" s="137">
        <v>0</v>
      </c>
      <c r="CI17" s="137">
        <v>0</v>
      </c>
      <c r="CJ17" s="137">
        <v>0</v>
      </c>
      <c r="CK17" s="137">
        <v>0</v>
      </c>
      <c r="CL17" s="137">
        <v>0</v>
      </c>
      <c r="CM17" s="137">
        <v>0</v>
      </c>
      <c r="CN17" s="137">
        <v>0</v>
      </c>
      <c r="CO17" s="137">
        <v>0</v>
      </c>
      <c r="CP17" s="137">
        <v>0</v>
      </c>
      <c r="CQ17" s="137">
        <v>0</v>
      </c>
      <c r="CR17" s="137">
        <v>0</v>
      </c>
    </row>
    <row r="18" spans="1:96" s="149" customFormat="1" ht="21.95" customHeight="1" x14ac:dyDescent="0.25">
      <c r="A18" s="415" t="s">
        <v>121</v>
      </c>
      <c r="B18" s="150" t="s">
        <v>4</v>
      </c>
      <c r="C18" s="136">
        <v>93875</v>
      </c>
      <c r="D18" s="137">
        <v>88386</v>
      </c>
      <c r="E18" s="137">
        <v>5489</v>
      </c>
      <c r="F18" s="78">
        <f t="shared" si="0"/>
        <v>5.847137150466045</v>
      </c>
      <c r="G18" s="137">
        <v>93858</v>
      </c>
      <c r="H18" s="78">
        <f t="shared" si="1"/>
        <v>99.981890812250327</v>
      </c>
      <c r="I18" s="137">
        <v>88369</v>
      </c>
      <c r="J18" s="137">
        <v>5489</v>
      </c>
      <c r="K18" s="137">
        <v>17</v>
      </c>
      <c r="L18" s="137">
        <v>0</v>
      </c>
      <c r="M18" s="137">
        <v>0</v>
      </c>
      <c r="N18" s="137">
        <v>0</v>
      </c>
      <c r="O18" s="137">
        <v>0</v>
      </c>
      <c r="P18" s="137">
        <v>0</v>
      </c>
      <c r="Q18" s="137">
        <v>0</v>
      </c>
      <c r="R18" s="137">
        <v>0</v>
      </c>
      <c r="S18" s="137">
        <v>0</v>
      </c>
      <c r="T18" s="137">
        <v>0</v>
      </c>
      <c r="U18" s="137">
        <v>0</v>
      </c>
      <c r="V18" s="137">
        <v>0</v>
      </c>
      <c r="W18" s="137">
        <v>39328</v>
      </c>
      <c r="X18" s="137">
        <v>36887</v>
      </c>
      <c r="Y18" s="137">
        <v>2441</v>
      </c>
      <c r="Z18" s="78">
        <f t="shared" si="2"/>
        <v>6.2067737998372658</v>
      </c>
      <c r="AA18" s="77">
        <v>39319</v>
      </c>
      <c r="AB18" s="78">
        <f t="shared" si="3"/>
        <v>99.977115541090328</v>
      </c>
      <c r="AC18" s="137">
        <v>36878</v>
      </c>
      <c r="AD18" s="137">
        <v>2441</v>
      </c>
      <c r="AE18" s="137">
        <v>9</v>
      </c>
      <c r="AF18" s="146">
        <v>0</v>
      </c>
      <c r="AG18" s="416" t="s">
        <v>121</v>
      </c>
      <c r="AH18" s="150" t="s">
        <v>4</v>
      </c>
      <c r="AI18" s="136">
        <v>1</v>
      </c>
      <c r="AJ18" s="137">
        <v>1</v>
      </c>
      <c r="AK18" s="137">
        <v>0</v>
      </c>
      <c r="AL18" s="138">
        <v>0</v>
      </c>
      <c r="AM18" s="77">
        <v>1</v>
      </c>
      <c r="AN18" s="77">
        <f>AM18/AI18*100</f>
        <v>100</v>
      </c>
      <c r="AO18" s="137">
        <v>1</v>
      </c>
      <c r="AP18" s="137">
        <v>0</v>
      </c>
      <c r="AQ18" s="137">
        <v>0</v>
      </c>
      <c r="AR18" s="137">
        <v>0</v>
      </c>
      <c r="AS18" s="137">
        <v>31725</v>
      </c>
      <c r="AT18" s="137">
        <v>29901</v>
      </c>
      <c r="AU18" s="137">
        <v>1824</v>
      </c>
      <c r="AV18" s="78">
        <f t="shared" si="5"/>
        <v>5.7494089834515361</v>
      </c>
      <c r="AW18" s="77">
        <v>31721</v>
      </c>
      <c r="AX18" s="78">
        <f t="shared" si="6"/>
        <v>99.987391646966117</v>
      </c>
      <c r="AY18" s="137">
        <v>29897</v>
      </c>
      <c r="AZ18" s="137">
        <v>1824</v>
      </c>
      <c r="BA18" s="137">
        <v>4</v>
      </c>
      <c r="BB18" s="137">
        <v>0</v>
      </c>
      <c r="BC18" s="137">
        <v>1</v>
      </c>
      <c r="BD18" s="137">
        <v>1</v>
      </c>
      <c r="BE18" s="137">
        <v>0</v>
      </c>
      <c r="BF18" s="137">
        <v>0</v>
      </c>
      <c r="BG18" s="77">
        <v>1</v>
      </c>
      <c r="BH18" s="137">
        <v>0</v>
      </c>
      <c r="BI18" s="137">
        <v>1</v>
      </c>
      <c r="BJ18" s="137">
        <v>0</v>
      </c>
      <c r="BK18" s="137">
        <v>0</v>
      </c>
      <c r="BL18" s="146">
        <v>0</v>
      </c>
      <c r="BM18" s="416" t="s">
        <v>121</v>
      </c>
      <c r="BN18" s="150" t="s">
        <v>4</v>
      </c>
      <c r="BO18" s="136">
        <v>22820</v>
      </c>
      <c r="BP18" s="137">
        <v>21596</v>
      </c>
      <c r="BQ18" s="137">
        <v>1224</v>
      </c>
      <c r="BR18" s="78">
        <f t="shared" si="7"/>
        <v>5.3637160385626643</v>
      </c>
      <c r="BS18" s="137">
        <v>22816</v>
      </c>
      <c r="BT18" s="78">
        <f t="shared" si="8"/>
        <v>99.982471516213849</v>
      </c>
      <c r="BU18" s="137">
        <v>21592</v>
      </c>
      <c r="BV18" s="137">
        <v>1224</v>
      </c>
      <c r="BW18" s="137">
        <v>4</v>
      </c>
      <c r="BX18" s="137">
        <v>0</v>
      </c>
      <c r="BY18" s="137">
        <v>0</v>
      </c>
      <c r="BZ18" s="137">
        <v>0</v>
      </c>
      <c r="CA18" s="137">
        <v>0</v>
      </c>
      <c r="CB18" s="137">
        <v>0</v>
      </c>
      <c r="CC18" s="137">
        <v>0</v>
      </c>
      <c r="CD18" s="137">
        <v>0</v>
      </c>
      <c r="CE18" s="137">
        <v>0</v>
      </c>
      <c r="CF18" s="137">
        <v>0</v>
      </c>
      <c r="CG18" s="137">
        <v>0</v>
      </c>
      <c r="CH18" s="137">
        <v>0</v>
      </c>
      <c r="CI18" s="137">
        <v>0</v>
      </c>
      <c r="CJ18" s="137">
        <v>0</v>
      </c>
      <c r="CK18" s="137">
        <v>0</v>
      </c>
      <c r="CL18" s="137">
        <v>0</v>
      </c>
      <c r="CM18" s="137">
        <v>0</v>
      </c>
      <c r="CN18" s="137">
        <v>0</v>
      </c>
      <c r="CO18" s="137">
        <v>0</v>
      </c>
      <c r="CP18" s="137">
        <v>0</v>
      </c>
      <c r="CQ18" s="137">
        <v>0</v>
      </c>
      <c r="CR18" s="137">
        <v>0</v>
      </c>
    </row>
    <row r="19" spans="1:96" s="149" customFormat="1" ht="21.95" customHeight="1" x14ac:dyDescent="0.25">
      <c r="A19" s="415"/>
      <c r="B19" s="150" t="s">
        <v>117</v>
      </c>
      <c r="C19" s="136">
        <v>29232</v>
      </c>
      <c r="D19" s="137">
        <v>27755</v>
      </c>
      <c r="E19" s="137">
        <v>1477</v>
      </c>
      <c r="F19" s="78">
        <f t="shared" si="0"/>
        <v>5.0526819923371651</v>
      </c>
      <c r="G19" s="137">
        <v>29228</v>
      </c>
      <c r="H19" s="78">
        <f t="shared" si="1"/>
        <v>99.98631636562672</v>
      </c>
      <c r="I19" s="137">
        <v>27751</v>
      </c>
      <c r="J19" s="137">
        <v>1477</v>
      </c>
      <c r="K19" s="137">
        <v>4</v>
      </c>
      <c r="L19" s="137">
        <v>0</v>
      </c>
      <c r="M19" s="137">
        <v>0</v>
      </c>
      <c r="N19" s="137">
        <v>0</v>
      </c>
      <c r="O19" s="137">
        <v>0</v>
      </c>
      <c r="P19" s="137">
        <v>0</v>
      </c>
      <c r="Q19" s="137">
        <v>0</v>
      </c>
      <c r="R19" s="137">
        <v>0</v>
      </c>
      <c r="S19" s="137">
        <v>0</v>
      </c>
      <c r="T19" s="137">
        <v>0</v>
      </c>
      <c r="U19" s="137">
        <v>0</v>
      </c>
      <c r="V19" s="137">
        <v>0</v>
      </c>
      <c r="W19" s="137">
        <v>12259</v>
      </c>
      <c r="X19" s="137">
        <v>11562</v>
      </c>
      <c r="Y19" s="137">
        <v>697</v>
      </c>
      <c r="Z19" s="78">
        <f t="shared" si="2"/>
        <v>5.6856187290969897</v>
      </c>
      <c r="AA19" s="77">
        <v>12258</v>
      </c>
      <c r="AB19" s="78">
        <f t="shared" si="3"/>
        <v>99.99184272779182</v>
      </c>
      <c r="AC19" s="137">
        <v>11561</v>
      </c>
      <c r="AD19" s="137">
        <v>697</v>
      </c>
      <c r="AE19" s="137">
        <v>1</v>
      </c>
      <c r="AF19" s="146">
        <v>0</v>
      </c>
      <c r="AG19" s="416"/>
      <c r="AH19" s="150" t="s">
        <v>117</v>
      </c>
      <c r="AI19" s="136">
        <v>0</v>
      </c>
      <c r="AJ19" s="137">
        <v>0</v>
      </c>
      <c r="AK19" s="137">
        <v>0</v>
      </c>
      <c r="AL19" s="138">
        <v>0</v>
      </c>
      <c r="AM19" s="137">
        <v>0</v>
      </c>
      <c r="AN19" s="7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10239</v>
      </c>
      <c r="AT19" s="137">
        <v>9749</v>
      </c>
      <c r="AU19" s="137">
        <v>490</v>
      </c>
      <c r="AV19" s="78">
        <f t="shared" si="5"/>
        <v>4.7856235960543021</v>
      </c>
      <c r="AW19" s="77">
        <v>10237</v>
      </c>
      <c r="AX19" s="78">
        <f t="shared" si="6"/>
        <v>99.980466842465091</v>
      </c>
      <c r="AY19" s="137">
        <v>9747</v>
      </c>
      <c r="AZ19" s="137">
        <v>490</v>
      </c>
      <c r="BA19" s="137">
        <v>2</v>
      </c>
      <c r="BB19" s="137">
        <v>0</v>
      </c>
      <c r="BC19" s="137">
        <v>0</v>
      </c>
      <c r="BD19" s="137">
        <v>0</v>
      </c>
      <c r="BE19" s="137">
        <v>0</v>
      </c>
      <c r="BF19" s="137">
        <v>0</v>
      </c>
      <c r="BG19" s="77">
        <v>0</v>
      </c>
      <c r="BH19" s="137">
        <v>0</v>
      </c>
      <c r="BI19" s="137">
        <v>0</v>
      </c>
      <c r="BJ19" s="137">
        <v>0</v>
      </c>
      <c r="BK19" s="137">
        <v>0</v>
      </c>
      <c r="BL19" s="146">
        <v>0</v>
      </c>
      <c r="BM19" s="416"/>
      <c r="BN19" s="150" t="s">
        <v>117</v>
      </c>
      <c r="BO19" s="136">
        <v>6734</v>
      </c>
      <c r="BP19" s="137">
        <v>6444</v>
      </c>
      <c r="BQ19" s="137">
        <v>290</v>
      </c>
      <c r="BR19" s="78">
        <f t="shared" si="7"/>
        <v>4.3065043065043067</v>
      </c>
      <c r="BS19" s="137">
        <v>6733</v>
      </c>
      <c r="BT19" s="78">
        <f t="shared" si="8"/>
        <v>99.985149985149988</v>
      </c>
      <c r="BU19" s="137">
        <v>6443</v>
      </c>
      <c r="BV19" s="137">
        <v>290</v>
      </c>
      <c r="BW19" s="137">
        <v>1</v>
      </c>
      <c r="BX19" s="137">
        <v>0</v>
      </c>
      <c r="BY19" s="137">
        <v>0</v>
      </c>
      <c r="BZ19" s="137">
        <v>0</v>
      </c>
      <c r="CA19" s="137">
        <v>0</v>
      </c>
      <c r="CB19" s="137">
        <v>0</v>
      </c>
      <c r="CC19" s="137">
        <v>0</v>
      </c>
      <c r="CD19" s="137">
        <v>0</v>
      </c>
      <c r="CE19" s="137">
        <v>0</v>
      </c>
      <c r="CF19" s="137">
        <v>0</v>
      </c>
      <c r="CG19" s="137">
        <v>0</v>
      </c>
      <c r="CH19" s="137">
        <v>0</v>
      </c>
      <c r="CI19" s="137">
        <v>0</v>
      </c>
      <c r="CJ19" s="137">
        <v>0</v>
      </c>
      <c r="CK19" s="137">
        <v>0</v>
      </c>
      <c r="CL19" s="137">
        <v>0</v>
      </c>
      <c r="CM19" s="137">
        <v>0</v>
      </c>
      <c r="CN19" s="137">
        <v>0</v>
      </c>
      <c r="CO19" s="137">
        <v>0</v>
      </c>
      <c r="CP19" s="137">
        <v>0</v>
      </c>
      <c r="CQ19" s="137">
        <v>0</v>
      </c>
      <c r="CR19" s="137">
        <v>0</v>
      </c>
    </row>
    <row r="20" spans="1:96" s="149" customFormat="1" ht="21.95" customHeight="1" x14ac:dyDescent="0.25">
      <c r="A20" s="415"/>
      <c r="B20" s="150" t="s">
        <v>118</v>
      </c>
      <c r="C20" s="136">
        <v>64643</v>
      </c>
      <c r="D20" s="137">
        <v>60631</v>
      </c>
      <c r="E20" s="137">
        <v>4012</v>
      </c>
      <c r="F20" s="78">
        <f t="shared" si="0"/>
        <v>6.2063951239886759</v>
      </c>
      <c r="G20" s="137">
        <v>64630</v>
      </c>
      <c r="H20" s="78">
        <f t="shared" si="1"/>
        <v>99.979889547205431</v>
      </c>
      <c r="I20" s="137">
        <v>60618</v>
      </c>
      <c r="J20" s="137">
        <v>4012</v>
      </c>
      <c r="K20" s="137">
        <v>13</v>
      </c>
      <c r="L20" s="137">
        <v>0</v>
      </c>
      <c r="M20" s="137">
        <v>0</v>
      </c>
      <c r="N20" s="137">
        <v>0</v>
      </c>
      <c r="O20" s="137">
        <v>0</v>
      </c>
      <c r="P20" s="137">
        <v>0</v>
      </c>
      <c r="Q20" s="137">
        <v>0</v>
      </c>
      <c r="R20" s="137">
        <v>0</v>
      </c>
      <c r="S20" s="137">
        <v>0</v>
      </c>
      <c r="T20" s="137">
        <v>0</v>
      </c>
      <c r="U20" s="137">
        <v>0</v>
      </c>
      <c r="V20" s="137">
        <v>0</v>
      </c>
      <c r="W20" s="137">
        <v>27069</v>
      </c>
      <c r="X20" s="137">
        <v>25325</v>
      </c>
      <c r="Y20" s="137">
        <v>1744</v>
      </c>
      <c r="Z20" s="78">
        <f t="shared" si="2"/>
        <v>6.4427943403893755</v>
      </c>
      <c r="AA20" s="77">
        <v>27061</v>
      </c>
      <c r="AB20" s="78">
        <f t="shared" si="3"/>
        <v>99.970445897521159</v>
      </c>
      <c r="AC20" s="137">
        <v>25317</v>
      </c>
      <c r="AD20" s="137">
        <v>1744</v>
      </c>
      <c r="AE20" s="137">
        <v>8</v>
      </c>
      <c r="AF20" s="146">
        <v>0</v>
      </c>
      <c r="AG20" s="416"/>
      <c r="AH20" s="150" t="s">
        <v>118</v>
      </c>
      <c r="AI20" s="136">
        <v>1</v>
      </c>
      <c r="AJ20" s="137">
        <v>1</v>
      </c>
      <c r="AK20" s="137">
        <v>0</v>
      </c>
      <c r="AL20" s="138">
        <v>0</v>
      </c>
      <c r="AM20" s="77">
        <v>1</v>
      </c>
      <c r="AN20" s="77">
        <f>AM20/AI20*100</f>
        <v>100</v>
      </c>
      <c r="AO20" s="137">
        <v>1</v>
      </c>
      <c r="AP20" s="137">
        <v>0</v>
      </c>
      <c r="AQ20" s="137">
        <v>0</v>
      </c>
      <c r="AR20" s="137">
        <v>0</v>
      </c>
      <c r="AS20" s="137">
        <v>21486</v>
      </c>
      <c r="AT20" s="137">
        <v>20152</v>
      </c>
      <c r="AU20" s="137">
        <v>1334</v>
      </c>
      <c r="AV20" s="78">
        <f t="shared" si="5"/>
        <v>6.2086940333240248</v>
      </c>
      <c r="AW20" s="77">
        <v>21484</v>
      </c>
      <c r="AX20" s="78">
        <f t="shared" si="6"/>
        <v>99.99069161314344</v>
      </c>
      <c r="AY20" s="137">
        <v>20150</v>
      </c>
      <c r="AZ20" s="137">
        <v>1334</v>
      </c>
      <c r="BA20" s="137">
        <v>2</v>
      </c>
      <c r="BB20" s="137">
        <v>0</v>
      </c>
      <c r="BC20" s="137">
        <v>1</v>
      </c>
      <c r="BD20" s="137">
        <v>1</v>
      </c>
      <c r="BE20" s="137">
        <v>0</v>
      </c>
      <c r="BF20" s="137">
        <v>0</v>
      </c>
      <c r="BG20" s="77">
        <v>1</v>
      </c>
      <c r="BH20" s="137">
        <v>0</v>
      </c>
      <c r="BI20" s="137">
        <v>1</v>
      </c>
      <c r="BJ20" s="137">
        <v>0</v>
      </c>
      <c r="BK20" s="137">
        <v>0</v>
      </c>
      <c r="BL20" s="146">
        <v>0</v>
      </c>
      <c r="BM20" s="416"/>
      <c r="BN20" s="150" t="s">
        <v>118</v>
      </c>
      <c r="BO20" s="136">
        <v>16086</v>
      </c>
      <c r="BP20" s="137">
        <v>15152</v>
      </c>
      <c r="BQ20" s="137">
        <v>934</v>
      </c>
      <c r="BR20" s="78">
        <f t="shared" si="7"/>
        <v>5.8062911848812631</v>
      </c>
      <c r="BS20" s="137">
        <v>16083</v>
      </c>
      <c r="BT20" s="78">
        <f t="shared" si="8"/>
        <v>99.981350242446851</v>
      </c>
      <c r="BU20" s="137">
        <v>15149</v>
      </c>
      <c r="BV20" s="137">
        <v>934</v>
      </c>
      <c r="BW20" s="137">
        <v>3</v>
      </c>
      <c r="BX20" s="137">
        <v>0</v>
      </c>
      <c r="BY20" s="137">
        <v>0</v>
      </c>
      <c r="BZ20" s="137">
        <v>0</v>
      </c>
      <c r="CA20" s="137">
        <v>0</v>
      </c>
      <c r="CB20" s="137">
        <v>0</v>
      </c>
      <c r="CC20" s="137">
        <v>0</v>
      </c>
      <c r="CD20" s="137">
        <v>0</v>
      </c>
      <c r="CE20" s="137">
        <v>0</v>
      </c>
      <c r="CF20" s="137">
        <v>0</v>
      </c>
      <c r="CG20" s="137">
        <v>0</v>
      </c>
      <c r="CH20" s="137">
        <v>0</v>
      </c>
      <c r="CI20" s="137">
        <v>0</v>
      </c>
      <c r="CJ20" s="137">
        <v>0</v>
      </c>
      <c r="CK20" s="137">
        <v>0</v>
      </c>
      <c r="CL20" s="137">
        <v>0</v>
      </c>
      <c r="CM20" s="137">
        <v>0</v>
      </c>
      <c r="CN20" s="137">
        <v>0</v>
      </c>
      <c r="CO20" s="137">
        <v>0</v>
      </c>
      <c r="CP20" s="137">
        <v>0</v>
      </c>
      <c r="CQ20" s="137">
        <v>0</v>
      </c>
      <c r="CR20" s="137">
        <v>0</v>
      </c>
    </row>
    <row r="21" spans="1:96" s="149" customFormat="1" ht="21.95" customHeight="1" x14ac:dyDescent="0.25">
      <c r="A21" s="415" t="s">
        <v>122</v>
      </c>
      <c r="B21" s="150" t="s">
        <v>4</v>
      </c>
      <c r="C21" s="136">
        <v>1</v>
      </c>
      <c r="D21" s="137">
        <v>1</v>
      </c>
      <c r="E21" s="137">
        <v>0</v>
      </c>
      <c r="F21" s="138">
        <v>0</v>
      </c>
      <c r="G21" s="137">
        <v>1</v>
      </c>
      <c r="H21" s="77">
        <f t="shared" si="1"/>
        <v>100</v>
      </c>
      <c r="I21" s="137">
        <v>1</v>
      </c>
      <c r="J21" s="137">
        <v>0</v>
      </c>
      <c r="K21" s="137">
        <v>0</v>
      </c>
      <c r="L21" s="137">
        <v>0</v>
      </c>
      <c r="M21" s="137">
        <v>0</v>
      </c>
      <c r="N21" s="137">
        <v>0</v>
      </c>
      <c r="O21" s="137">
        <v>0</v>
      </c>
      <c r="P21" s="137">
        <v>0</v>
      </c>
      <c r="Q21" s="137">
        <v>0</v>
      </c>
      <c r="R21" s="137">
        <v>0</v>
      </c>
      <c r="S21" s="137">
        <v>0</v>
      </c>
      <c r="T21" s="137">
        <v>0</v>
      </c>
      <c r="U21" s="137">
        <v>0</v>
      </c>
      <c r="V21" s="137">
        <v>0</v>
      </c>
      <c r="W21" s="137">
        <v>1</v>
      </c>
      <c r="X21" s="137">
        <v>1</v>
      </c>
      <c r="Y21" s="137">
        <v>0</v>
      </c>
      <c r="Z21" s="138">
        <v>0</v>
      </c>
      <c r="AA21" s="137">
        <v>1</v>
      </c>
      <c r="AB21" s="77">
        <f t="shared" si="3"/>
        <v>100</v>
      </c>
      <c r="AC21" s="137">
        <v>1</v>
      </c>
      <c r="AD21" s="137">
        <v>0</v>
      </c>
      <c r="AE21" s="137">
        <v>0</v>
      </c>
      <c r="AF21" s="146">
        <v>0</v>
      </c>
      <c r="AG21" s="416" t="s">
        <v>122</v>
      </c>
      <c r="AH21" s="150" t="s">
        <v>4</v>
      </c>
      <c r="AI21" s="136">
        <v>0</v>
      </c>
      <c r="AJ21" s="137">
        <v>0</v>
      </c>
      <c r="AK21" s="137">
        <v>0</v>
      </c>
      <c r="AL21" s="138">
        <v>0</v>
      </c>
      <c r="AM21" s="137">
        <v>0</v>
      </c>
      <c r="AN21" s="7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8">
        <v>0</v>
      </c>
      <c r="AW21" s="137">
        <v>0</v>
      </c>
      <c r="AX21" s="78">
        <v>0</v>
      </c>
      <c r="AY21" s="137">
        <v>0</v>
      </c>
      <c r="AZ21" s="137">
        <v>0</v>
      </c>
      <c r="BA21" s="137">
        <v>0</v>
      </c>
      <c r="BB21" s="137">
        <v>0</v>
      </c>
      <c r="BC21" s="137">
        <v>0</v>
      </c>
      <c r="BD21" s="137">
        <v>0</v>
      </c>
      <c r="BE21" s="137">
        <v>0</v>
      </c>
      <c r="BF21" s="137">
        <v>0</v>
      </c>
      <c r="BG21" s="137">
        <v>0</v>
      </c>
      <c r="BH21" s="137">
        <v>0</v>
      </c>
      <c r="BI21" s="137">
        <v>0</v>
      </c>
      <c r="BJ21" s="137">
        <v>0</v>
      </c>
      <c r="BK21" s="137">
        <v>0</v>
      </c>
      <c r="BL21" s="146">
        <v>0</v>
      </c>
      <c r="BM21" s="416" t="s">
        <v>122</v>
      </c>
      <c r="BN21" s="150" t="s">
        <v>4</v>
      </c>
      <c r="BO21" s="136">
        <v>0</v>
      </c>
      <c r="BP21" s="137">
        <v>0</v>
      </c>
      <c r="BQ21" s="137">
        <v>0</v>
      </c>
      <c r="BR21" s="138">
        <v>0</v>
      </c>
      <c r="BS21" s="137">
        <v>0</v>
      </c>
      <c r="BT21" s="138">
        <v>0</v>
      </c>
      <c r="BU21" s="137">
        <v>0</v>
      </c>
      <c r="BV21" s="137">
        <v>0</v>
      </c>
      <c r="BW21" s="137">
        <v>0</v>
      </c>
      <c r="BX21" s="137">
        <v>0</v>
      </c>
      <c r="BY21" s="137">
        <v>0</v>
      </c>
      <c r="BZ21" s="137">
        <v>0</v>
      </c>
      <c r="CA21" s="137">
        <v>0</v>
      </c>
      <c r="CB21" s="137">
        <v>0</v>
      </c>
      <c r="CC21" s="137">
        <v>0</v>
      </c>
      <c r="CD21" s="137">
        <v>0</v>
      </c>
      <c r="CE21" s="137">
        <v>0</v>
      </c>
      <c r="CF21" s="137">
        <v>0</v>
      </c>
      <c r="CG21" s="137">
        <v>0</v>
      </c>
      <c r="CH21" s="137">
        <v>0</v>
      </c>
      <c r="CI21" s="137">
        <v>0</v>
      </c>
      <c r="CJ21" s="137">
        <v>0</v>
      </c>
      <c r="CK21" s="137">
        <v>0</v>
      </c>
      <c r="CL21" s="137">
        <v>0</v>
      </c>
      <c r="CM21" s="137">
        <v>0</v>
      </c>
      <c r="CN21" s="137">
        <v>0</v>
      </c>
      <c r="CO21" s="137">
        <v>0</v>
      </c>
      <c r="CP21" s="137">
        <v>0</v>
      </c>
      <c r="CQ21" s="137">
        <v>0</v>
      </c>
      <c r="CR21" s="137">
        <v>0</v>
      </c>
    </row>
    <row r="22" spans="1:96" s="149" customFormat="1" ht="21.95" customHeight="1" x14ac:dyDescent="0.25">
      <c r="A22" s="415"/>
      <c r="B22" s="150" t="s">
        <v>117</v>
      </c>
      <c r="C22" s="136">
        <v>1</v>
      </c>
      <c r="D22" s="137">
        <v>0</v>
      </c>
      <c r="E22" s="137">
        <v>0</v>
      </c>
      <c r="F22" s="138">
        <v>0</v>
      </c>
      <c r="G22" s="137">
        <v>1</v>
      </c>
      <c r="H22" s="77">
        <f t="shared" si="1"/>
        <v>100</v>
      </c>
      <c r="I22" s="137">
        <v>1</v>
      </c>
      <c r="J22" s="137">
        <v>0</v>
      </c>
      <c r="K22" s="137">
        <v>0</v>
      </c>
      <c r="L22" s="137">
        <v>0</v>
      </c>
      <c r="M22" s="137">
        <v>0</v>
      </c>
      <c r="N22" s="137">
        <v>0</v>
      </c>
      <c r="O22" s="137">
        <v>0</v>
      </c>
      <c r="P22" s="137">
        <v>0</v>
      </c>
      <c r="Q22" s="137">
        <v>0</v>
      </c>
      <c r="R22" s="137">
        <v>0</v>
      </c>
      <c r="S22" s="137">
        <v>0</v>
      </c>
      <c r="T22" s="137">
        <v>0</v>
      </c>
      <c r="U22" s="137">
        <v>0</v>
      </c>
      <c r="V22" s="137">
        <v>0</v>
      </c>
      <c r="W22" s="137">
        <v>1</v>
      </c>
      <c r="X22" s="137">
        <v>1</v>
      </c>
      <c r="Y22" s="137">
        <v>0</v>
      </c>
      <c r="Z22" s="138">
        <v>0</v>
      </c>
      <c r="AA22" s="77">
        <v>1</v>
      </c>
      <c r="AB22" s="77">
        <f t="shared" si="3"/>
        <v>100</v>
      </c>
      <c r="AC22" s="137">
        <v>1</v>
      </c>
      <c r="AD22" s="137">
        <v>0</v>
      </c>
      <c r="AE22" s="137">
        <v>0</v>
      </c>
      <c r="AF22" s="146">
        <v>0</v>
      </c>
      <c r="AG22" s="416"/>
      <c r="AH22" s="150" t="s">
        <v>117</v>
      </c>
      <c r="AI22" s="136">
        <v>0</v>
      </c>
      <c r="AJ22" s="137">
        <v>0</v>
      </c>
      <c r="AK22" s="137">
        <v>0</v>
      </c>
      <c r="AL22" s="138">
        <v>0</v>
      </c>
      <c r="AM22" s="137">
        <v>0</v>
      </c>
      <c r="AN22" s="7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8">
        <v>0</v>
      </c>
      <c r="AW22" s="137">
        <v>0</v>
      </c>
      <c r="AX22" s="78">
        <v>0</v>
      </c>
      <c r="AY22" s="137">
        <v>0</v>
      </c>
      <c r="AZ22" s="137">
        <v>0</v>
      </c>
      <c r="BA22" s="137">
        <v>0</v>
      </c>
      <c r="BB22" s="137">
        <v>0</v>
      </c>
      <c r="BC22" s="137">
        <v>0</v>
      </c>
      <c r="BD22" s="137">
        <v>0</v>
      </c>
      <c r="BE22" s="137">
        <v>0</v>
      </c>
      <c r="BF22" s="137">
        <v>0</v>
      </c>
      <c r="BG22" s="137">
        <v>0</v>
      </c>
      <c r="BH22" s="137">
        <v>0</v>
      </c>
      <c r="BI22" s="137">
        <v>0</v>
      </c>
      <c r="BJ22" s="137">
        <v>0</v>
      </c>
      <c r="BK22" s="137">
        <v>0</v>
      </c>
      <c r="BL22" s="146">
        <v>0</v>
      </c>
      <c r="BM22" s="416"/>
      <c r="BN22" s="150" t="s">
        <v>117</v>
      </c>
      <c r="BO22" s="136">
        <v>0</v>
      </c>
      <c r="BP22" s="137">
        <v>0</v>
      </c>
      <c r="BQ22" s="137">
        <v>0</v>
      </c>
      <c r="BR22" s="138">
        <v>0</v>
      </c>
      <c r="BS22" s="137">
        <v>0</v>
      </c>
      <c r="BT22" s="138">
        <v>0</v>
      </c>
      <c r="BU22" s="137">
        <v>0</v>
      </c>
      <c r="BV22" s="137">
        <v>0</v>
      </c>
      <c r="BW22" s="137">
        <v>0</v>
      </c>
      <c r="BX22" s="137">
        <v>0</v>
      </c>
      <c r="BY22" s="137">
        <v>0</v>
      </c>
      <c r="BZ22" s="137">
        <v>0</v>
      </c>
      <c r="CA22" s="137">
        <v>0</v>
      </c>
      <c r="CB22" s="137">
        <v>0</v>
      </c>
      <c r="CC22" s="137">
        <v>0</v>
      </c>
      <c r="CD22" s="137">
        <v>0</v>
      </c>
      <c r="CE22" s="137">
        <v>0</v>
      </c>
      <c r="CF22" s="137">
        <v>0</v>
      </c>
      <c r="CG22" s="137">
        <v>0</v>
      </c>
      <c r="CH22" s="137">
        <v>0</v>
      </c>
      <c r="CI22" s="137">
        <v>0</v>
      </c>
      <c r="CJ22" s="137">
        <v>0</v>
      </c>
      <c r="CK22" s="137">
        <v>0</v>
      </c>
      <c r="CL22" s="137">
        <v>0</v>
      </c>
      <c r="CM22" s="137">
        <v>0</v>
      </c>
      <c r="CN22" s="137">
        <v>0</v>
      </c>
      <c r="CO22" s="137">
        <v>0</v>
      </c>
      <c r="CP22" s="137">
        <v>0</v>
      </c>
      <c r="CQ22" s="137">
        <v>0</v>
      </c>
      <c r="CR22" s="137">
        <v>0</v>
      </c>
    </row>
    <row r="23" spans="1:96" s="149" customFormat="1" ht="21.95" customHeight="1" x14ac:dyDescent="0.25">
      <c r="A23" s="415"/>
      <c r="B23" s="150" t="s">
        <v>118</v>
      </c>
      <c r="C23" s="136">
        <v>0</v>
      </c>
      <c r="D23" s="137">
        <v>0</v>
      </c>
      <c r="E23" s="137">
        <v>0</v>
      </c>
      <c r="F23" s="138">
        <v>0</v>
      </c>
      <c r="G23" s="137">
        <v>0</v>
      </c>
      <c r="H23" s="138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7">
        <v>0</v>
      </c>
      <c r="O23" s="137">
        <v>0</v>
      </c>
      <c r="P23" s="137">
        <v>0</v>
      </c>
      <c r="Q23" s="137">
        <v>0</v>
      </c>
      <c r="R23" s="137">
        <v>0</v>
      </c>
      <c r="S23" s="137">
        <v>0</v>
      </c>
      <c r="T23" s="137">
        <v>0</v>
      </c>
      <c r="U23" s="137">
        <v>0</v>
      </c>
      <c r="V23" s="137">
        <v>0</v>
      </c>
      <c r="W23" s="137">
        <v>0</v>
      </c>
      <c r="X23" s="137">
        <v>0</v>
      </c>
      <c r="Y23" s="137">
        <v>0</v>
      </c>
      <c r="Z23" s="138">
        <v>0</v>
      </c>
      <c r="AA23" s="77">
        <v>0</v>
      </c>
      <c r="AB23" s="78">
        <v>0</v>
      </c>
      <c r="AC23" s="137">
        <v>0</v>
      </c>
      <c r="AD23" s="137">
        <v>0</v>
      </c>
      <c r="AE23" s="137">
        <v>0</v>
      </c>
      <c r="AF23" s="146">
        <v>0</v>
      </c>
      <c r="AG23" s="416"/>
      <c r="AH23" s="150" t="s">
        <v>118</v>
      </c>
      <c r="AI23" s="136">
        <v>0</v>
      </c>
      <c r="AJ23" s="137">
        <v>0</v>
      </c>
      <c r="AK23" s="137">
        <v>0</v>
      </c>
      <c r="AL23" s="138">
        <v>0</v>
      </c>
      <c r="AM23" s="137">
        <v>0</v>
      </c>
      <c r="AN23" s="7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8">
        <v>0</v>
      </c>
      <c r="AW23" s="137">
        <v>0</v>
      </c>
      <c r="AX23" s="78">
        <v>0</v>
      </c>
      <c r="AY23" s="137">
        <v>0</v>
      </c>
      <c r="AZ23" s="137">
        <v>0</v>
      </c>
      <c r="BA23" s="137">
        <v>0</v>
      </c>
      <c r="BB23" s="137">
        <v>0</v>
      </c>
      <c r="BC23" s="137">
        <v>0</v>
      </c>
      <c r="BD23" s="137">
        <v>0</v>
      </c>
      <c r="BE23" s="137">
        <v>0</v>
      </c>
      <c r="BF23" s="137">
        <v>0</v>
      </c>
      <c r="BG23" s="137">
        <v>0</v>
      </c>
      <c r="BH23" s="137">
        <v>0</v>
      </c>
      <c r="BI23" s="137">
        <v>0</v>
      </c>
      <c r="BJ23" s="137">
        <v>0</v>
      </c>
      <c r="BK23" s="137">
        <v>0</v>
      </c>
      <c r="BL23" s="146">
        <v>0</v>
      </c>
      <c r="BM23" s="416"/>
      <c r="BN23" s="150" t="s">
        <v>118</v>
      </c>
      <c r="BO23" s="136">
        <v>0</v>
      </c>
      <c r="BP23" s="137">
        <v>0</v>
      </c>
      <c r="BQ23" s="137">
        <v>0</v>
      </c>
      <c r="BR23" s="138">
        <v>0</v>
      </c>
      <c r="BS23" s="137">
        <v>0</v>
      </c>
      <c r="BT23" s="138">
        <v>0</v>
      </c>
      <c r="BU23" s="137">
        <v>0</v>
      </c>
      <c r="BV23" s="137">
        <v>0</v>
      </c>
      <c r="BW23" s="137">
        <v>0</v>
      </c>
      <c r="BX23" s="137">
        <v>0</v>
      </c>
      <c r="BY23" s="137">
        <v>0</v>
      </c>
      <c r="BZ23" s="137">
        <v>0</v>
      </c>
      <c r="CA23" s="137">
        <v>0</v>
      </c>
      <c r="CB23" s="137">
        <v>0</v>
      </c>
      <c r="CC23" s="137">
        <v>0</v>
      </c>
      <c r="CD23" s="137">
        <v>0</v>
      </c>
      <c r="CE23" s="137">
        <v>0</v>
      </c>
      <c r="CF23" s="137">
        <v>0</v>
      </c>
      <c r="CG23" s="137">
        <v>0</v>
      </c>
      <c r="CH23" s="137">
        <v>0</v>
      </c>
      <c r="CI23" s="137">
        <v>0</v>
      </c>
      <c r="CJ23" s="137">
        <v>0</v>
      </c>
      <c r="CK23" s="137">
        <v>0</v>
      </c>
      <c r="CL23" s="137">
        <v>0</v>
      </c>
      <c r="CM23" s="137">
        <v>0</v>
      </c>
      <c r="CN23" s="137">
        <v>0</v>
      </c>
      <c r="CO23" s="137">
        <v>0</v>
      </c>
      <c r="CP23" s="137">
        <v>0</v>
      </c>
      <c r="CQ23" s="137">
        <v>0</v>
      </c>
      <c r="CR23" s="137">
        <v>0</v>
      </c>
    </row>
    <row r="24" spans="1:96" s="149" customFormat="1" ht="21.95" customHeight="1" x14ac:dyDescent="0.25">
      <c r="A24" s="415" t="s">
        <v>123</v>
      </c>
      <c r="B24" s="150" t="s">
        <v>4</v>
      </c>
      <c r="C24" s="136">
        <v>68715</v>
      </c>
      <c r="D24" s="137">
        <v>63950</v>
      </c>
      <c r="E24" s="137">
        <v>4765</v>
      </c>
      <c r="F24" s="78">
        <f t="shared" ref="F24:F29" si="9">E24/C24*100</f>
        <v>6.9344393509422977</v>
      </c>
      <c r="G24" s="137">
        <v>68678</v>
      </c>
      <c r="H24" s="78">
        <f t="shared" ref="H24:H29" si="10">G24/C24*100</f>
        <v>99.946154405879355</v>
      </c>
      <c r="I24" s="137">
        <v>63913</v>
      </c>
      <c r="J24" s="137">
        <v>4765</v>
      </c>
      <c r="K24" s="137">
        <v>37</v>
      </c>
      <c r="L24" s="137">
        <v>0</v>
      </c>
      <c r="M24" s="137">
        <v>0</v>
      </c>
      <c r="N24" s="137">
        <v>0</v>
      </c>
      <c r="O24" s="137">
        <v>0</v>
      </c>
      <c r="P24" s="137">
        <v>0</v>
      </c>
      <c r="Q24" s="137">
        <v>0</v>
      </c>
      <c r="R24" s="137">
        <v>0</v>
      </c>
      <c r="S24" s="137">
        <v>0</v>
      </c>
      <c r="T24" s="137">
        <v>0</v>
      </c>
      <c r="U24" s="137">
        <v>0</v>
      </c>
      <c r="V24" s="137">
        <v>0</v>
      </c>
      <c r="W24" s="137">
        <v>14516</v>
      </c>
      <c r="X24" s="137">
        <v>13456</v>
      </c>
      <c r="Y24" s="137">
        <v>1060</v>
      </c>
      <c r="Z24" s="78">
        <f t="shared" ref="Z24:Z29" si="11">Y24/W24*100</f>
        <v>7.3022871314411679</v>
      </c>
      <c r="AA24" s="77">
        <v>14509</v>
      </c>
      <c r="AB24" s="78">
        <f t="shared" ref="AB24:AB29" si="12">AA24/W24*100</f>
        <v>99.951777349131987</v>
      </c>
      <c r="AC24" s="137">
        <v>13449</v>
      </c>
      <c r="AD24" s="137">
        <v>1060</v>
      </c>
      <c r="AE24" s="137">
        <v>7</v>
      </c>
      <c r="AF24" s="146">
        <v>0</v>
      </c>
      <c r="AG24" s="416" t="s">
        <v>123</v>
      </c>
      <c r="AH24" s="150" t="s">
        <v>4</v>
      </c>
      <c r="AI24" s="136">
        <v>3</v>
      </c>
      <c r="AJ24" s="137">
        <v>2</v>
      </c>
      <c r="AK24" s="137">
        <v>1</v>
      </c>
      <c r="AL24" s="78">
        <f>AK24/AI24*100</f>
        <v>33.333333333333329</v>
      </c>
      <c r="AM24" s="77">
        <v>3</v>
      </c>
      <c r="AN24" s="77">
        <f>AM24/AI24*100</f>
        <v>100</v>
      </c>
      <c r="AO24" s="137">
        <v>2</v>
      </c>
      <c r="AP24" s="137">
        <v>1</v>
      </c>
      <c r="AQ24" s="137">
        <v>0</v>
      </c>
      <c r="AR24" s="137">
        <v>0</v>
      </c>
      <c r="AS24" s="137">
        <v>32357</v>
      </c>
      <c r="AT24" s="137">
        <v>30084</v>
      </c>
      <c r="AU24" s="137">
        <v>2273</v>
      </c>
      <c r="AV24" s="78">
        <f t="shared" ref="AV24:AV29" si="13">AU24/AS24*100</f>
        <v>7.0247550761813518</v>
      </c>
      <c r="AW24" s="77">
        <v>32339</v>
      </c>
      <c r="AX24" s="78">
        <f t="shared" ref="AX24:AX29" si="14">AW24/AS24*100</f>
        <v>99.944370615322811</v>
      </c>
      <c r="AY24" s="137">
        <v>30066</v>
      </c>
      <c r="AZ24" s="137">
        <v>2273</v>
      </c>
      <c r="BA24" s="137">
        <v>18</v>
      </c>
      <c r="BB24" s="137">
        <v>0</v>
      </c>
      <c r="BC24" s="137">
        <v>2</v>
      </c>
      <c r="BD24" s="137">
        <v>2</v>
      </c>
      <c r="BE24" s="137">
        <v>0</v>
      </c>
      <c r="BF24" s="137">
        <v>0</v>
      </c>
      <c r="BG24" s="77">
        <v>2</v>
      </c>
      <c r="BH24" s="137">
        <v>0</v>
      </c>
      <c r="BI24" s="137">
        <v>2</v>
      </c>
      <c r="BJ24" s="137">
        <v>0</v>
      </c>
      <c r="BK24" s="137">
        <v>0</v>
      </c>
      <c r="BL24" s="146">
        <v>0</v>
      </c>
      <c r="BM24" s="416" t="s">
        <v>123</v>
      </c>
      <c r="BN24" s="150" t="s">
        <v>4</v>
      </c>
      <c r="BO24" s="136">
        <v>21837</v>
      </c>
      <c r="BP24" s="137">
        <v>20406</v>
      </c>
      <c r="BQ24" s="137">
        <v>1431</v>
      </c>
      <c r="BR24" s="78">
        <f>BQ24/BO24*100</f>
        <v>6.5530979530155244</v>
      </c>
      <c r="BS24" s="137">
        <v>21825</v>
      </c>
      <c r="BT24" s="78">
        <f>BS24/BO24*100</f>
        <v>99.94504739662041</v>
      </c>
      <c r="BU24" s="137">
        <v>20394</v>
      </c>
      <c r="BV24" s="137">
        <v>1431</v>
      </c>
      <c r="BW24" s="137">
        <v>12</v>
      </c>
      <c r="BX24" s="137">
        <v>0</v>
      </c>
      <c r="BY24" s="137">
        <v>0</v>
      </c>
      <c r="BZ24" s="137">
        <v>0</v>
      </c>
      <c r="CA24" s="137">
        <v>0</v>
      </c>
      <c r="CB24" s="137">
        <v>0</v>
      </c>
      <c r="CC24" s="137">
        <v>0</v>
      </c>
      <c r="CD24" s="137">
        <v>0</v>
      </c>
      <c r="CE24" s="137">
        <v>0</v>
      </c>
      <c r="CF24" s="137">
        <v>0</v>
      </c>
      <c r="CG24" s="137">
        <v>0</v>
      </c>
      <c r="CH24" s="137">
        <v>0</v>
      </c>
      <c r="CI24" s="137">
        <v>0</v>
      </c>
      <c r="CJ24" s="137">
        <v>0</v>
      </c>
      <c r="CK24" s="137">
        <v>0</v>
      </c>
      <c r="CL24" s="137">
        <v>0</v>
      </c>
      <c r="CM24" s="137">
        <v>0</v>
      </c>
      <c r="CN24" s="137">
        <v>0</v>
      </c>
      <c r="CO24" s="137">
        <v>0</v>
      </c>
      <c r="CP24" s="137">
        <v>0</v>
      </c>
      <c r="CQ24" s="137">
        <v>0</v>
      </c>
      <c r="CR24" s="137">
        <v>0</v>
      </c>
    </row>
    <row r="25" spans="1:96" s="149" customFormat="1" ht="21.95" customHeight="1" x14ac:dyDescent="0.25">
      <c r="A25" s="415"/>
      <c r="B25" s="150" t="s">
        <v>117</v>
      </c>
      <c r="C25" s="136">
        <v>11163</v>
      </c>
      <c r="D25" s="137">
        <v>10452</v>
      </c>
      <c r="E25" s="137">
        <v>711</v>
      </c>
      <c r="F25" s="78">
        <f t="shared" si="9"/>
        <v>6.3692555764579408</v>
      </c>
      <c r="G25" s="137">
        <v>11158</v>
      </c>
      <c r="H25" s="78">
        <f t="shared" si="10"/>
        <v>99.955209173161336</v>
      </c>
      <c r="I25" s="137">
        <v>10447</v>
      </c>
      <c r="J25" s="137">
        <v>711</v>
      </c>
      <c r="K25" s="137">
        <v>5</v>
      </c>
      <c r="L25" s="137">
        <v>0</v>
      </c>
      <c r="M25" s="137">
        <v>0</v>
      </c>
      <c r="N25" s="137">
        <v>0</v>
      </c>
      <c r="O25" s="137">
        <v>0</v>
      </c>
      <c r="P25" s="137">
        <v>0</v>
      </c>
      <c r="Q25" s="137">
        <v>0</v>
      </c>
      <c r="R25" s="137">
        <v>0</v>
      </c>
      <c r="S25" s="137">
        <v>0</v>
      </c>
      <c r="T25" s="137">
        <v>0</v>
      </c>
      <c r="U25" s="137">
        <v>0</v>
      </c>
      <c r="V25" s="137">
        <v>0</v>
      </c>
      <c r="W25" s="137">
        <v>5241</v>
      </c>
      <c r="X25" s="137">
        <v>4906</v>
      </c>
      <c r="Y25" s="137">
        <v>335</v>
      </c>
      <c r="Z25" s="78">
        <f t="shared" si="11"/>
        <v>6.391909940850983</v>
      </c>
      <c r="AA25" s="77">
        <v>5239</v>
      </c>
      <c r="AB25" s="78">
        <f t="shared" si="12"/>
        <v>99.961839343636711</v>
      </c>
      <c r="AC25" s="137">
        <v>4904</v>
      </c>
      <c r="AD25" s="137">
        <v>335</v>
      </c>
      <c r="AE25" s="137">
        <v>2</v>
      </c>
      <c r="AF25" s="146">
        <v>0</v>
      </c>
      <c r="AG25" s="416"/>
      <c r="AH25" s="150" t="s">
        <v>117</v>
      </c>
      <c r="AI25" s="136">
        <v>3</v>
      </c>
      <c r="AJ25" s="137">
        <v>2</v>
      </c>
      <c r="AK25" s="137">
        <v>1</v>
      </c>
      <c r="AL25" s="78">
        <f>AK25/AI25*100</f>
        <v>33.333333333333329</v>
      </c>
      <c r="AM25" s="77">
        <v>3</v>
      </c>
      <c r="AN25" s="77">
        <f>AM25/AI25*100</f>
        <v>100</v>
      </c>
      <c r="AO25" s="137">
        <v>2</v>
      </c>
      <c r="AP25" s="137">
        <v>1</v>
      </c>
      <c r="AQ25" s="137">
        <v>0</v>
      </c>
      <c r="AR25" s="137">
        <v>0</v>
      </c>
      <c r="AS25" s="137">
        <v>3892</v>
      </c>
      <c r="AT25" s="137">
        <v>3643</v>
      </c>
      <c r="AU25" s="137">
        <v>249</v>
      </c>
      <c r="AV25" s="78">
        <f t="shared" si="13"/>
        <v>6.3977389516957857</v>
      </c>
      <c r="AW25" s="77">
        <v>3890</v>
      </c>
      <c r="AX25" s="78">
        <f t="shared" si="14"/>
        <v>99.948612538540587</v>
      </c>
      <c r="AY25" s="137">
        <v>3641</v>
      </c>
      <c r="AZ25" s="137">
        <v>249</v>
      </c>
      <c r="BA25" s="137">
        <v>2</v>
      </c>
      <c r="BB25" s="137">
        <v>0</v>
      </c>
      <c r="BC25" s="137">
        <v>0</v>
      </c>
      <c r="BD25" s="137">
        <v>0</v>
      </c>
      <c r="BE25" s="137">
        <v>0</v>
      </c>
      <c r="BF25" s="137">
        <v>0</v>
      </c>
      <c r="BG25" s="137">
        <v>0</v>
      </c>
      <c r="BH25" s="137">
        <v>0</v>
      </c>
      <c r="BI25" s="137">
        <v>0</v>
      </c>
      <c r="BJ25" s="137">
        <v>0</v>
      </c>
      <c r="BK25" s="137">
        <v>0</v>
      </c>
      <c r="BL25" s="146">
        <v>0</v>
      </c>
      <c r="BM25" s="416"/>
      <c r="BN25" s="150" t="s">
        <v>117</v>
      </c>
      <c r="BO25" s="136">
        <v>2027</v>
      </c>
      <c r="BP25" s="137">
        <v>1901</v>
      </c>
      <c r="BQ25" s="137">
        <v>126</v>
      </c>
      <c r="BR25" s="78">
        <f>BQ25/BO25*100</f>
        <v>6.2160828811050814</v>
      </c>
      <c r="BS25" s="137">
        <v>2026</v>
      </c>
      <c r="BT25" s="78">
        <f>BS25/BO25*100</f>
        <v>99.95066600888012</v>
      </c>
      <c r="BU25" s="137">
        <v>1900</v>
      </c>
      <c r="BV25" s="137">
        <v>126</v>
      </c>
      <c r="BW25" s="137">
        <v>1</v>
      </c>
      <c r="BX25" s="137">
        <v>0</v>
      </c>
      <c r="BY25" s="137">
        <v>0</v>
      </c>
      <c r="BZ25" s="137">
        <v>0</v>
      </c>
      <c r="CA25" s="137">
        <v>0</v>
      </c>
      <c r="CB25" s="137">
        <v>0</v>
      </c>
      <c r="CC25" s="137">
        <v>0</v>
      </c>
      <c r="CD25" s="137">
        <v>0</v>
      </c>
      <c r="CE25" s="137">
        <v>0</v>
      </c>
      <c r="CF25" s="137">
        <v>0</v>
      </c>
      <c r="CG25" s="137">
        <v>0</v>
      </c>
      <c r="CH25" s="137">
        <v>0</v>
      </c>
      <c r="CI25" s="137">
        <v>0</v>
      </c>
      <c r="CJ25" s="137">
        <v>0</v>
      </c>
      <c r="CK25" s="137">
        <v>0</v>
      </c>
      <c r="CL25" s="137">
        <v>0</v>
      </c>
      <c r="CM25" s="137">
        <v>0</v>
      </c>
      <c r="CN25" s="137">
        <v>0</v>
      </c>
      <c r="CO25" s="137">
        <v>0</v>
      </c>
      <c r="CP25" s="137">
        <v>0</v>
      </c>
      <c r="CQ25" s="137">
        <v>0</v>
      </c>
      <c r="CR25" s="137">
        <v>0</v>
      </c>
    </row>
    <row r="26" spans="1:96" s="149" customFormat="1" ht="21.95" customHeight="1" x14ac:dyDescent="0.25">
      <c r="A26" s="415"/>
      <c r="B26" s="150" t="s">
        <v>118</v>
      </c>
      <c r="C26" s="136">
        <v>57552</v>
      </c>
      <c r="D26" s="137">
        <v>53498</v>
      </c>
      <c r="E26" s="137">
        <v>4054</v>
      </c>
      <c r="F26" s="78">
        <f t="shared" si="9"/>
        <v>7.0440644981929381</v>
      </c>
      <c r="G26" s="137">
        <v>57519</v>
      </c>
      <c r="H26" s="78">
        <f t="shared" si="10"/>
        <v>99.942660550458712</v>
      </c>
      <c r="I26" s="137">
        <v>53466</v>
      </c>
      <c r="J26" s="137">
        <v>4054</v>
      </c>
      <c r="K26" s="137">
        <v>32</v>
      </c>
      <c r="L26" s="137">
        <v>0</v>
      </c>
      <c r="M26" s="137">
        <v>0</v>
      </c>
      <c r="N26" s="137">
        <v>0</v>
      </c>
      <c r="O26" s="137">
        <v>0</v>
      </c>
      <c r="P26" s="137">
        <v>0</v>
      </c>
      <c r="Q26" s="137">
        <v>0</v>
      </c>
      <c r="R26" s="137">
        <v>0</v>
      </c>
      <c r="S26" s="137">
        <v>0</v>
      </c>
      <c r="T26" s="137">
        <v>0</v>
      </c>
      <c r="U26" s="137">
        <v>0</v>
      </c>
      <c r="V26" s="137">
        <v>0</v>
      </c>
      <c r="W26" s="137">
        <v>9275</v>
      </c>
      <c r="X26" s="137">
        <v>8550</v>
      </c>
      <c r="Y26" s="137">
        <v>725</v>
      </c>
      <c r="Z26" s="78">
        <f t="shared" si="11"/>
        <v>7.8167115902964959</v>
      </c>
      <c r="AA26" s="77">
        <v>9270</v>
      </c>
      <c r="AB26" s="78">
        <f t="shared" si="12"/>
        <v>99.946091644204841</v>
      </c>
      <c r="AC26" s="137">
        <v>8545</v>
      </c>
      <c r="AD26" s="137">
        <v>725</v>
      </c>
      <c r="AE26" s="137">
        <v>5</v>
      </c>
      <c r="AF26" s="146">
        <v>0</v>
      </c>
      <c r="AG26" s="416"/>
      <c r="AH26" s="150" t="s">
        <v>118</v>
      </c>
      <c r="AI26" s="136">
        <v>0</v>
      </c>
      <c r="AJ26" s="137">
        <v>0</v>
      </c>
      <c r="AK26" s="137">
        <v>0</v>
      </c>
      <c r="AL26" s="138">
        <v>0</v>
      </c>
      <c r="AM26" s="77">
        <v>0</v>
      </c>
      <c r="AN26" s="7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28465</v>
      </c>
      <c r="AT26" s="137">
        <v>26441</v>
      </c>
      <c r="AU26" s="137">
        <v>2024</v>
      </c>
      <c r="AV26" s="78">
        <f t="shared" si="13"/>
        <v>7.1104865624451081</v>
      </c>
      <c r="AW26" s="77">
        <v>28449</v>
      </c>
      <c r="AX26" s="78">
        <f t="shared" si="14"/>
        <v>99.94379062005973</v>
      </c>
      <c r="AY26" s="137">
        <v>26425</v>
      </c>
      <c r="AZ26" s="137">
        <v>2024</v>
      </c>
      <c r="BA26" s="137">
        <v>16</v>
      </c>
      <c r="BB26" s="137">
        <v>0</v>
      </c>
      <c r="BC26" s="137">
        <v>2</v>
      </c>
      <c r="BD26" s="137">
        <v>2</v>
      </c>
      <c r="BE26" s="137">
        <v>0</v>
      </c>
      <c r="BF26" s="137">
        <v>0</v>
      </c>
      <c r="BG26" s="77">
        <v>1</v>
      </c>
      <c r="BH26" s="137">
        <v>0</v>
      </c>
      <c r="BI26" s="137">
        <v>2</v>
      </c>
      <c r="BJ26" s="137">
        <v>0</v>
      </c>
      <c r="BK26" s="137">
        <v>0</v>
      </c>
      <c r="BL26" s="146">
        <v>0</v>
      </c>
      <c r="BM26" s="416"/>
      <c r="BN26" s="150" t="s">
        <v>118</v>
      </c>
      <c r="BO26" s="136">
        <v>19810</v>
      </c>
      <c r="BP26" s="137">
        <v>18505</v>
      </c>
      <c r="BQ26" s="137">
        <v>1305</v>
      </c>
      <c r="BR26" s="78">
        <f>BQ26/BO26*100</f>
        <v>6.5875820292781428</v>
      </c>
      <c r="BS26" s="137">
        <v>19799</v>
      </c>
      <c r="BT26" s="78">
        <f>BS26/BO26*100</f>
        <v>99.944472488642106</v>
      </c>
      <c r="BU26" s="137">
        <v>18494</v>
      </c>
      <c r="BV26" s="137">
        <v>1305</v>
      </c>
      <c r="BW26" s="137">
        <v>11</v>
      </c>
      <c r="BX26" s="137">
        <v>0</v>
      </c>
      <c r="BY26" s="137">
        <v>0</v>
      </c>
      <c r="BZ26" s="137">
        <v>0</v>
      </c>
      <c r="CA26" s="137">
        <v>0</v>
      </c>
      <c r="CB26" s="137">
        <v>0</v>
      </c>
      <c r="CC26" s="137">
        <v>0</v>
      </c>
      <c r="CD26" s="137">
        <v>0</v>
      </c>
      <c r="CE26" s="137">
        <v>0</v>
      </c>
      <c r="CF26" s="137">
        <v>0</v>
      </c>
      <c r="CG26" s="137">
        <v>0</v>
      </c>
      <c r="CH26" s="137">
        <v>0</v>
      </c>
      <c r="CI26" s="137">
        <v>0</v>
      </c>
      <c r="CJ26" s="137">
        <v>0</v>
      </c>
      <c r="CK26" s="137">
        <v>0</v>
      </c>
      <c r="CL26" s="137">
        <v>0</v>
      </c>
      <c r="CM26" s="137">
        <v>0</v>
      </c>
      <c r="CN26" s="137">
        <v>0</v>
      </c>
      <c r="CO26" s="137">
        <v>0</v>
      </c>
      <c r="CP26" s="137">
        <v>0</v>
      </c>
      <c r="CQ26" s="137">
        <v>0</v>
      </c>
      <c r="CR26" s="137">
        <v>0</v>
      </c>
    </row>
    <row r="27" spans="1:96" s="149" customFormat="1" ht="21.95" customHeight="1" x14ac:dyDescent="0.25">
      <c r="A27" s="415" t="s">
        <v>124</v>
      </c>
      <c r="B27" s="150" t="s">
        <v>4</v>
      </c>
      <c r="C27" s="136">
        <v>42</v>
      </c>
      <c r="D27" s="137">
        <v>38</v>
      </c>
      <c r="E27" s="137">
        <v>4</v>
      </c>
      <c r="F27" s="78">
        <f t="shared" si="9"/>
        <v>9.5238095238095237</v>
      </c>
      <c r="G27" s="137">
        <v>42</v>
      </c>
      <c r="H27" s="77">
        <f t="shared" si="10"/>
        <v>100</v>
      </c>
      <c r="I27" s="137">
        <v>38</v>
      </c>
      <c r="J27" s="137">
        <v>4</v>
      </c>
      <c r="K27" s="137">
        <v>0</v>
      </c>
      <c r="L27" s="137">
        <v>0</v>
      </c>
      <c r="M27" s="137">
        <v>0</v>
      </c>
      <c r="N27" s="137">
        <v>0</v>
      </c>
      <c r="O27" s="137">
        <v>0</v>
      </c>
      <c r="P27" s="137">
        <v>0</v>
      </c>
      <c r="Q27" s="137">
        <v>0</v>
      </c>
      <c r="R27" s="137">
        <v>0</v>
      </c>
      <c r="S27" s="137">
        <v>0</v>
      </c>
      <c r="T27" s="137">
        <v>0</v>
      </c>
      <c r="U27" s="137">
        <v>0</v>
      </c>
      <c r="V27" s="137">
        <v>0</v>
      </c>
      <c r="W27" s="137">
        <v>17</v>
      </c>
      <c r="X27" s="137">
        <v>15</v>
      </c>
      <c r="Y27" s="137">
        <v>2</v>
      </c>
      <c r="Z27" s="78">
        <f t="shared" si="11"/>
        <v>11.76470588235294</v>
      </c>
      <c r="AA27" s="77">
        <v>17</v>
      </c>
      <c r="AB27" s="77">
        <f t="shared" si="12"/>
        <v>100</v>
      </c>
      <c r="AC27" s="137">
        <v>15</v>
      </c>
      <c r="AD27" s="137">
        <v>2</v>
      </c>
      <c r="AE27" s="137">
        <v>0</v>
      </c>
      <c r="AF27" s="146">
        <v>0</v>
      </c>
      <c r="AG27" s="416" t="s">
        <v>124</v>
      </c>
      <c r="AH27" s="150" t="s">
        <v>4</v>
      </c>
      <c r="AI27" s="136">
        <v>0</v>
      </c>
      <c r="AJ27" s="137">
        <v>0</v>
      </c>
      <c r="AK27" s="137">
        <v>0</v>
      </c>
      <c r="AL27" s="138">
        <v>0</v>
      </c>
      <c r="AM27" s="137">
        <v>0</v>
      </c>
      <c r="AN27" s="7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23</v>
      </c>
      <c r="AT27" s="137">
        <v>21</v>
      </c>
      <c r="AU27" s="137">
        <v>2</v>
      </c>
      <c r="AV27" s="78">
        <f t="shared" si="13"/>
        <v>8.695652173913043</v>
      </c>
      <c r="AW27" s="77">
        <v>23</v>
      </c>
      <c r="AX27" s="77">
        <f t="shared" si="14"/>
        <v>100</v>
      </c>
      <c r="AY27" s="137">
        <v>21</v>
      </c>
      <c r="AZ27" s="137">
        <v>2</v>
      </c>
      <c r="BA27" s="137">
        <v>0</v>
      </c>
      <c r="BB27" s="137">
        <v>0</v>
      </c>
      <c r="BC27" s="137">
        <v>0</v>
      </c>
      <c r="BD27" s="137">
        <v>0</v>
      </c>
      <c r="BE27" s="137">
        <v>0</v>
      </c>
      <c r="BF27" s="137">
        <v>0</v>
      </c>
      <c r="BG27" s="137">
        <v>0</v>
      </c>
      <c r="BH27" s="137">
        <v>0</v>
      </c>
      <c r="BI27" s="137">
        <v>0</v>
      </c>
      <c r="BJ27" s="137">
        <v>0</v>
      </c>
      <c r="BK27" s="137">
        <v>0</v>
      </c>
      <c r="BL27" s="146">
        <v>0</v>
      </c>
      <c r="BM27" s="416" t="s">
        <v>124</v>
      </c>
      <c r="BN27" s="150" t="s">
        <v>4</v>
      </c>
      <c r="BO27" s="136">
        <v>2</v>
      </c>
      <c r="BP27" s="137">
        <v>2</v>
      </c>
      <c r="BQ27" s="137">
        <v>0</v>
      </c>
      <c r="BR27" s="78">
        <f>BQ27/BO27*100</f>
        <v>0</v>
      </c>
      <c r="BS27" s="137">
        <v>2</v>
      </c>
      <c r="BT27" s="77">
        <f>BS27/BO27*100</f>
        <v>100</v>
      </c>
      <c r="BU27" s="137">
        <v>2</v>
      </c>
      <c r="BV27" s="137">
        <v>0</v>
      </c>
      <c r="BW27" s="137">
        <v>0</v>
      </c>
      <c r="BX27" s="137">
        <v>0</v>
      </c>
      <c r="BY27" s="137">
        <v>0</v>
      </c>
      <c r="BZ27" s="137">
        <v>0</v>
      </c>
      <c r="CA27" s="137">
        <v>0</v>
      </c>
      <c r="CB27" s="137">
        <v>0</v>
      </c>
      <c r="CC27" s="137">
        <v>0</v>
      </c>
      <c r="CD27" s="137">
        <v>0</v>
      </c>
      <c r="CE27" s="137">
        <v>0</v>
      </c>
      <c r="CF27" s="137">
        <v>0</v>
      </c>
      <c r="CG27" s="137">
        <v>0</v>
      </c>
      <c r="CH27" s="137">
        <v>0</v>
      </c>
      <c r="CI27" s="137">
        <v>0</v>
      </c>
      <c r="CJ27" s="137">
        <v>0</v>
      </c>
      <c r="CK27" s="137">
        <v>0</v>
      </c>
      <c r="CL27" s="137">
        <v>0</v>
      </c>
      <c r="CM27" s="137">
        <v>0</v>
      </c>
      <c r="CN27" s="137">
        <v>0</v>
      </c>
      <c r="CO27" s="137">
        <v>0</v>
      </c>
      <c r="CP27" s="137">
        <v>0</v>
      </c>
      <c r="CQ27" s="137">
        <v>0</v>
      </c>
      <c r="CR27" s="137">
        <v>0</v>
      </c>
    </row>
    <row r="28" spans="1:96" s="149" customFormat="1" ht="21.95" customHeight="1" x14ac:dyDescent="0.25">
      <c r="A28" s="415"/>
      <c r="B28" s="150" t="s">
        <v>117</v>
      </c>
      <c r="C28" s="136">
        <v>10</v>
      </c>
      <c r="D28" s="137">
        <v>8</v>
      </c>
      <c r="E28" s="137">
        <v>2</v>
      </c>
      <c r="F28" s="78">
        <f t="shared" si="9"/>
        <v>20</v>
      </c>
      <c r="G28" s="137">
        <v>10</v>
      </c>
      <c r="H28" s="77">
        <f t="shared" si="10"/>
        <v>100</v>
      </c>
      <c r="I28" s="137">
        <v>8</v>
      </c>
      <c r="J28" s="137">
        <v>2</v>
      </c>
      <c r="K28" s="137">
        <v>0</v>
      </c>
      <c r="L28" s="137">
        <v>0</v>
      </c>
      <c r="M28" s="137">
        <v>0</v>
      </c>
      <c r="N28" s="137">
        <v>0</v>
      </c>
      <c r="O28" s="137">
        <v>0</v>
      </c>
      <c r="P28" s="137">
        <v>0</v>
      </c>
      <c r="Q28" s="137">
        <v>0</v>
      </c>
      <c r="R28" s="137">
        <v>0</v>
      </c>
      <c r="S28" s="137">
        <v>0</v>
      </c>
      <c r="T28" s="137">
        <v>0</v>
      </c>
      <c r="U28" s="137">
        <v>0</v>
      </c>
      <c r="V28" s="137">
        <v>0</v>
      </c>
      <c r="W28" s="137">
        <v>5</v>
      </c>
      <c r="X28" s="137">
        <v>4</v>
      </c>
      <c r="Y28" s="137">
        <v>1</v>
      </c>
      <c r="Z28" s="78">
        <f t="shared" si="11"/>
        <v>20</v>
      </c>
      <c r="AA28" s="77">
        <v>5</v>
      </c>
      <c r="AB28" s="77">
        <f t="shared" si="12"/>
        <v>100</v>
      </c>
      <c r="AC28" s="137">
        <v>4</v>
      </c>
      <c r="AD28" s="137">
        <v>1</v>
      </c>
      <c r="AE28" s="137">
        <v>0</v>
      </c>
      <c r="AF28" s="146">
        <v>0</v>
      </c>
      <c r="AG28" s="416"/>
      <c r="AH28" s="150" t="s">
        <v>117</v>
      </c>
      <c r="AI28" s="136">
        <v>0</v>
      </c>
      <c r="AJ28" s="137">
        <v>0</v>
      </c>
      <c r="AK28" s="137">
        <v>0</v>
      </c>
      <c r="AL28" s="138">
        <v>0</v>
      </c>
      <c r="AM28" s="137">
        <v>0</v>
      </c>
      <c r="AN28" s="7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5</v>
      </c>
      <c r="AT28" s="137">
        <v>4</v>
      </c>
      <c r="AU28" s="137">
        <v>1</v>
      </c>
      <c r="AV28" s="78">
        <f t="shared" si="13"/>
        <v>20</v>
      </c>
      <c r="AW28" s="77">
        <v>5</v>
      </c>
      <c r="AX28" s="77">
        <f t="shared" si="14"/>
        <v>100</v>
      </c>
      <c r="AY28" s="137">
        <v>4</v>
      </c>
      <c r="AZ28" s="137">
        <v>1</v>
      </c>
      <c r="BA28" s="137">
        <v>0</v>
      </c>
      <c r="BB28" s="137">
        <v>0</v>
      </c>
      <c r="BC28" s="137">
        <v>0</v>
      </c>
      <c r="BD28" s="137">
        <v>0</v>
      </c>
      <c r="BE28" s="137">
        <v>0</v>
      </c>
      <c r="BF28" s="137">
        <v>0</v>
      </c>
      <c r="BG28" s="137">
        <v>0</v>
      </c>
      <c r="BH28" s="137">
        <v>0</v>
      </c>
      <c r="BI28" s="137">
        <v>0</v>
      </c>
      <c r="BJ28" s="137">
        <v>0</v>
      </c>
      <c r="BK28" s="137">
        <v>0</v>
      </c>
      <c r="BL28" s="146">
        <v>0</v>
      </c>
      <c r="BM28" s="416"/>
      <c r="BN28" s="150" t="s">
        <v>117</v>
      </c>
      <c r="BO28" s="136">
        <v>0</v>
      </c>
      <c r="BP28" s="137">
        <v>0</v>
      </c>
      <c r="BQ28" s="137">
        <v>0</v>
      </c>
      <c r="BR28" s="138">
        <v>0</v>
      </c>
      <c r="BS28" s="137">
        <v>0</v>
      </c>
      <c r="BT28" s="138">
        <v>0</v>
      </c>
      <c r="BU28" s="137">
        <v>0</v>
      </c>
      <c r="BV28" s="137">
        <v>0</v>
      </c>
      <c r="BW28" s="137">
        <v>0</v>
      </c>
      <c r="BX28" s="137">
        <v>0</v>
      </c>
      <c r="BY28" s="137">
        <v>0</v>
      </c>
      <c r="BZ28" s="137">
        <v>0</v>
      </c>
      <c r="CA28" s="137">
        <v>0</v>
      </c>
      <c r="CB28" s="137">
        <v>0</v>
      </c>
      <c r="CC28" s="137">
        <v>0</v>
      </c>
      <c r="CD28" s="137">
        <v>0</v>
      </c>
      <c r="CE28" s="137">
        <v>0</v>
      </c>
      <c r="CF28" s="137">
        <v>0</v>
      </c>
      <c r="CG28" s="137">
        <v>0</v>
      </c>
      <c r="CH28" s="137">
        <v>0</v>
      </c>
      <c r="CI28" s="137">
        <v>0</v>
      </c>
      <c r="CJ28" s="137">
        <v>0</v>
      </c>
      <c r="CK28" s="137">
        <v>0</v>
      </c>
      <c r="CL28" s="137">
        <v>0</v>
      </c>
      <c r="CM28" s="137">
        <v>0</v>
      </c>
      <c r="CN28" s="137">
        <v>0</v>
      </c>
      <c r="CO28" s="137">
        <v>0</v>
      </c>
      <c r="CP28" s="137">
        <v>0</v>
      </c>
      <c r="CQ28" s="137">
        <v>0</v>
      </c>
      <c r="CR28" s="137">
        <v>0</v>
      </c>
    </row>
    <row r="29" spans="1:96" s="149" customFormat="1" ht="21.95" customHeight="1" x14ac:dyDescent="0.25">
      <c r="A29" s="415"/>
      <c r="B29" s="150" t="s">
        <v>118</v>
      </c>
      <c r="C29" s="136">
        <v>32</v>
      </c>
      <c r="D29" s="137">
        <v>30</v>
      </c>
      <c r="E29" s="137">
        <v>2</v>
      </c>
      <c r="F29" s="78">
        <f t="shared" si="9"/>
        <v>6.25</v>
      </c>
      <c r="G29" s="137">
        <v>32</v>
      </c>
      <c r="H29" s="77">
        <f t="shared" si="10"/>
        <v>100</v>
      </c>
      <c r="I29" s="137">
        <v>30</v>
      </c>
      <c r="J29" s="137">
        <v>2</v>
      </c>
      <c r="K29" s="137">
        <v>0</v>
      </c>
      <c r="L29" s="137">
        <v>0</v>
      </c>
      <c r="M29" s="137">
        <v>0</v>
      </c>
      <c r="N29" s="137">
        <v>0</v>
      </c>
      <c r="O29" s="137">
        <v>0</v>
      </c>
      <c r="P29" s="137">
        <v>0</v>
      </c>
      <c r="Q29" s="137">
        <v>0</v>
      </c>
      <c r="R29" s="137">
        <v>0</v>
      </c>
      <c r="S29" s="137">
        <v>0</v>
      </c>
      <c r="T29" s="137">
        <v>0</v>
      </c>
      <c r="U29" s="137">
        <v>0</v>
      </c>
      <c r="V29" s="137">
        <v>0</v>
      </c>
      <c r="W29" s="137">
        <v>12</v>
      </c>
      <c r="X29" s="137">
        <v>11</v>
      </c>
      <c r="Y29" s="137">
        <v>1</v>
      </c>
      <c r="Z29" s="78">
        <f t="shared" si="11"/>
        <v>8.3333333333333321</v>
      </c>
      <c r="AA29" s="77">
        <v>12</v>
      </c>
      <c r="AB29" s="77">
        <f t="shared" si="12"/>
        <v>100</v>
      </c>
      <c r="AC29" s="137">
        <v>11</v>
      </c>
      <c r="AD29" s="137">
        <v>1</v>
      </c>
      <c r="AE29" s="137">
        <v>0</v>
      </c>
      <c r="AF29" s="146">
        <v>0</v>
      </c>
      <c r="AG29" s="416"/>
      <c r="AH29" s="150" t="s">
        <v>118</v>
      </c>
      <c r="AI29" s="136">
        <v>0</v>
      </c>
      <c r="AJ29" s="137">
        <v>0</v>
      </c>
      <c r="AK29" s="137">
        <v>0</v>
      </c>
      <c r="AL29" s="138">
        <v>0</v>
      </c>
      <c r="AM29" s="137">
        <v>0</v>
      </c>
      <c r="AN29" s="7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18</v>
      </c>
      <c r="AT29" s="137">
        <v>17</v>
      </c>
      <c r="AU29" s="137">
        <v>1</v>
      </c>
      <c r="AV29" s="78">
        <f t="shared" si="13"/>
        <v>5.5555555555555554</v>
      </c>
      <c r="AW29" s="77">
        <v>18</v>
      </c>
      <c r="AX29" s="77">
        <f t="shared" si="14"/>
        <v>100</v>
      </c>
      <c r="AY29" s="137">
        <v>17</v>
      </c>
      <c r="AZ29" s="137">
        <v>1</v>
      </c>
      <c r="BA29" s="137">
        <v>0</v>
      </c>
      <c r="BB29" s="137">
        <v>0</v>
      </c>
      <c r="BC29" s="137">
        <v>0</v>
      </c>
      <c r="BD29" s="137">
        <v>0</v>
      </c>
      <c r="BE29" s="137">
        <v>0</v>
      </c>
      <c r="BF29" s="137">
        <v>0</v>
      </c>
      <c r="BG29" s="137">
        <v>0</v>
      </c>
      <c r="BH29" s="137">
        <v>0</v>
      </c>
      <c r="BI29" s="137">
        <v>0</v>
      </c>
      <c r="BJ29" s="137">
        <v>0</v>
      </c>
      <c r="BK29" s="137">
        <v>0</v>
      </c>
      <c r="BL29" s="146">
        <v>0</v>
      </c>
      <c r="BM29" s="416"/>
      <c r="BN29" s="150" t="s">
        <v>118</v>
      </c>
      <c r="BO29" s="136">
        <v>2</v>
      </c>
      <c r="BP29" s="137">
        <v>2</v>
      </c>
      <c r="BQ29" s="137">
        <v>0</v>
      </c>
      <c r="BR29" s="138">
        <v>0</v>
      </c>
      <c r="BS29" s="137">
        <v>2</v>
      </c>
      <c r="BT29" s="77">
        <f>BS29/BO29*100</f>
        <v>100</v>
      </c>
      <c r="BU29" s="137">
        <v>2</v>
      </c>
      <c r="BV29" s="137">
        <v>0</v>
      </c>
      <c r="BW29" s="137">
        <v>0</v>
      </c>
      <c r="BX29" s="137">
        <v>0</v>
      </c>
      <c r="BY29" s="137">
        <v>0</v>
      </c>
      <c r="BZ29" s="137">
        <v>0</v>
      </c>
      <c r="CA29" s="137">
        <v>0</v>
      </c>
      <c r="CB29" s="137">
        <v>0</v>
      </c>
      <c r="CC29" s="137">
        <v>0</v>
      </c>
      <c r="CD29" s="137">
        <v>0</v>
      </c>
      <c r="CE29" s="137">
        <v>0</v>
      </c>
      <c r="CF29" s="137">
        <v>0</v>
      </c>
      <c r="CG29" s="137">
        <v>0</v>
      </c>
      <c r="CH29" s="137">
        <v>0</v>
      </c>
      <c r="CI29" s="137">
        <v>0</v>
      </c>
      <c r="CJ29" s="137">
        <v>0</v>
      </c>
      <c r="CK29" s="137">
        <v>0</v>
      </c>
      <c r="CL29" s="137">
        <v>0</v>
      </c>
      <c r="CM29" s="137">
        <v>0</v>
      </c>
      <c r="CN29" s="137">
        <v>0</v>
      </c>
      <c r="CO29" s="137">
        <v>0</v>
      </c>
      <c r="CP29" s="137">
        <v>0</v>
      </c>
      <c r="CQ29" s="137">
        <v>0</v>
      </c>
      <c r="CR29" s="137">
        <v>0</v>
      </c>
    </row>
    <row r="30" spans="1:96" s="149" customFormat="1" ht="21.95" customHeight="1" x14ac:dyDescent="0.25">
      <c r="A30" s="415" t="s">
        <v>125</v>
      </c>
      <c r="B30" s="150" t="s">
        <v>4</v>
      </c>
      <c r="C30" s="136">
        <v>0</v>
      </c>
      <c r="D30" s="137">
        <v>0</v>
      </c>
      <c r="E30" s="137">
        <v>0</v>
      </c>
      <c r="F30" s="138">
        <v>0</v>
      </c>
      <c r="G30" s="137">
        <v>0</v>
      </c>
      <c r="H30" s="138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7">
        <v>0</v>
      </c>
      <c r="O30" s="137">
        <v>0</v>
      </c>
      <c r="P30" s="137">
        <v>0</v>
      </c>
      <c r="Q30" s="137">
        <v>0</v>
      </c>
      <c r="R30" s="137">
        <v>0</v>
      </c>
      <c r="S30" s="137">
        <v>0</v>
      </c>
      <c r="T30" s="137">
        <v>0</v>
      </c>
      <c r="U30" s="137">
        <v>0</v>
      </c>
      <c r="V30" s="137">
        <v>0</v>
      </c>
      <c r="W30" s="137">
        <v>0</v>
      </c>
      <c r="X30" s="137">
        <v>0</v>
      </c>
      <c r="Y30" s="137">
        <v>0</v>
      </c>
      <c r="Z30" s="138">
        <v>0</v>
      </c>
      <c r="AA30" s="77">
        <v>0</v>
      </c>
      <c r="AB30" s="78">
        <v>0</v>
      </c>
      <c r="AC30" s="137">
        <v>0</v>
      </c>
      <c r="AD30" s="137">
        <v>0</v>
      </c>
      <c r="AE30" s="137">
        <v>0</v>
      </c>
      <c r="AF30" s="146">
        <v>0</v>
      </c>
      <c r="AG30" s="416" t="s">
        <v>125</v>
      </c>
      <c r="AH30" s="150" t="s">
        <v>4</v>
      </c>
      <c r="AI30" s="136">
        <v>0</v>
      </c>
      <c r="AJ30" s="137">
        <v>0</v>
      </c>
      <c r="AK30" s="137">
        <v>0</v>
      </c>
      <c r="AL30" s="138">
        <v>0</v>
      </c>
      <c r="AM30" s="137">
        <v>0</v>
      </c>
      <c r="AN30" s="7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8">
        <v>0</v>
      </c>
      <c r="AW30" s="77">
        <v>0</v>
      </c>
      <c r="AX30" s="78">
        <v>0</v>
      </c>
      <c r="AY30" s="137">
        <v>0</v>
      </c>
      <c r="AZ30" s="137">
        <v>0</v>
      </c>
      <c r="BA30" s="137">
        <v>0</v>
      </c>
      <c r="BB30" s="137">
        <v>0</v>
      </c>
      <c r="BC30" s="137">
        <v>0</v>
      </c>
      <c r="BD30" s="137">
        <v>0</v>
      </c>
      <c r="BE30" s="137">
        <v>0</v>
      </c>
      <c r="BF30" s="137">
        <v>0</v>
      </c>
      <c r="BG30" s="137">
        <v>0</v>
      </c>
      <c r="BH30" s="137">
        <v>0</v>
      </c>
      <c r="BI30" s="137">
        <v>0</v>
      </c>
      <c r="BJ30" s="137">
        <v>0</v>
      </c>
      <c r="BK30" s="137">
        <v>0</v>
      </c>
      <c r="BL30" s="146">
        <v>0</v>
      </c>
      <c r="BM30" s="416" t="s">
        <v>125</v>
      </c>
      <c r="BN30" s="150" t="s">
        <v>4</v>
      </c>
      <c r="BO30" s="136">
        <v>0</v>
      </c>
      <c r="BP30" s="137">
        <v>0</v>
      </c>
      <c r="BQ30" s="137">
        <v>0</v>
      </c>
      <c r="BR30" s="138">
        <v>0</v>
      </c>
      <c r="BS30" s="137">
        <v>0</v>
      </c>
      <c r="BT30" s="138">
        <v>0</v>
      </c>
      <c r="BU30" s="137">
        <v>0</v>
      </c>
      <c r="BV30" s="137">
        <v>0</v>
      </c>
      <c r="BW30" s="137">
        <v>0</v>
      </c>
      <c r="BX30" s="137">
        <v>0</v>
      </c>
      <c r="BY30" s="137">
        <v>0</v>
      </c>
      <c r="BZ30" s="137">
        <v>0</v>
      </c>
      <c r="CA30" s="137">
        <v>0</v>
      </c>
      <c r="CB30" s="137">
        <v>0</v>
      </c>
      <c r="CC30" s="137">
        <v>0</v>
      </c>
      <c r="CD30" s="137">
        <v>0</v>
      </c>
      <c r="CE30" s="137">
        <v>0</v>
      </c>
      <c r="CF30" s="137">
        <v>0</v>
      </c>
      <c r="CG30" s="137">
        <v>0</v>
      </c>
      <c r="CH30" s="137">
        <v>0</v>
      </c>
      <c r="CI30" s="137">
        <v>0</v>
      </c>
      <c r="CJ30" s="137">
        <v>0</v>
      </c>
      <c r="CK30" s="137">
        <v>0</v>
      </c>
      <c r="CL30" s="137">
        <v>0</v>
      </c>
      <c r="CM30" s="137">
        <v>0</v>
      </c>
      <c r="CN30" s="137">
        <v>0</v>
      </c>
      <c r="CO30" s="137">
        <v>0</v>
      </c>
      <c r="CP30" s="137">
        <v>0</v>
      </c>
      <c r="CQ30" s="137">
        <v>0</v>
      </c>
      <c r="CR30" s="137">
        <v>0</v>
      </c>
    </row>
    <row r="31" spans="1:96" s="149" customFormat="1" ht="21.95" customHeight="1" x14ac:dyDescent="0.25">
      <c r="A31" s="415"/>
      <c r="B31" s="150" t="s">
        <v>117</v>
      </c>
      <c r="C31" s="136">
        <v>0</v>
      </c>
      <c r="D31" s="137">
        <v>0</v>
      </c>
      <c r="E31" s="137">
        <v>0</v>
      </c>
      <c r="F31" s="138">
        <v>0</v>
      </c>
      <c r="G31" s="137">
        <v>0</v>
      </c>
      <c r="H31" s="138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7">
        <v>0</v>
      </c>
      <c r="O31" s="137">
        <v>0</v>
      </c>
      <c r="P31" s="137">
        <v>0</v>
      </c>
      <c r="Q31" s="137">
        <v>0</v>
      </c>
      <c r="R31" s="137">
        <v>0</v>
      </c>
      <c r="S31" s="137">
        <v>0</v>
      </c>
      <c r="T31" s="137">
        <v>0</v>
      </c>
      <c r="U31" s="137">
        <v>0</v>
      </c>
      <c r="V31" s="137">
        <v>0</v>
      </c>
      <c r="W31" s="137">
        <v>0</v>
      </c>
      <c r="X31" s="137">
        <v>0</v>
      </c>
      <c r="Y31" s="137">
        <v>0</v>
      </c>
      <c r="Z31" s="138">
        <v>0</v>
      </c>
      <c r="AA31" s="77">
        <v>0</v>
      </c>
      <c r="AB31" s="78">
        <v>0</v>
      </c>
      <c r="AC31" s="137">
        <v>0</v>
      </c>
      <c r="AD31" s="137">
        <v>0</v>
      </c>
      <c r="AE31" s="137">
        <v>0</v>
      </c>
      <c r="AF31" s="146">
        <v>0</v>
      </c>
      <c r="AG31" s="416"/>
      <c r="AH31" s="150" t="s">
        <v>117</v>
      </c>
      <c r="AI31" s="136">
        <v>0</v>
      </c>
      <c r="AJ31" s="137">
        <v>0</v>
      </c>
      <c r="AK31" s="137">
        <v>0</v>
      </c>
      <c r="AL31" s="138">
        <v>0</v>
      </c>
      <c r="AM31" s="137">
        <v>0</v>
      </c>
      <c r="AN31" s="7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8">
        <v>0</v>
      </c>
      <c r="AW31" s="77">
        <v>0</v>
      </c>
      <c r="AX31" s="78">
        <v>0</v>
      </c>
      <c r="AY31" s="137">
        <v>0</v>
      </c>
      <c r="AZ31" s="137">
        <v>0</v>
      </c>
      <c r="BA31" s="137">
        <v>0</v>
      </c>
      <c r="BB31" s="137">
        <v>0</v>
      </c>
      <c r="BC31" s="137">
        <v>0</v>
      </c>
      <c r="BD31" s="137">
        <v>0</v>
      </c>
      <c r="BE31" s="137">
        <v>0</v>
      </c>
      <c r="BF31" s="137">
        <v>0</v>
      </c>
      <c r="BG31" s="137">
        <v>0</v>
      </c>
      <c r="BH31" s="137">
        <v>0</v>
      </c>
      <c r="BI31" s="137">
        <v>0</v>
      </c>
      <c r="BJ31" s="137">
        <v>0</v>
      </c>
      <c r="BK31" s="137">
        <v>0</v>
      </c>
      <c r="BL31" s="146">
        <v>0</v>
      </c>
      <c r="BM31" s="416"/>
      <c r="BN31" s="150" t="s">
        <v>117</v>
      </c>
      <c r="BO31" s="136">
        <v>0</v>
      </c>
      <c r="BP31" s="137">
        <v>0</v>
      </c>
      <c r="BQ31" s="137">
        <v>0</v>
      </c>
      <c r="BR31" s="138">
        <v>0</v>
      </c>
      <c r="BS31" s="137">
        <v>0</v>
      </c>
      <c r="BT31" s="138">
        <v>0</v>
      </c>
      <c r="BU31" s="137">
        <v>0</v>
      </c>
      <c r="BV31" s="137">
        <v>0</v>
      </c>
      <c r="BW31" s="137">
        <v>0</v>
      </c>
      <c r="BX31" s="137">
        <v>0</v>
      </c>
      <c r="BY31" s="137">
        <v>0</v>
      </c>
      <c r="BZ31" s="137">
        <v>0</v>
      </c>
      <c r="CA31" s="137">
        <v>0</v>
      </c>
      <c r="CB31" s="137">
        <v>0</v>
      </c>
      <c r="CC31" s="137">
        <v>0</v>
      </c>
      <c r="CD31" s="137">
        <v>0</v>
      </c>
      <c r="CE31" s="137">
        <v>0</v>
      </c>
      <c r="CF31" s="137">
        <v>0</v>
      </c>
      <c r="CG31" s="137">
        <v>0</v>
      </c>
      <c r="CH31" s="137">
        <v>0</v>
      </c>
      <c r="CI31" s="137">
        <v>0</v>
      </c>
      <c r="CJ31" s="137">
        <v>0</v>
      </c>
      <c r="CK31" s="137">
        <v>0</v>
      </c>
      <c r="CL31" s="137">
        <v>0</v>
      </c>
      <c r="CM31" s="137">
        <v>0</v>
      </c>
      <c r="CN31" s="137">
        <v>0</v>
      </c>
      <c r="CO31" s="137">
        <v>0</v>
      </c>
      <c r="CP31" s="137">
        <v>0</v>
      </c>
      <c r="CQ31" s="137">
        <v>0</v>
      </c>
      <c r="CR31" s="137">
        <v>0</v>
      </c>
    </row>
    <row r="32" spans="1:96" s="149" customFormat="1" ht="21.95" customHeight="1" x14ac:dyDescent="0.25">
      <c r="A32" s="415"/>
      <c r="B32" s="150" t="s">
        <v>118</v>
      </c>
      <c r="C32" s="139">
        <v>0</v>
      </c>
      <c r="D32" s="140">
        <v>0</v>
      </c>
      <c r="E32" s="140">
        <v>0</v>
      </c>
      <c r="F32" s="141">
        <v>0</v>
      </c>
      <c r="G32" s="140">
        <v>0</v>
      </c>
      <c r="H32" s="141">
        <v>0</v>
      </c>
      <c r="I32" s="140">
        <v>0</v>
      </c>
      <c r="J32" s="140">
        <v>0</v>
      </c>
      <c r="K32" s="140">
        <v>0</v>
      </c>
      <c r="L32" s="140">
        <v>0</v>
      </c>
      <c r="M32" s="140">
        <v>0</v>
      </c>
      <c r="N32" s="140">
        <v>0</v>
      </c>
      <c r="O32" s="140">
        <v>0</v>
      </c>
      <c r="P32" s="140">
        <v>0</v>
      </c>
      <c r="Q32" s="140">
        <v>0</v>
      </c>
      <c r="R32" s="140">
        <v>0</v>
      </c>
      <c r="S32" s="140">
        <v>0</v>
      </c>
      <c r="T32" s="140">
        <v>0</v>
      </c>
      <c r="U32" s="140">
        <v>0</v>
      </c>
      <c r="V32" s="140">
        <v>0</v>
      </c>
      <c r="W32" s="140">
        <v>0</v>
      </c>
      <c r="X32" s="140">
        <v>0</v>
      </c>
      <c r="Y32" s="140">
        <v>0</v>
      </c>
      <c r="Z32" s="141">
        <v>0</v>
      </c>
      <c r="AA32" s="81">
        <v>0</v>
      </c>
      <c r="AB32" s="82">
        <v>0</v>
      </c>
      <c r="AC32" s="140">
        <v>0</v>
      </c>
      <c r="AD32" s="140">
        <v>0</v>
      </c>
      <c r="AE32" s="140">
        <v>0</v>
      </c>
      <c r="AF32" s="147">
        <v>0</v>
      </c>
      <c r="AG32" s="416"/>
      <c r="AH32" s="150" t="s">
        <v>118</v>
      </c>
      <c r="AI32" s="139">
        <v>0</v>
      </c>
      <c r="AJ32" s="140">
        <v>0</v>
      </c>
      <c r="AK32" s="140">
        <v>0</v>
      </c>
      <c r="AL32" s="141">
        <v>0</v>
      </c>
      <c r="AM32" s="140">
        <v>0</v>
      </c>
      <c r="AN32" s="81">
        <v>0</v>
      </c>
      <c r="AO32" s="140">
        <v>0</v>
      </c>
      <c r="AP32" s="140">
        <v>0</v>
      </c>
      <c r="AQ32" s="140">
        <v>0</v>
      </c>
      <c r="AR32" s="140">
        <v>0</v>
      </c>
      <c r="AS32" s="140">
        <v>0</v>
      </c>
      <c r="AT32" s="140">
        <v>0</v>
      </c>
      <c r="AU32" s="140">
        <v>0</v>
      </c>
      <c r="AV32" s="141">
        <v>0</v>
      </c>
      <c r="AW32" s="140">
        <v>0</v>
      </c>
      <c r="AX32" s="82">
        <v>0</v>
      </c>
      <c r="AY32" s="140">
        <v>0</v>
      </c>
      <c r="AZ32" s="140">
        <v>0</v>
      </c>
      <c r="BA32" s="140">
        <v>0</v>
      </c>
      <c r="BB32" s="140">
        <v>0</v>
      </c>
      <c r="BC32" s="140">
        <v>0</v>
      </c>
      <c r="BD32" s="140">
        <v>0</v>
      </c>
      <c r="BE32" s="140">
        <v>0</v>
      </c>
      <c r="BF32" s="140">
        <v>0</v>
      </c>
      <c r="BG32" s="140">
        <v>0</v>
      </c>
      <c r="BH32" s="140">
        <v>0</v>
      </c>
      <c r="BI32" s="140">
        <v>0</v>
      </c>
      <c r="BJ32" s="140">
        <v>0</v>
      </c>
      <c r="BK32" s="140">
        <v>0</v>
      </c>
      <c r="BL32" s="147">
        <v>0</v>
      </c>
      <c r="BM32" s="416"/>
      <c r="BN32" s="150" t="s">
        <v>118</v>
      </c>
      <c r="BO32" s="139">
        <v>0</v>
      </c>
      <c r="BP32" s="140">
        <v>0</v>
      </c>
      <c r="BQ32" s="140">
        <v>0</v>
      </c>
      <c r="BR32" s="141">
        <v>0</v>
      </c>
      <c r="BS32" s="140">
        <v>0</v>
      </c>
      <c r="BT32" s="141">
        <v>0</v>
      </c>
      <c r="BU32" s="140">
        <v>0</v>
      </c>
      <c r="BV32" s="140">
        <v>0</v>
      </c>
      <c r="BW32" s="140">
        <v>0</v>
      </c>
      <c r="BX32" s="140">
        <v>0</v>
      </c>
      <c r="BY32" s="140">
        <v>0</v>
      </c>
      <c r="BZ32" s="140">
        <v>0</v>
      </c>
      <c r="CA32" s="140">
        <v>0</v>
      </c>
      <c r="CB32" s="140">
        <v>0</v>
      </c>
      <c r="CC32" s="140">
        <v>0</v>
      </c>
      <c r="CD32" s="140">
        <v>0</v>
      </c>
      <c r="CE32" s="140">
        <v>0</v>
      </c>
      <c r="CF32" s="140">
        <v>0</v>
      </c>
      <c r="CG32" s="140">
        <v>0</v>
      </c>
      <c r="CH32" s="140">
        <v>0</v>
      </c>
      <c r="CI32" s="140">
        <v>0</v>
      </c>
      <c r="CJ32" s="140">
        <v>0</v>
      </c>
      <c r="CK32" s="140">
        <v>0</v>
      </c>
      <c r="CL32" s="140">
        <v>0</v>
      </c>
      <c r="CM32" s="140">
        <v>0</v>
      </c>
      <c r="CN32" s="140">
        <v>0</v>
      </c>
      <c r="CO32" s="140">
        <v>0</v>
      </c>
      <c r="CP32" s="140">
        <v>0</v>
      </c>
      <c r="CQ32" s="140">
        <v>0</v>
      </c>
      <c r="CR32" s="140">
        <v>0</v>
      </c>
    </row>
    <row r="33" spans="65:96" s="103" customFormat="1" ht="21.95" customHeight="1" x14ac:dyDescent="0.25">
      <c r="BM33" s="105" t="s">
        <v>59</v>
      </c>
      <c r="BN33" s="105"/>
      <c r="BP33" s="105"/>
      <c r="BQ33" s="105"/>
      <c r="BR33" s="105"/>
      <c r="BS33" s="105"/>
      <c r="BT33" s="105" t="s">
        <v>60</v>
      </c>
      <c r="BV33" s="105"/>
      <c r="BW33" s="107"/>
      <c r="BX33" s="107"/>
      <c r="BY33" s="105"/>
      <c r="BZ33" s="105"/>
      <c r="CA33" s="105" t="s">
        <v>86</v>
      </c>
      <c r="CE33" s="105"/>
      <c r="CF33" s="105"/>
      <c r="CG33" s="105"/>
      <c r="CH33" s="107"/>
      <c r="CI33" s="107"/>
      <c r="CJ33" s="106"/>
      <c r="CK33" s="105" t="s">
        <v>87</v>
      </c>
      <c r="CL33" s="104"/>
      <c r="CM33" s="104"/>
      <c r="CN33" s="104"/>
      <c r="CO33" s="104"/>
      <c r="CP33" s="104"/>
      <c r="CQ33" s="104"/>
      <c r="CR33" s="104"/>
    </row>
    <row r="34" spans="65:96" s="103" customFormat="1" ht="21.95" customHeight="1" x14ac:dyDescent="0.25"/>
    <row r="35" spans="65:96" s="102" customFormat="1" ht="21.95" customHeight="1" x14ac:dyDescent="0.25"/>
    <row r="36" spans="65:96" s="102" customFormat="1" ht="21.95" customHeight="1" x14ac:dyDescent="0.25"/>
  </sheetData>
  <mergeCells count="81">
    <mergeCell ref="CO2:CR2"/>
    <mergeCell ref="AA1:AB1"/>
    <mergeCell ref="AC1:AF1"/>
    <mergeCell ref="BG1:BH1"/>
    <mergeCell ref="BI1:BL1"/>
    <mergeCell ref="CM1:CN1"/>
    <mergeCell ref="CO1:CR1"/>
    <mergeCell ref="AA2:AB2"/>
    <mergeCell ref="AC2:AF2"/>
    <mergeCell ref="BG2:BH2"/>
    <mergeCell ref="BI2:BL2"/>
    <mergeCell ref="CM2:CN2"/>
    <mergeCell ref="A3:AF3"/>
    <mergeCell ref="AG3:BL3"/>
    <mergeCell ref="BM3:CR3"/>
    <mergeCell ref="A4:AF4"/>
    <mergeCell ref="AG4:BL4"/>
    <mergeCell ref="BM4:CR4"/>
    <mergeCell ref="A5:AF5"/>
    <mergeCell ref="AG5:BL5"/>
    <mergeCell ref="BM5:CR5"/>
    <mergeCell ref="C6:L6"/>
    <mergeCell ref="M6:V6"/>
    <mergeCell ref="W6:AF6"/>
    <mergeCell ref="AI6:AR6"/>
    <mergeCell ref="AS6:BB6"/>
    <mergeCell ref="BC6:BL6"/>
    <mergeCell ref="BO6:BX6"/>
    <mergeCell ref="BY6:CH6"/>
    <mergeCell ref="CI6:CR6"/>
    <mergeCell ref="C7:F7"/>
    <mergeCell ref="G7:J7"/>
    <mergeCell ref="K7:L7"/>
    <mergeCell ref="M7:P7"/>
    <mergeCell ref="Q7:T7"/>
    <mergeCell ref="U7:V7"/>
    <mergeCell ref="W7:Z7"/>
    <mergeCell ref="AA7:AD7"/>
    <mergeCell ref="BK7:BL7"/>
    <mergeCell ref="BO7:BR7"/>
    <mergeCell ref="BS7:BV7"/>
    <mergeCell ref="AE7:AF7"/>
    <mergeCell ref="AI7:AL7"/>
    <mergeCell ref="AM7:AP7"/>
    <mergeCell ref="AQ7:AR7"/>
    <mergeCell ref="AS7:AV7"/>
    <mergeCell ref="AW7:AZ7"/>
    <mergeCell ref="CQ7:CR7"/>
    <mergeCell ref="A9:A11"/>
    <mergeCell ref="AG9:AG11"/>
    <mergeCell ref="BM9:BM11"/>
    <mergeCell ref="A12:A14"/>
    <mergeCell ref="AG12:AG14"/>
    <mergeCell ref="BM12:BM14"/>
    <mergeCell ref="BW7:BX7"/>
    <mergeCell ref="BY7:CB7"/>
    <mergeCell ref="CC7:CF7"/>
    <mergeCell ref="CG7:CH7"/>
    <mergeCell ref="CI7:CL7"/>
    <mergeCell ref="CM7:CP7"/>
    <mergeCell ref="BA7:BB7"/>
    <mergeCell ref="BC7:BF7"/>
    <mergeCell ref="BG7:BJ7"/>
    <mergeCell ref="A15:A17"/>
    <mergeCell ref="AG15:AG17"/>
    <mergeCell ref="BM15:BM17"/>
    <mergeCell ref="A18:A20"/>
    <mergeCell ref="AG18:AG20"/>
    <mergeCell ref="BM18:BM20"/>
    <mergeCell ref="A21:A23"/>
    <mergeCell ref="AG21:AG23"/>
    <mergeCell ref="BM21:BM23"/>
    <mergeCell ref="A24:A26"/>
    <mergeCell ref="AG24:AG26"/>
    <mergeCell ref="BM24:BM26"/>
    <mergeCell ref="A27:A29"/>
    <mergeCell ref="AG27:AG29"/>
    <mergeCell ref="BM27:BM29"/>
    <mergeCell ref="A30:A32"/>
    <mergeCell ref="AG30:AG32"/>
    <mergeCell ref="BM30:BM32"/>
  </mergeCells>
  <phoneticPr fontId="3" type="noConversion"/>
  <pageMargins left="0.75000000000000011" right="0.75000000000000011" top="1" bottom="1" header="0.5" footer="0.5"/>
  <pageSetup paperSize="0" fitToWidth="0" fitToHeight="0" orientation="portrait" horizontalDpi="0" verticalDpi="0" copies="0"/>
  <headerFooter alignWithMargins="0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CR36"/>
  <sheetViews>
    <sheetView workbookViewId="0"/>
  </sheetViews>
  <sheetFormatPr defaultColWidth="6.625" defaultRowHeight="16.5" x14ac:dyDescent="0.25"/>
  <cols>
    <col min="1" max="1" width="12.625" style="109" customWidth="1"/>
    <col min="2" max="4" width="9.625" style="109" customWidth="1"/>
    <col min="5" max="6" width="9.375" style="109" customWidth="1"/>
    <col min="7" max="7" width="9.625" style="109" customWidth="1"/>
    <col min="8" max="8" width="9.375" style="109" customWidth="1"/>
    <col min="9" max="9" width="9.625" style="109" customWidth="1"/>
    <col min="10" max="22" width="9.375" style="109" customWidth="1"/>
    <col min="23" max="24" width="9.625" style="109" customWidth="1"/>
    <col min="25" max="26" width="9.375" style="109" customWidth="1"/>
    <col min="27" max="27" width="9.75" style="109" customWidth="1"/>
    <col min="28" max="28" width="9.375" style="109" customWidth="1"/>
    <col min="29" max="29" width="9.875" style="109" customWidth="1"/>
    <col min="30" max="32" width="9.375" style="109" customWidth="1"/>
    <col min="33" max="33" width="12.625" style="109" customWidth="1"/>
    <col min="34" max="34" width="9.625" style="109" customWidth="1"/>
    <col min="35" max="36" width="10" style="109" customWidth="1"/>
    <col min="37" max="38" width="9.375" style="109" customWidth="1"/>
    <col min="39" max="39" width="9.875" style="109" customWidth="1"/>
    <col min="40" max="40" width="9.375" style="109" customWidth="1"/>
    <col min="41" max="41" width="9.875" style="109" customWidth="1"/>
    <col min="42" max="44" width="9.375" style="109" customWidth="1"/>
    <col min="45" max="45" width="9.75" style="109" customWidth="1"/>
    <col min="46" max="48" width="9.375" style="109" customWidth="1"/>
    <col min="49" max="49" width="9.75" style="109" customWidth="1"/>
    <col min="50" max="64" width="9.375" style="109" customWidth="1"/>
    <col min="65" max="65" width="12.625" style="109" customWidth="1"/>
    <col min="66" max="66" width="9.625" style="109" customWidth="1"/>
    <col min="67" max="96" width="9.375" style="109" customWidth="1"/>
    <col min="97" max="97" width="6.625" style="109" customWidth="1"/>
    <col min="98" max="16384" width="6.625" style="109"/>
  </cols>
  <sheetData>
    <row r="1" spans="1:96" customFormat="1" ht="21.95" customHeight="1" x14ac:dyDescent="0.25">
      <c r="A1" s="10" t="s">
        <v>23</v>
      </c>
      <c r="B1" s="157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9"/>
      <c r="AA1" s="375" t="s">
        <v>24</v>
      </c>
      <c r="AB1" s="375"/>
      <c r="AC1" s="375" t="s">
        <v>73</v>
      </c>
      <c r="AD1" s="375"/>
      <c r="AE1" s="375"/>
      <c r="AF1" s="375"/>
      <c r="AG1" s="14" t="s">
        <v>23</v>
      </c>
      <c r="AH1" s="157" t="s">
        <v>2</v>
      </c>
      <c r="AI1" s="158"/>
      <c r="AJ1" s="158"/>
      <c r="AK1" s="158"/>
      <c r="AL1" s="158"/>
      <c r="AM1" s="158"/>
      <c r="AN1" s="158"/>
      <c r="AO1" s="158"/>
      <c r="AP1" s="158"/>
      <c r="AQ1" s="158"/>
      <c r="AR1" s="158"/>
      <c r="AS1" s="158"/>
      <c r="AT1" s="158"/>
      <c r="AU1" s="55"/>
      <c r="AV1" s="55"/>
      <c r="AW1" s="55"/>
      <c r="AX1" s="55"/>
      <c r="AY1" s="55"/>
      <c r="AZ1" s="55"/>
      <c r="BA1" s="55"/>
      <c r="BB1" s="55"/>
      <c r="BC1" s="55"/>
      <c r="BD1" s="55"/>
      <c r="BE1" s="158"/>
      <c r="BF1" s="159"/>
      <c r="BG1" s="375" t="s">
        <v>24</v>
      </c>
      <c r="BH1" s="375"/>
      <c r="BI1" s="375" t="s">
        <v>101</v>
      </c>
      <c r="BJ1" s="375"/>
      <c r="BK1" s="375"/>
      <c r="BL1" s="375"/>
      <c r="BM1" s="160" t="s">
        <v>23</v>
      </c>
      <c r="BN1" s="157" t="s">
        <v>2</v>
      </c>
      <c r="BO1" s="158"/>
      <c r="BP1" s="158"/>
      <c r="BQ1" s="158"/>
      <c r="BR1" s="158"/>
      <c r="BS1" s="158"/>
      <c r="BT1" s="158"/>
      <c r="BU1" s="158"/>
      <c r="BV1" s="158"/>
      <c r="BW1" s="158"/>
      <c r="BX1" s="158"/>
      <c r="BY1" s="158"/>
      <c r="BZ1" s="158"/>
      <c r="CA1" s="55"/>
      <c r="CB1" s="55"/>
      <c r="CC1" s="55"/>
      <c r="CD1" s="55"/>
      <c r="CE1" s="55"/>
      <c r="CF1" s="55"/>
      <c r="CG1" s="55"/>
      <c r="CH1" s="55"/>
      <c r="CI1" s="55"/>
      <c r="CJ1" s="55"/>
      <c r="CK1" s="158"/>
      <c r="CL1" s="159"/>
      <c r="CM1" s="375" t="s">
        <v>24</v>
      </c>
      <c r="CN1" s="375"/>
      <c r="CO1" s="375" t="s">
        <v>101</v>
      </c>
      <c r="CP1" s="375"/>
      <c r="CQ1" s="375"/>
      <c r="CR1" s="375"/>
    </row>
    <row r="2" spans="1:96" customFormat="1" ht="21.95" customHeight="1" x14ac:dyDescent="0.25">
      <c r="A2" s="18" t="s">
        <v>26</v>
      </c>
      <c r="B2" s="161" t="s">
        <v>127</v>
      </c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  <c r="T2" s="162"/>
      <c r="U2" s="162"/>
      <c r="V2" s="162"/>
      <c r="W2" s="162"/>
      <c r="X2" s="162"/>
      <c r="Y2" s="162"/>
      <c r="Z2" s="163"/>
      <c r="AA2" s="375" t="s">
        <v>28</v>
      </c>
      <c r="AB2" s="375"/>
      <c r="AC2" s="385" t="s">
        <v>81</v>
      </c>
      <c r="AD2" s="385"/>
      <c r="AE2" s="385"/>
      <c r="AF2" s="385"/>
      <c r="AG2" s="14" t="s">
        <v>26</v>
      </c>
      <c r="AH2" s="161" t="s">
        <v>127</v>
      </c>
      <c r="AI2" s="162"/>
      <c r="AJ2" s="162"/>
      <c r="AK2" s="162"/>
      <c r="AL2" s="162"/>
      <c r="AM2" s="162"/>
      <c r="AN2" s="162"/>
      <c r="AO2" s="162"/>
      <c r="AP2" s="162"/>
      <c r="AQ2" s="162"/>
      <c r="AR2" s="162"/>
      <c r="AS2" s="162"/>
      <c r="AT2" s="162"/>
      <c r="AU2" s="164"/>
      <c r="AV2" s="164"/>
      <c r="AW2" s="164"/>
      <c r="AX2" s="164"/>
      <c r="AY2" s="164"/>
      <c r="AZ2" s="164"/>
      <c r="BA2" s="164"/>
      <c r="BB2" s="164"/>
      <c r="BC2" s="164"/>
      <c r="BD2" s="164"/>
      <c r="BE2" s="162"/>
      <c r="BF2" s="163"/>
      <c r="BG2" s="375" t="s">
        <v>28</v>
      </c>
      <c r="BH2" s="375"/>
      <c r="BI2" s="385" t="s">
        <v>81</v>
      </c>
      <c r="BJ2" s="385"/>
      <c r="BK2" s="385"/>
      <c r="BL2" s="385"/>
      <c r="BM2" s="14" t="s">
        <v>26</v>
      </c>
      <c r="BN2" s="161" t="s">
        <v>127</v>
      </c>
      <c r="BO2" s="162"/>
      <c r="BP2" s="162"/>
      <c r="BQ2" s="162"/>
      <c r="BR2" s="162"/>
      <c r="BS2" s="162"/>
      <c r="BT2" s="162"/>
      <c r="BU2" s="162"/>
      <c r="BV2" s="162"/>
      <c r="BW2" s="162"/>
      <c r="BX2" s="162"/>
      <c r="BY2" s="162"/>
      <c r="BZ2" s="162"/>
      <c r="CA2" s="164"/>
      <c r="CB2" s="164"/>
      <c r="CC2" s="164"/>
      <c r="CD2" s="164"/>
      <c r="CE2" s="164"/>
      <c r="CF2" s="164"/>
      <c r="CG2" s="164"/>
      <c r="CH2" s="164"/>
      <c r="CI2" s="164"/>
      <c r="CJ2" s="164"/>
      <c r="CK2" s="162"/>
      <c r="CL2" s="163"/>
      <c r="CM2" s="375" t="s">
        <v>28</v>
      </c>
      <c r="CN2" s="375"/>
      <c r="CO2" s="385" t="s">
        <v>81</v>
      </c>
      <c r="CP2" s="385"/>
      <c r="CQ2" s="385"/>
      <c r="CR2" s="385"/>
    </row>
    <row r="3" spans="1:96" s="24" customFormat="1" ht="30" customHeight="1" x14ac:dyDescent="0.25">
      <c r="A3" s="383" t="s">
        <v>71</v>
      </c>
      <c r="B3" s="383"/>
      <c r="C3" s="383"/>
      <c r="D3" s="383"/>
      <c r="E3" s="383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3"/>
      <c r="AA3" s="383"/>
      <c r="AB3" s="383"/>
      <c r="AC3" s="383"/>
      <c r="AD3" s="383"/>
      <c r="AE3" s="383"/>
      <c r="AF3" s="383"/>
      <c r="AG3" s="386" t="s">
        <v>111</v>
      </c>
      <c r="AH3" s="386"/>
      <c r="AI3" s="386"/>
      <c r="AJ3" s="386"/>
      <c r="AK3" s="386"/>
      <c r="AL3" s="386"/>
      <c r="AM3" s="386"/>
      <c r="AN3" s="386"/>
      <c r="AO3" s="386"/>
      <c r="AP3" s="386"/>
      <c r="AQ3" s="386"/>
      <c r="AR3" s="386"/>
      <c r="AS3" s="386"/>
      <c r="AT3" s="386"/>
      <c r="AU3" s="386"/>
      <c r="AV3" s="386"/>
      <c r="AW3" s="386"/>
      <c r="AX3" s="386"/>
      <c r="AY3" s="386"/>
      <c r="AZ3" s="386"/>
      <c r="BA3" s="386"/>
      <c r="BB3" s="386"/>
      <c r="BC3" s="386"/>
      <c r="BD3" s="386"/>
      <c r="BE3" s="386"/>
      <c r="BF3" s="386"/>
      <c r="BG3" s="386"/>
      <c r="BH3" s="386"/>
      <c r="BI3" s="386"/>
      <c r="BJ3" s="386"/>
      <c r="BK3" s="386"/>
      <c r="BL3" s="386"/>
      <c r="BM3" s="386" t="s">
        <v>74</v>
      </c>
      <c r="BN3" s="386"/>
      <c r="BO3" s="386"/>
      <c r="BP3" s="386"/>
      <c r="BQ3" s="386"/>
      <c r="BR3" s="386"/>
      <c r="BS3" s="386"/>
      <c r="BT3" s="386"/>
      <c r="BU3" s="386"/>
      <c r="BV3" s="386"/>
      <c r="BW3" s="386"/>
      <c r="BX3" s="386"/>
      <c r="BY3" s="386"/>
      <c r="BZ3" s="386"/>
      <c r="CA3" s="386"/>
      <c r="CB3" s="386"/>
      <c r="CC3" s="386"/>
      <c r="CD3" s="386"/>
      <c r="CE3" s="386"/>
      <c r="CF3" s="386"/>
      <c r="CG3" s="386"/>
      <c r="CH3" s="386"/>
      <c r="CI3" s="386"/>
      <c r="CJ3" s="386"/>
      <c r="CK3" s="386"/>
      <c r="CL3" s="386"/>
      <c r="CM3" s="386"/>
      <c r="CN3" s="386"/>
      <c r="CO3" s="386"/>
      <c r="CP3" s="386"/>
      <c r="CQ3" s="386"/>
      <c r="CR3" s="386"/>
    </row>
    <row r="4" spans="1:96" s="94" customFormat="1" ht="26.1" customHeight="1" x14ac:dyDescent="0.25">
      <c r="A4" s="377" t="s">
        <v>128</v>
      </c>
      <c r="B4" s="377"/>
      <c r="C4" s="377"/>
      <c r="D4" s="377"/>
      <c r="E4" s="377"/>
      <c r="F4" s="377"/>
      <c r="G4" s="377"/>
      <c r="H4" s="377"/>
      <c r="I4" s="377"/>
      <c r="J4" s="377"/>
      <c r="K4" s="377"/>
      <c r="L4" s="377"/>
      <c r="M4" s="377"/>
      <c r="N4" s="377"/>
      <c r="O4" s="377"/>
      <c r="P4" s="377"/>
      <c r="Q4" s="377"/>
      <c r="R4" s="377"/>
      <c r="S4" s="377"/>
      <c r="T4" s="377"/>
      <c r="U4" s="377"/>
      <c r="V4" s="377"/>
      <c r="W4" s="377"/>
      <c r="X4" s="377"/>
      <c r="Y4" s="377"/>
      <c r="Z4" s="377"/>
      <c r="AA4" s="377"/>
      <c r="AB4" s="377"/>
      <c r="AC4" s="377"/>
      <c r="AD4" s="377"/>
      <c r="AE4" s="377"/>
      <c r="AF4" s="377"/>
      <c r="AG4" s="379" t="s">
        <v>128</v>
      </c>
      <c r="AH4" s="379"/>
      <c r="AI4" s="379"/>
      <c r="AJ4" s="379"/>
      <c r="AK4" s="379"/>
      <c r="AL4" s="379"/>
      <c r="AM4" s="379"/>
      <c r="AN4" s="379"/>
      <c r="AO4" s="379"/>
      <c r="AP4" s="379"/>
      <c r="AQ4" s="379"/>
      <c r="AR4" s="379"/>
      <c r="AS4" s="379"/>
      <c r="AT4" s="379"/>
      <c r="AU4" s="379"/>
      <c r="AV4" s="379"/>
      <c r="AW4" s="379"/>
      <c r="AX4" s="379"/>
      <c r="AY4" s="379"/>
      <c r="AZ4" s="379"/>
      <c r="BA4" s="379"/>
      <c r="BB4" s="379"/>
      <c r="BC4" s="379"/>
      <c r="BD4" s="379"/>
      <c r="BE4" s="379"/>
      <c r="BF4" s="379"/>
      <c r="BG4" s="379"/>
      <c r="BH4" s="379"/>
      <c r="BI4" s="379"/>
      <c r="BJ4" s="379"/>
      <c r="BK4" s="379"/>
      <c r="BL4" s="379"/>
      <c r="BM4" s="379" t="s">
        <v>126</v>
      </c>
      <c r="BN4" s="379"/>
      <c r="BO4" s="379"/>
      <c r="BP4" s="379"/>
      <c r="BQ4" s="379"/>
      <c r="BR4" s="379"/>
      <c r="BS4" s="379"/>
      <c r="BT4" s="379"/>
      <c r="BU4" s="379"/>
      <c r="BV4" s="379"/>
      <c r="BW4" s="379"/>
      <c r="BX4" s="379"/>
      <c r="BY4" s="379"/>
      <c r="BZ4" s="379"/>
      <c r="CA4" s="379"/>
      <c r="CB4" s="379"/>
      <c r="CC4" s="379"/>
      <c r="CD4" s="379"/>
      <c r="CE4" s="379"/>
      <c r="CF4" s="379"/>
      <c r="CG4" s="379"/>
      <c r="CH4" s="379"/>
      <c r="CI4" s="379"/>
      <c r="CJ4" s="379"/>
      <c r="CK4" s="379"/>
      <c r="CL4" s="379"/>
      <c r="CM4" s="379"/>
      <c r="CN4" s="379"/>
      <c r="CO4" s="379"/>
      <c r="CP4" s="379"/>
      <c r="CQ4" s="379"/>
      <c r="CR4" s="379"/>
    </row>
    <row r="5" spans="1:96" customFormat="1" ht="20.100000000000001" customHeight="1" x14ac:dyDescent="0.25">
      <c r="A5" s="403" t="s">
        <v>129</v>
      </c>
      <c r="B5" s="403"/>
      <c r="C5" s="403"/>
      <c r="D5" s="403"/>
      <c r="E5" s="403"/>
      <c r="F5" s="403"/>
      <c r="G5" s="403"/>
      <c r="H5" s="403"/>
      <c r="I5" s="403"/>
      <c r="J5" s="403"/>
      <c r="K5" s="403"/>
      <c r="L5" s="403"/>
      <c r="M5" s="403"/>
      <c r="N5" s="403"/>
      <c r="O5" s="403"/>
      <c r="P5" s="403"/>
      <c r="Q5" s="403"/>
      <c r="R5" s="403"/>
      <c r="S5" s="403"/>
      <c r="T5" s="403"/>
      <c r="U5" s="403"/>
      <c r="V5" s="403"/>
      <c r="W5" s="403"/>
      <c r="X5" s="403"/>
      <c r="Y5" s="403"/>
      <c r="Z5" s="403"/>
      <c r="AA5" s="403"/>
      <c r="AB5" s="403"/>
      <c r="AC5" s="403"/>
      <c r="AD5" s="403"/>
      <c r="AE5" s="403"/>
      <c r="AF5" s="403"/>
      <c r="AG5" s="417" t="s">
        <v>129</v>
      </c>
      <c r="AH5" s="417"/>
      <c r="AI5" s="417"/>
      <c r="AJ5" s="417"/>
      <c r="AK5" s="417"/>
      <c r="AL5" s="417"/>
      <c r="AM5" s="417"/>
      <c r="AN5" s="417"/>
      <c r="AO5" s="417"/>
      <c r="AP5" s="417"/>
      <c r="AQ5" s="417"/>
      <c r="AR5" s="417"/>
      <c r="AS5" s="417"/>
      <c r="AT5" s="417"/>
      <c r="AU5" s="417"/>
      <c r="AV5" s="417"/>
      <c r="AW5" s="417"/>
      <c r="AX5" s="417"/>
      <c r="AY5" s="417"/>
      <c r="AZ5" s="417"/>
      <c r="BA5" s="417"/>
      <c r="BB5" s="417"/>
      <c r="BC5" s="417"/>
      <c r="BD5" s="417"/>
      <c r="BE5" s="417"/>
      <c r="BF5" s="417"/>
      <c r="BG5" s="417"/>
      <c r="BH5" s="417"/>
      <c r="BI5" s="417"/>
      <c r="BJ5" s="417"/>
      <c r="BK5" s="417"/>
      <c r="BL5" s="417"/>
      <c r="BM5" s="417" t="s">
        <v>129</v>
      </c>
      <c r="BN5" s="417"/>
      <c r="BO5" s="417"/>
      <c r="BP5" s="417"/>
      <c r="BQ5" s="417"/>
      <c r="BR5" s="417"/>
      <c r="BS5" s="417"/>
      <c r="BT5" s="417"/>
      <c r="BU5" s="417"/>
      <c r="BV5" s="417"/>
      <c r="BW5" s="417"/>
      <c r="BX5" s="417"/>
      <c r="BY5" s="417"/>
      <c r="BZ5" s="417"/>
      <c r="CA5" s="417"/>
      <c r="CB5" s="417"/>
      <c r="CC5" s="417"/>
      <c r="CD5" s="417"/>
      <c r="CE5" s="417"/>
      <c r="CF5" s="417"/>
      <c r="CG5" s="417"/>
      <c r="CH5" s="417"/>
      <c r="CI5" s="417"/>
      <c r="CJ5" s="417"/>
      <c r="CK5" s="417"/>
      <c r="CL5" s="417"/>
      <c r="CM5" s="417"/>
      <c r="CN5" s="417"/>
      <c r="CO5" s="417"/>
      <c r="CP5" s="417"/>
      <c r="CQ5" s="417"/>
      <c r="CR5" s="417"/>
    </row>
    <row r="6" spans="1:96" s="149" customFormat="1" ht="24.95" customHeight="1" x14ac:dyDescent="0.25">
      <c r="A6" s="25" t="s">
        <v>35</v>
      </c>
      <c r="B6" s="62"/>
      <c r="C6" s="409" t="s">
        <v>33</v>
      </c>
      <c r="D6" s="409"/>
      <c r="E6" s="409"/>
      <c r="F6" s="409"/>
      <c r="G6" s="409"/>
      <c r="H6" s="409"/>
      <c r="I6" s="409"/>
      <c r="J6" s="409"/>
      <c r="K6" s="409"/>
      <c r="L6" s="409"/>
      <c r="M6" s="409" t="s">
        <v>84</v>
      </c>
      <c r="N6" s="409"/>
      <c r="O6" s="409"/>
      <c r="P6" s="409"/>
      <c r="Q6" s="409"/>
      <c r="R6" s="409"/>
      <c r="S6" s="409"/>
      <c r="T6" s="409"/>
      <c r="U6" s="409"/>
      <c r="V6" s="409"/>
      <c r="W6" s="409" t="s">
        <v>34</v>
      </c>
      <c r="X6" s="409"/>
      <c r="Y6" s="409"/>
      <c r="Z6" s="409"/>
      <c r="AA6" s="409"/>
      <c r="AB6" s="409"/>
      <c r="AC6" s="409"/>
      <c r="AD6" s="409"/>
      <c r="AE6" s="409"/>
      <c r="AF6" s="409"/>
      <c r="AG6" s="25" t="s">
        <v>35</v>
      </c>
      <c r="AH6" s="62"/>
      <c r="AI6" s="409" t="s">
        <v>113</v>
      </c>
      <c r="AJ6" s="409"/>
      <c r="AK6" s="409"/>
      <c r="AL6" s="409"/>
      <c r="AM6" s="409"/>
      <c r="AN6" s="409"/>
      <c r="AO6" s="409"/>
      <c r="AP6" s="409"/>
      <c r="AQ6" s="409"/>
      <c r="AR6" s="409"/>
      <c r="AS6" s="409" t="s">
        <v>37</v>
      </c>
      <c r="AT6" s="409"/>
      <c r="AU6" s="409"/>
      <c r="AV6" s="409"/>
      <c r="AW6" s="409"/>
      <c r="AX6" s="409"/>
      <c r="AY6" s="409"/>
      <c r="AZ6" s="409"/>
      <c r="BA6" s="409"/>
      <c r="BB6" s="409"/>
      <c r="BC6" s="409" t="s">
        <v>114</v>
      </c>
      <c r="BD6" s="409"/>
      <c r="BE6" s="409"/>
      <c r="BF6" s="409"/>
      <c r="BG6" s="409"/>
      <c r="BH6" s="409"/>
      <c r="BI6" s="409"/>
      <c r="BJ6" s="409"/>
      <c r="BK6" s="409"/>
      <c r="BL6" s="409"/>
      <c r="BM6" s="25" t="s">
        <v>35</v>
      </c>
      <c r="BN6" s="62"/>
      <c r="BO6" s="409" t="s">
        <v>38</v>
      </c>
      <c r="BP6" s="409"/>
      <c r="BQ6" s="409"/>
      <c r="BR6" s="409"/>
      <c r="BS6" s="409"/>
      <c r="BT6" s="409"/>
      <c r="BU6" s="409"/>
      <c r="BV6" s="409"/>
      <c r="BW6" s="409"/>
      <c r="BX6" s="409"/>
      <c r="BY6" s="409" t="s">
        <v>115</v>
      </c>
      <c r="BZ6" s="409"/>
      <c r="CA6" s="409"/>
      <c r="CB6" s="409"/>
      <c r="CC6" s="409"/>
      <c r="CD6" s="409"/>
      <c r="CE6" s="409"/>
      <c r="CF6" s="409"/>
      <c r="CG6" s="409"/>
      <c r="CH6" s="409"/>
      <c r="CI6" s="410" t="s">
        <v>116</v>
      </c>
      <c r="CJ6" s="410"/>
      <c r="CK6" s="410"/>
      <c r="CL6" s="410"/>
      <c r="CM6" s="410"/>
      <c r="CN6" s="410"/>
      <c r="CO6" s="410"/>
      <c r="CP6" s="410"/>
      <c r="CQ6" s="410"/>
      <c r="CR6" s="410"/>
    </row>
    <row r="7" spans="1:96" s="149" customFormat="1" ht="24.95" customHeight="1" x14ac:dyDescent="0.25">
      <c r="A7" s="28" t="s">
        <v>42</v>
      </c>
      <c r="B7" s="28" t="s">
        <v>67</v>
      </c>
      <c r="C7" s="375" t="s">
        <v>39</v>
      </c>
      <c r="D7" s="375"/>
      <c r="E7" s="375"/>
      <c r="F7" s="375"/>
      <c r="G7" s="374" t="s">
        <v>40</v>
      </c>
      <c r="H7" s="374"/>
      <c r="I7" s="374"/>
      <c r="J7" s="374"/>
      <c r="K7" s="375" t="s">
        <v>41</v>
      </c>
      <c r="L7" s="375"/>
      <c r="M7" s="375" t="s">
        <v>39</v>
      </c>
      <c r="N7" s="375"/>
      <c r="O7" s="375"/>
      <c r="P7" s="375"/>
      <c r="Q7" s="374" t="s">
        <v>40</v>
      </c>
      <c r="R7" s="374"/>
      <c r="S7" s="374"/>
      <c r="T7" s="374"/>
      <c r="U7" s="375" t="s">
        <v>41</v>
      </c>
      <c r="V7" s="375"/>
      <c r="W7" s="375" t="s">
        <v>39</v>
      </c>
      <c r="X7" s="375"/>
      <c r="Y7" s="375"/>
      <c r="Z7" s="375"/>
      <c r="AA7" s="374" t="s">
        <v>40</v>
      </c>
      <c r="AB7" s="374"/>
      <c r="AC7" s="374"/>
      <c r="AD7" s="374"/>
      <c r="AE7" s="375" t="s">
        <v>41</v>
      </c>
      <c r="AF7" s="375"/>
      <c r="AG7" s="28" t="s">
        <v>42</v>
      </c>
      <c r="AH7" s="28" t="s">
        <v>67</v>
      </c>
      <c r="AI7" s="375" t="s">
        <v>39</v>
      </c>
      <c r="AJ7" s="375"/>
      <c r="AK7" s="375"/>
      <c r="AL7" s="375"/>
      <c r="AM7" s="374" t="s">
        <v>40</v>
      </c>
      <c r="AN7" s="374"/>
      <c r="AO7" s="374"/>
      <c r="AP7" s="374"/>
      <c r="AQ7" s="375" t="s">
        <v>41</v>
      </c>
      <c r="AR7" s="375"/>
      <c r="AS7" s="375" t="s">
        <v>39</v>
      </c>
      <c r="AT7" s="375"/>
      <c r="AU7" s="375"/>
      <c r="AV7" s="375"/>
      <c r="AW7" s="374" t="s">
        <v>40</v>
      </c>
      <c r="AX7" s="374"/>
      <c r="AY7" s="374"/>
      <c r="AZ7" s="374"/>
      <c r="BA7" s="375" t="s">
        <v>41</v>
      </c>
      <c r="BB7" s="375"/>
      <c r="BC7" s="375" t="s">
        <v>39</v>
      </c>
      <c r="BD7" s="375"/>
      <c r="BE7" s="375"/>
      <c r="BF7" s="375"/>
      <c r="BG7" s="374" t="s">
        <v>40</v>
      </c>
      <c r="BH7" s="374"/>
      <c r="BI7" s="374"/>
      <c r="BJ7" s="374"/>
      <c r="BK7" s="375" t="s">
        <v>41</v>
      </c>
      <c r="BL7" s="375"/>
      <c r="BM7" s="28" t="s">
        <v>42</v>
      </c>
      <c r="BN7" s="28" t="s">
        <v>67</v>
      </c>
      <c r="BO7" s="375" t="s">
        <v>39</v>
      </c>
      <c r="BP7" s="375"/>
      <c r="BQ7" s="375"/>
      <c r="BR7" s="375"/>
      <c r="BS7" s="374" t="s">
        <v>40</v>
      </c>
      <c r="BT7" s="374"/>
      <c r="BU7" s="374"/>
      <c r="BV7" s="374"/>
      <c r="BW7" s="375" t="s">
        <v>41</v>
      </c>
      <c r="BX7" s="375"/>
      <c r="BY7" s="375" t="s">
        <v>39</v>
      </c>
      <c r="BZ7" s="375"/>
      <c r="CA7" s="375"/>
      <c r="CB7" s="375"/>
      <c r="CC7" s="374" t="s">
        <v>40</v>
      </c>
      <c r="CD7" s="374"/>
      <c r="CE7" s="374"/>
      <c r="CF7" s="374"/>
      <c r="CG7" s="375" t="s">
        <v>41</v>
      </c>
      <c r="CH7" s="375"/>
      <c r="CI7" s="375" t="s">
        <v>39</v>
      </c>
      <c r="CJ7" s="375"/>
      <c r="CK7" s="375"/>
      <c r="CL7" s="375"/>
      <c r="CM7" s="374" t="s">
        <v>40</v>
      </c>
      <c r="CN7" s="374"/>
      <c r="CO7" s="374"/>
      <c r="CP7" s="374"/>
      <c r="CQ7" s="382" t="s">
        <v>41</v>
      </c>
      <c r="CR7" s="382"/>
    </row>
    <row r="8" spans="1:96" s="149" customFormat="1" ht="80.099999999999994" customHeight="1" x14ac:dyDescent="0.25">
      <c r="A8" s="29" t="s">
        <v>43</v>
      </c>
      <c r="B8" s="30"/>
      <c r="C8" s="165" t="s">
        <v>4</v>
      </c>
      <c r="D8" s="165" t="s">
        <v>5</v>
      </c>
      <c r="E8" s="165" t="s">
        <v>7</v>
      </c>
      <c r="F8" s="165" t="s">
        <v>6</v>
      </c>
      <c r="G8" s="166" t="s">
        <v>130</v>
      </c>
      <c r="H8" s="165" t="s">
        <v>131</v>
      </c>
      <c r="I8" s="165" t="s">
        <v>5</v>
      </c>
      <c r="J8" s="165" t="s">
        <v>7</v>
      </c>
      <c r="K8" s="165" t="s">
        <v>5</v>
      </c>
      <c r="L8" s="165" t="s">
        <v>7</v>
      </c>
      <c r="M8" s="165" t="s">
        <v>4</v>
      </c>
      <c r="N8" s="165" t="s">
        <v>5</v>
      </c>
      <c r="O8" s="165" t="s">
        <v>7</v>
      </c>
      <c r="P8" s="165" t="s">
        <v>6</v>
      </c>
      <c r="Q8" s="166" t="s">
        <v>130</v>
      </c>
      <c r="R8" s="165" t="s">
        <v>131</v>
      </c>
      <c r="S8" s="165" t="s">
        <v>5</v>
      </c>
      <c r="T8" s="165" t="s">
        <v>7</v>
      </c>
      <c r="U8" s="165" t="s">
        <v>5</v>
      </c>
      <c r="V8" s="165" t="s">
        <v>7</v>
      </c>
      <c r="W8" s="165" t="s">
        <v>4</v>
      </c>
      <c r="X8" s="165" t="s">
        <v>5</v>
      </c>
      <c r="Y8" s="165" t="s">
        <v>7</v>
      </c>
      <c r="Z8" s="165" t="s">
        <v>6</v>
      </c>
      <c r="AA8" s="166" t="s">
        <v>130</v>
      </c>
      <c r="AB8" s="165" t="s">
        <v>131</v>
      </c>
      <c r="AC8" s="165" t="s">
        <v>5</v>
      </c>
      <c r="AD8" s="165" t="s">
        <v>7</v>
      </c>
      <c r="AE8" s="165" t="s">
        <v>5</v>
      </c>
      <c r="AF8" s="165" t="s">
        <v>7</v>
      </c>
      <c r="AG8" s="29" t="s">
        <v>43</v>
      </c>
      <c r="AH8" s="30"/>
      <c r="AI8" s="165" t="s">
        <v>4</v>
      </c>
      <c r="AJ8" s="165" t="s">
        <v>5</v>
      </c>
      <c r="AK8" s="165" t="s">
        <v>7</v>
      </c>
      <c r="AL8" s="165" t="s">
        <v>6</v>
      </c>
      <c r="AM8" s="166" t="s">
        <v>130</v>
      </c>
      <c r="AN8" s="165" t="s">
        <v>131</v>
      </c>
      <c r="AO8" s="165" t="s">
        <v>5</v>
      </c>
      <c r="AP8" s="165" t="s">
        <v>7</v>
      </c>
      <c r="AQ8" s="165" t="s">
        <v>5</v>
      </c>
      <c r="AR8" s="165" t="s">
        <v>7</v>
      </c>
      <c r="AS8" s="165" t="s">
        <v>4</v>
      </c>
      <c r="AT8" s="165" t="s">
        <v>5</v>
      </c>
      <c r="AU8" s="165" t="s">
        <v>7</v>
      </c>
      <c r="AV8" s="165" t="s">
        <v>6</v>
      </c>
      <c r="AW8" s="166" t="s">
        <v>130</v>
      </c>
      <c r="AX8" s="165" t="s">
        <v>131</v>
      </c>
      <c r="AY8" s="165" t="s">
        <v>5</v>
      </c>
      <c r="AZ8" s="165" t="s">
        <v>7</v>
      </c>
      <c r="BA8" s="165" t="s">
        <v>5</v>
      </c>
      <c r="BB8" s="165" t="s">
        <v>7</v>
      </c>
      <c r="BC8" s="165" t="s">
        <v>4</v>
      </c>
      <c r="BD8" s="165" t="s">
        <v>5</v>
      </c>
      <c r="BE8" s="165" t="s">
        <v>7</v>
      </c>
      <c r="BF8" s="165" t="s">
        <v>6</v>
      </c>
      <c r="BG8" s="166" t="s">
        <v>130</v>
      </c>
      <c r="BH8" s="165" t="s">
        <v>131</v>
      </c>
      <c r="BI8" s="165" t="s">
        <v>5</v>
      </c>
      <c r="BJ8" s="165" t="s">
        <v>7</v>
      </c>
      <c r="BK8" s="165" t="s">
        <v>5</v>
      </c>
      <c r="BL8" s="165" t="s">
        <v>7</v>
      </c>
      <c r="BM8" s="29" t="s">
        <v>43</v>
      </c>
      <c r="BN8" s="30"/>
      <c r="BO8" s="167" t="s">
        <v>4</v>
      </c>
      <c r="BP8" s="167" t="s">
        <v>5</v>
      </c>
      <c r="BQ8" s="167" t="s">
        <v>7</v>
      </c>
      <c r="BR8" s="167" t="s">
        <v>6</v>
      </c>
      <c r="BS8" s="168" t="s">
        <v>130</v>
      </c>
      <c r="BT8" s="167" t="s">
        <v>131</v>
      </c>
      <c r="BU8" s="167" t="s">
        <v>5</v>
      </c>
      <c r="BV8" s="167" t="s">
        <v>7</v>
      </c>
      <c r="BW8" s="167" t="s">
        <v>5</v>
      </c>
      <c r="BX8" s="169" t="s">
        <v>7</v>
      </c>
      <c r="BY8" s="167" t="s">
        <v>4</v>
      </c>
      <c r="BZ8" s="167" t="s">
        <v>5</v>
      </c>
      <c r="CA8" s="167" t="s">
        <v>7</v>
      </c>
      <c r="CB8" s="167" t="s">
        <v>6</v>
      </c>
      <c r="CC8" s="168" t="s">
        <v>130</v>
      </c>
      <c r="CD8" s="167" t="s">
        <v>131</v>
      </c>
      <c r="CE8" s="167" t="s">
        <v>5</v>
      </c>
      <c r="CF8" s="167" t="s">
        <v>7</v>
      </c>
      <c r="CG8" s="167" t="s">
        <v>5</v>
      </c>
      <c r="CH8" s="169" t="s">
        <v>7</v>
      </c>
      <c r="CI8" s="167" t="s">
        <v>4</v>
      </c>
      <c r="CJ8" s="167" t="s">
        <v>5</v>
      </c>
      <c r="CK8" s="167" t="s">
        <v>7</v>
      </c>
      <c r="CL8" s="167" t="s">
        <v>6</v>
      </c>
      <c r="CM8" s="168" t="s">
        <v>130</v>
      </c>
      <c r="CN8" s="167" t="s">
        <v>131</v>
      </c>
      <c r="CO8" s="167" t="s">
        <v>5</v>
      </c>
      <c r="CP8" s="167" t="s">
        <v>7</v>
      </c>
      <c r="CQ8" s="167" t="s">
        <v>5</v>
      </c>
      <c r="CR8" s="169" t="s">
        <v>7</v>
      </c>
    </row>
    <row r="9" spans="1:96" s="102" customFormat="1" ht="21.95" customHeight="1" x14ac:dyDescent="0.25">
      <c r="A9" s="412" t="s">
        <v>49</v>
      </c>
      <c r="B9" s="150" t="s">
        <v>4</v>
      </c>
      <c r="C9" s="134">
        <f t="shared" ref="C9:C26" si="0">W9+AI9+AS9+BC9+BO9+BY9+CI9</f>
        <v>285209</v>
      </c>
      <c r="D9" s="135">
        <f t="shared" ref="D9:D26" si="1">X9+AJ9+AT9+BD9+BP9+BZ9+CJ9</f>
        <v>275398</v>
      </c>
      <c r="E9" s="135">
        <f t="shared" ref="E9:E26" si="2">Y9+AK9+AU9+BE9+BQ9+CA9+CK9</f>
        <v>9811</v>
      </c>
      <c r="F9" s="73">
        <f t="shared" ref="F9:F26" si="3">E9/C9*100</f>
        <v>3.4399335224344254</v>
      </c>
      <c r="G9" s="135">
        <f t="shared" ref="G9:G26" si="4">AA9+AM9+AW9+BG9+BS9+CC9+CM9</f>
        <v>285134</v>
      </c>
      <c r="H9" s="73">
        <f t="shared" ref="H9:H29" si="5">G9/C9*100</f>
        <v>99.973703494630257</v>
      </c>
      <c r="I9" s="135">
        <f t="shared" ref="I9:I26" si="6">AC9+AO9+AY9+BI9+BU9+CE9+CO9</f>
        <v>275327</v>
      </c>
      <c r="J9" s="135">
        <f t="shared" ref="J9:J26" si="7">AD9+AP9+AZ9+BJ9+BV9+CF9+CP9</f>
        <v>9807</v>
      </c>
      <c r="K9" s="135">
        <f t="shared" ref="K9:K26" si="8">AE9+AQ9+BA9+BK9+BW9+CG9+CQ9</f>
        <v>71</v>
      </c>
      <c r="L9" s="135">
        <f t="shared" ref="L9:L26" si="9">AF9+AR9+BB9+BL9+BX9+CH9+CR9</f>
        <v>4</v>
      </c>
      <c r="M9" s="72" t="s">
        <v>57</v>
      </c>
      <c r="N9" s="72" t="s">
        <v>57</v>
      </c>
      <c r="O9" s="72" t="s">
        <v>57</v>
      </c>
      <c r="P9" s="72" t="s">
        <v>57</v>
      </c>
      <c r="Q9" s="72" t="s">
        <v>57</v>
      </c>
      <c r="R9" s="72" t="s">
        <v>57</v>
      </c>
      <c r="S9" s="72" t="s">
        <v>57</v>
      </c>
      <c r="T9" s="72" t="s">
        <v>57</v>
      </c>
      <c r="U9" s="72" t="s">
        <v>57</v>
      </c>
      <c r="V9" s="72" t="s">
        <v>57</v>
      </c>
      <c r="W9" s="135">
        <f t="shared" ref="W9:Y11" si="10">SUM(W12+W15+W18+W21+W24+W27+W30)</f>
        <v>118441</v>
      </c>
      <c r="X9" s="135">
        <f t="shared" si="10"/>
        <v>113561</v>
      </c>
      <c r="Y9" s="135">
        <f t="shared" si="10"/>
        <v>4880</v>
      </c>
      <c r="Z9" s="73">
        <f t="shared" ref="Z9:Z20" si="11">Y9/W9*100</f>
        <v>4.1201948649538593</v>
      </c>
      <c r="AA9" s="135">
        <f>SUM(AA12+AA15+AA18+AA21+AA24+AA27+AA30)</f>
        <v>118406</v>
      </c>
      <c r="AB9" s="73">
        <f t="shared" ref="AB9:AB20" si="12">AA9/W9*100</f>
        <v>99.97044942207512</v>
      </c>
      <c r="AC9" s="135">
        <f t="shared" ref="AC9:AF11" si="13">SUM(AC12+AC15+AC18+AC21+AC24+AC27+AC30)</f>
        <v>113528</v>
      </c>
      <c r="AD9" s="135">
        <f t="shared" si="13"/>
        <v>4878</v>
      </c>
      <c r="AE9" s="135">
        <f t="shared" si="13"/>
        <v>33</v>
      </c>
      <c r="AF9" s="145">
        <f t="shared" si="13"/>
        <v>2</v>
      </c>
      <c r="AG9" s="416" t="s">
        <v>3</v>
      </c>
      <c r="AH9" s="150" t="s">
        <v>4</v>
      </c>
      <c r="AI9" s="134">
        <f t="shared" ref="AI9:AK11" si="14">SUM(AI12+AI15+AI18+AI21+AI24+AI27+AI30)</f>
        <v>21</v>
      </c>
      <c r="AJ9" s="135">
        <f t="shared" si="14"/>
        <v>19</v>
      </c>
      <c r="AK9" s="135">
        <f t="shared" si="14"/>
        <v>2</v>
      </c>
      <c r="AL9" s="73">
        <f t="shared" ref="AL9:AL14" si="15">AK9/AI9*100</f>
        <v>9.5238095238095237</v>
      </c>
      <c r="AM9" s="135">
        <f>SUM(AM12+AM15+AM18+AM21+AM24+AM27+AM30)</f>
        <v>21</v>
      </c>
      <c r="AN9" s="72">
        <f t="shared" ref="AN9:AN14" si="16">AM9/AI9*100</f>
        <v>100</v>
      </c>
      <c r="AO9" s="135">
        <f t="shared" ref="AO9:AU11" si="17">SUM(AO12+AO15+AO18+AO21+AO24+AO27+AO30)</f>
        <v>19</v>
      </c>
      <c r="AP9" s="135">
        <f t="shared" si="17"/>
        <v>2</v>
      </c>
      <c r="AQ9" s="135">
        <f t="shared" si="17"/>
        <v>0</v>
      </c>
      <c r="AR9" s="135">
        <f t="shared" si="17"/>
        <v>0</v>
      </c>
      <c r="AS9" s="135">
        <f t="shared" si="17"/>
        <v>103114</v>
      </c>
      <c r="AT9" s="135">
        <f t="shared" si="17"/>
        <v>99836</v>
      </c>
      <c r="AU9" s="135">
        <f t="shared" si="17"/>
        <v>3278</v>
      </c>
      <c r="AV9" s="73">
        <f t="shared" ref="AV9:AV20" si="18">AU9/AS9*100</f>
        <v>3.1790057606144657</v>
      </c>
      <c r="AW9" s="135">
        <f>SUM(AW12+AW15+AW18+AW21+AW24+AW27+AW30)</f>
        <v>103087</v>
      </c>
      <c r="AX9" s="73">
        <f t="shared" ref="AX9:AX20" si="19">AW9/AS9*100</f>
        <v>99.973815388792985</v>
      </c>
      <c r="AY9" s="135">
        <f t="shared" ref="AY9:BE11" si="20">SUM(AY12+AY15+AY18+AY21+AY24+AY27+AY30)</f>
        <v>99811</v>
      </c>
      <c r="AZ9" s="135">
        <f t="shared" si="20"/>
        <v>3276</v>
      </c>
      <c r="BA9" s="135">
        <f t="shared" si="20"/>
        <v>25</v>
      </c>
      <c r="BB9" s="135">
        <f t="shared" si="20"/>
        <v>2</v>
      </c>
      <c r="BC9" s="135">
        <f t="shared" si="20"/>
        <v>12</v>
      </c>
      <c r="BD9" s="135">
        <f t="shared" si="20"/>
        <v>12</v>
      </c>
      <c r="BE9" s="135">
        <f t="shared" si="20"/>
        <v>0</v>
      </c>
      <c r="BF9" s="72">
        <f t="shared" ref="BF9:BF14" si="21">BE9/BC9*100</f>
        <v>0</v>
      </c>
      <c r="BG9" s="135">
        <f>SUM(BG12+BG15+BG18+BG21+BG24+BG27+BG30)</f>
        <v>12</v>
      </c>
      <c r="BH9" s="72">
        <f t="shared" ref="BH9:BH14" si="22">BG9/BC9*100</f>
        <v>100</v>
      </c>
      <c r="BI9" s="135">
        <f t="shared" ref="BI9:BL11" si="23">SUM(BI12+BI15+BI18+BI21+BI24+BI27+BI30)</f>
        <v>12</v>
      </c>
      <c r="BJ9" s="135">
        <f t="shared" si="23"/>
        <v>0</v>
      </c>
      <c r="BK9" s="135">
        <f t="shared" si="23"/>
        <v>0</v>
      </c>
      <c r="BL9" s="145">
        <f t="shared" si="23"/>
        <v>0</v>
      </c>
      <c r="BM9" s="416" t="s">
        <v>3</v>
      </c>
      <c r="BN9" s="150" t="s">
        <v>4</v>
      </c>
      <c r="BO9" s="134">
        <f t="shared" ref="BO9:BQ11" si="24">SUM(BO12+BO15+BO18+BO21+BO24+BO27+BO30)</f>
        <v>63602</v>
      </c>
      <c r="BP9" s="135">
        <f t="shared" si="24"/>
        <v>61951</v>
      </c>
      <c r="BQ9" s="135">
        <f t="shared" si="24"/>
        <v>1651</v>
      </c>
      <c r="BR9" s="73">
        <f t="shared" ref="BR9:BR26" si="25">BQ9/BO9*100</f>
        <v>2.595830319801264</v>
      </c>
      <c r="BS9" s="135">
        <f>SUM(BS12+BS15+BS18+BS21+BS24+BS27+BS30)</f>
        <v>63589</v>
      </c>
      <c r="BT9" s="73">
        <f t="shared" ref="BT9:BT26" si="26">BS9/BO9*100</f>
        <v>99.979560391182659</v>
      </c>
      <c r="BU9" s="135">
        <f t="shared" ref="BU9:CA11" si="27">SUM(BU12+BU15+BU18+BU21+BU24+BU27+BU30)</f>
        <v>61938</v>
      </c>
      <c r="BV9" s="135">
        <f t="shared" si="27"/>
        <v>1651</v>
      </c>
      <c r="BW9" s="135">
        <f t="shared" si="27"/>
        <v>13</v>
      </c>
      <c r="BX9" s="135">
        <f t="shared" si="27"/>
        <v>0</v>
      </c>
      <c r="BY9" s="135">
        <f t="shared" si="27"/>
        <v>19</v>
      </c>
      <c r="BZ9" s="135">
        <f t="shared" si="27"/>
        <v>19</v>
      </c>
      <c r="CA9" s="135">
        <f t="shared" si="27"/>
        <v>0</v>
      </c>
      <c r="CB9" s="135">
        <f>CA9/BY9*100</f>
        <v>0</v>
      </c>
      <c r="CC9" s="135">
        <f>SUM(CC12+CC15+CC18+CC21+CC24+CC27+CC30)</f>
        <v>19</v>
      </c>
      <c r="CD9" s="72">
        <f>CC9/BY9*100</f>
        <v>100</v>
      </c>
      <c r="CE9" s="135">
        <f t="shared" ref="CE9:CK11" si="28">SUM(CE12+CE15+CE18+CE21+CE24+CE27+CE30)</f>
        <v>19</v>
      </c>
      <c r="CF9" s="135">
        <f t="shared" si="28"/>
        <v>0</v>
      </c>
      <c r="CG9" s="135">
        <f t="shared" si="28"/>
        <v>0</v>
      </c>
      <c r="CH9" s="135">
        <f t="shared" si="28"/>
        <v>0</v>
      </c>
      <c r="CI9" s="135">
        <f t="shared" si="28"/>
        <v>0</v>
      </c>
      <c r="CJ9" s="135">
        <f t="shared" si="28"/>
        <v>0</v>
      </c>
      <c r="CK9" s="135">
        <f t="shared" si="28"/>
        <v>0</v>
      </c>
      <c r="CL9" s="72">
        <v>0</v>
      </c>
      <c r="CM9" s="135">
        <f>SUM(CM12+CM15+CM18+CM21+CM24+CM27+CM30)</f>
        <v>0</v>
      </c>
      <c r="CN9" s="135">
        <v>0</v>
      </c>
      <c r="CO9" s="135">
        <f t="shared" ref="CO9:CR11" si="29">SUM(CO12+CO15+CO18+CO21+CO24+CO27+CO30)</f>
        <v>0</v>
      </c>
      <c r="CP9" s="135">
        <f t="shared" si="29"/>
        <v>0</v>
      </c>
      <c r="CQ9" s="135">
        <f t="shared" si="29"/>
        <v>0</v>
      </c>
      <c r="CR9" s="135">
        <f t="shared" si="29"/>
        <v>0</v>
      </c>
    </row>
    <row r="10" spans="1:96" s="102" customFormat="1" ht="21.95" customHeight="1" x14ac:dyDescent="0.25">
      <c r="A10" s="412"/>
      <c r="B10" s="150" t="s">
        <v>117</v>
      </c>
      <c r="C10" s="136">
        <f t="shared" si="0"/>
        <v>116884</v>
      </c>
      <c r="D10" s="137">
        <f t="shared" si="1"/>
        <v>114111</v>
      </c>
      <c r="E10" s="137">
        <f t="shared" si="2"/>
        <v>2773</v>
      </c>
      <c r="F10" s="78">
        <f t="shared" si="3"/>
        <v>2.3724376304712367</v>
      </c>
      <c r="G10" s="137">
        <f t="shared" si="4"/>
        <v>116870</v>
      </c>
      <c r="H10" s="78">
        <f t="shared" si="5"/>
        <v>99.988022312720304</v>
      </c>
      <c r="I10" s="137">
        <f t="shared" si="6"/>
        <v>114098</v>
      </c>
      <c r="J10" s="137">
        <f t="shared" si="7"/>
        <v>2772</v>
      </c>
      <c r="K10" s="137">
        <f t="shared" si="8"/>
        <v>13</v>
      </c>
      <c r="L10" s="137">
        <f t="shared" si="9"/>
        <v>1</v>
      </c>
      <c r="M10" s="77" t="s">
        <v>57</v>
      </c>
      <c r="N10" s="77" t="s">
        <v>57</v>
      </c>
      <c r="O10" s="77" t="s">
        <v>57</v>
      </c>
      <c r="P10" s="77" t="s">
        <v>57</v>
      </c>
      <c r="Q10" s="77" t="s">
        <v>57</v>
      </c>
      <c r="R10" s="77" t="s">
        <v>57</v>
      </c>
      <c r="S10" s="77" t="s">
        <v>57</v>
      </c>
      <c r="T10" s="77" t="s">
        <v>57</v>
      </c>
      <c r="U10" s="77" t="s">
        <v>57</v>
      </c>
      <c r="V10" s="77" t="s">
        <v>57</v>
      </c>
      <c r="W10" s="137">
        <f t="shared" si="10"/>
        <v>46010</v>
      </c>
      <c r="X10" s="137">
        <f t="shared" si="10"/>
        <v>44806</v>
      </c>
      <c r="Y10" s="137">
        <f t="shared" si="10"/>
        <v>1204</v>
      </c>
      <c r="Z10" s="78">
        <f t="shared" si="11"/>
        <v>2.6168224299065423</v>
      </c>
      <c r="AA10" s="137">
        <f>SUM(AA13+AA16+AA19+AA22+AA25+AA28+AA31)</f>
        <v>46006</v>
      </c>
      <c r="AB10" s="78">
        <f t="shared" si="12"/>
        <v>99.991306237774396</v>
      </c>
      <c r="AC10" s="137">
        <f t="shared" si="13"/>
        <v>44802</v>
      </c>
      <c r="AD10" s="137">
        <f t="shared" si="13"/>
        <v>1204</v>
      </c>
      <c r="AE10" s="137">
        <f t="shared" si="13"/>
        <v>4</v>
      </c>
      <c r="AF10" s="146">
        <f t="shared" si="13"/>
        <v>0</v>
      </c>
      <c r="AG10" s="416"/>
      <c r="AH10" s="150" t="s">
        <v>117</v>
      </c>
      <c r="AI10" s="136">
        <f t="shared" si="14"/>
        <v>5</v>
      </c>
      <c r="AJ10" s="137">
        <f t="shared" si="14"/>
        <v>4</v>
      </c>
      <c r="AK10" s="137">
        <f t="shared" si="14"/>
        <v>1</v>
      </c>
      <c r="AL10" s="78">
        <f t="shared" si="15"/>
        <v>20</v>
      </c>
      <c r="AM10" s="137">
        <f>SUM(AM13+AM16+AM19+AM22+AM25+AM28+AM31)</f>
        <v>5</v>
      </c>
      <c r="AN10" s="77">
        <f t="shared" si="16"/>
        <v>100</v>
      </c>
      <c r="AO10" s="137">
        <f t="shared" si="17"/>
        <v>4</v>
      </c>
      <c r="AP10" s="137">
        <f t="shared" si="17"/>
        <v>1</v>
      </c>
      <c r="AQ10" s="137">
        <f t="shared" si="17"/>
        <v>0</v>
      </c>
      <c r="AR10" s="137">
        <f t="shared" si="17"/>
        <v>0</v>
      </c>
      <c r="AS10" s="137">
        <f t="shared" si="17"/>
        <v>43375</v>
      </c>
      <c r="AT10" s="137">
        <f t="shared" si="17"/>
        <v>42368</v>
      </c>
      <c r="AU10" s="137">
        <f t="shared" si="17"/>
        <v>1007</v>
      </c>
      <c r="AV10" s="78">
        <f t="shared" si="18"/>
        <v>2.3216138328530258</v>
      </c>
      <c r="AW10" s="137">
        <f>SUM(AW13+AW16+AW19+AW22+AW25+AW28+AW31)</f>
        <v>43370</v>
      </c>
      <c r="AX10" s="78">
        <f t="shared" si="19"/>
        <v>99.988472622478383</v>
      </c>
      <c r="AY10" s="137">
        <f t="shared" si="20"/>
        <v>42364</v>
      </c>
      <c r="AZ10" s="137">
        <f t="shared" si="20"/>
        <v>1006</v>
      </c>
      <c r="BA10" s="137">
        <f t="shared" si="20"/>
        <v>4</v>
      </c>
      <c r="BB10" s="137">
        <f t="shared" si="20"/>
        <v>1</v>
      </c>
      <c r="BC10" s="137">
        <f t="shared" si="20"/>
        <v>4</v>
      </c>
      <c r="BD10" s="137">
        <f t="shared" si="20"/>
        <v>4</v>
      </c>
      <c r="BE10" s="137">
        <f t="shared" si="20"/>
        <v>0</v>
      </c>
      <c r="BF10" s="77">
        <f t="shared" si="21"/>
        <v>0</v>
      </c>
      <c r="BG10" s="137">
        <f>SUM(BG13+BG16+BG19+BG22+BG25+BG28+BG31)</f>
        <v>4</v>
      </c>
      <c r="BH10" s="77">
        <f t="shared" si="22"/>
        <v>100</v>
      </c>
      <c r="BI10" s="137">
        <f t="shared" si="23"/>
        <v>4</v>
      </c>
      <c r="BJ10" s="137">
        <f t="shared" si="23"/>
        <v>0</v>
      </c>
      <c r="BK10" s="137">
        <f t="shared" si="23"/>
        <v>0</v>
      </c>
      <c r="BL10" s="146">
        <f t="shared" si="23"/>
        <v>0</v>
      </c>
      <c r="BM10" s="416"/>
      <c r="BN10" s="150" t="s">
        <v>117</v>
      </c>
      <c r="BO10" s="136">
        <f t="shared" si="24"/>
        <v>27475</v>
      </c>
      <c r="BP10" s="137">
        <f t="shared" si="24"/>
        <v>26914</v>
      </c>
      <c r="BQ10" s="137">
        <f t="shared" si="24"/>
        <v>561</v>
      </c>
      <c r="BR10" s="78">
        <f t="shared" si="25"/>
        <v>2.0418562329390357</v>
      </c>
      <c r="BS10" s="137">
        <f>SUM(BS13+BS16+BS19+BS22+BS25+BS28+BS31)</f>
        <v>27470</v>
      </c>
      <c r="BT10" s="78">
        <f t="shared" si="26"/>
        <v>99.981801637852598</v>
      </c>
      <c r="BU10" s="137">
        <f t="shared" si="27"/>
        <v>26909</v>
      </c>
      <c r="BV10" s="137">
        <f t="shared" si="27"/>
        <v>561</v>
      </c>
      <c r="BW10" s="137">
        <f t="shared" si="27"/>
        <v>5</v>
      </c>
      <c r="BX10" s="137">
        <f t="shared" si="27"/>
        <v>0</v>
      </c>
      <c r="BY10" s="137">
        <f t="shared" si="27"/>
        <v>15</v>
      </c>
      <c r="BZ10" s="137">
        <f t="shared" si="27"/>
        <v>15</v>
      </c>
      <c r="CA10" s="137">
        <f t="shared" si="27"/>
        <v>0</v>
      </c>
      <c r="CB10" s="137">
        <f>CA10/BY10*100</f>
        <v>0</v>
      </c>
      <c r="CC10" s="137">
        <f>SUM(CC13+CC16+CC19+CC22+CC25+CC28+CC31)</f>
        <v>15</v>
      </c>
      <c r="CD10" s="77">
        <f>CC10/BY10*100</f>
        <v>100</v>
      </c>
      <c r="CE10" s="137">
        <f t="shared" si="28"/>
        <v>15</v>
      </c>
      <c r="CF10" s="137">
        <f t="shared" si="28"/>
        <v>0</v>
      </c>
      <c r="CG10" s="137">
        <f t="shared" si="28"/>
        <v>0</v>
      </c>
      <c r="CH10" s="137">
        <f t="shared" si="28"/>
        <v>0</v>
      </c>
      <c r="CI10" s="137">
        <f t="shared" si="28"/>
        <v>0</v>
      </c>
      <c r="CJ10" s="137">
        <f t="shared" si="28"/>
        <v>0</v>
      </c>
      <c r="CK10" s="137">
        <f t="shared" si="28"/>
        <v>0</v>
      </c>
      <c r="CL10" s="77">
        <v>0</v>
      </c>
      <c r="CM10" s="137">
        <f>SUM(CM13+CM16+CM19+CM22+CM25+CM28+CM31)</f>
        <v>0</v>
      </c>
      <c r="CN10" s="137">
        <v>0</v>
      </c>
      <c r="CO10" s="137">
        <f t="shared" si="29"/>
        <v>0</v>
      </c>
      <c r="CP10" s="137">
        <f t="shared" si="29"/>
        <v>0</v>
      </c>
      <c r="CQ10" s="137">
        <f t="shared" si="29"/>
        <v>0</v>
      </c>
      <c r="CR10" s="137">
        <f t="shared" si="29"/>
        <v>0</v>
      </c>
    </row>
    <row r="11" spans="1:96" s="102" customFormat="1" ht="21.95" customHeight="1" x14ac:dyDescent="0.25">
      <c r="A11" s="412"/>
      <c r="B11" s="150" t="s">
        <v>118</v>
      </c>
      <c r="C11" s="136">
        <f t="shared" si="0"/>
        <v>168325</v>
      </c>
      <c r="D11" s="137">
        <f t="shared" si="1"/>
        <v>161287</v>
      </c>
      <c r="E11" s="137">
        <f t="shared" si="2"/>
        <v>7038</v>
      </c>
      <c r="F11" s="78">
        <f t="shared" si="3"/>
        <v>4.1811970889648009</v>
      </c>
      <c r="G11" s="137">
        <f t="shared" si="4"/>
        <v>168264</v>
      </c>
      <c r="H11" s="78">
        <f t="shared" si="5"/>
        <v>99.963760582207044</v>
      </c>
      <c r="I11" s="137">
        <f t="shared" si="6"/>
        <v>161229</v>
      </c>
      <c r="J11" s="137">
        <f t="shared" si="7"/>
        <v>7035</v>
      </c>
      <c r="K11" s="137">
        <f t="shared" si="8"/>
        <v>58</v>
      </c>
      <c r="L11" s="137">
        <f t="shared" si="9"/>
        <v>3</v>
      </c>
      <c r="M11" s="77" t="s">
        <v>57</v>
      </c>
      <c r="N11" s="77" t="s">
        <v>57</v>
      </c>
      <c r="O11" s="77" t="s">
        <v>57</v>
      </c>
      <c r="P11" s="77" t="s">
        <v>57</v>
      </c>
      <c r="Q11" s="77" t="s">
        <v>57</v>
      </c>
      <c r="R11" s="77" t="s">
        <v>57</v>
      </c>
      <c r="S11" s="77" t="s">
        <v>57</v>
      </c>
      <c r="T11" s="77" t="s">
        <v>57</v>
      </c>
      <c r="U11" s="77" t="s">
        <v>57</v>
      </c>
      <c r="V11" s="77" t="s">
        <v>57</v>
      </c>
      <c r="W11" s="137">
        <f t="shared" si="10"/>
        <v>72431</v>
      </c>
      <c r="X11" s="137">
        <f t="shared" si="10"/>
        <v>68755</v>
      </c>
      <c r="Y11" s="137">
        <f t="shared" si="10"/>
        <v>3676</v>
      </c>
      <c r="Z11" s="78">
        <f t="shared" si="11"/>
        <v>5.0751749941323467</v>
      </c>
      <c r="AA11" s="137">
        <f>SUM(AA14+AA17+AA20+AA23+AA26+AA29+AA32)</f>
        <v>72400</v>
      </c>
      <c r="AB11" s="78">
        <f t="shared" si="12"/>
        <v>99.957200646132179</v>
      </c>
      <c r="AC11" s="137">
        <f t="shared" si="13"/>
        <v>68726</v>
      </c>
      <c r="AD11" s="137">
        <f t="shared" si="13"/>
        <v>3674</v>
      </c>
      <c r="AE11" s="137">
        <f t="shared" si="13"/>
        <v>29</v>
      </c>
      <c r="AF11" s="146">
        <f t="shared" si="13"/>
        <v>2</v>
      </c>
      <c r="AG11" s="416"/>
      <c r="AH11" s="150" t="s">
        <v>118</v>
      </c>
      <c r="AI11" s="136">
        <f t="shared" si="14"/>
        <v>16</v>
      </c>
      <c r="AJ11" s="137">
        <f t="shared" si="14"/>
        <v>15</v>
      </c>
      <c r="AK11" s="137">
        <f t="shared" si="14"/>
        <v>1</v>
      </c>
      <c r="AL11" s="78">
        <f t="shared" si="15"/>
        <v>6.25</v>
      </c>
      <c r="AM11" s="137">
        <f>SUM(AM14+AM17+AM20+AM23+AM26+AM29+AM32)</f>
        <v>16</v>
      </c>
      <c r="AN11" s="77">
        <f t="shared" si="16"/>
        <v>100</v>
      </c>
      <c r="AO11" s="137">
        <f t="shared" si="17"/>
        <v>15</v>
      </c>
      <c r="AP11" s="137">
        <f t="shared" si="17"/>
        <v>1</v>
      </c>
      <c r="AQ11" s="137">
        <f t="shared" si="17"/>
        <v>0</v>
      </c>
      <c r="AR11" s="137">
        <f t="shared" si="17"/>
        <v>0</v>
      </c>
      <c r="AS11" s="137">
        <f t="shared" si="17"/>
        <v>59739</v>
      </c>
      <c r="AT11" s="137">
        <f t="shared" si="17"/>
        <v>57468</v>
      </c>
      <c r="AU11" s="137">
        <f t="shared" si="17"/>
        <v>2271</v>
      </c>
      <c r="AV11" s="78">
        <f t="shared" si="18"/>
        <v>3.8015366845779135</v>
      </c>
      <c r="AW11" s="137">
        <f>SUM(AW14+AW17+AW20+AW23+AW26+AW29+AW32)</f>
        <v>59717</v>
      </c>
      <c r="AX11" s="78">
        <f t="shared" si="19"/>
        <v>99.96317313647701</v>
      </c>
      <c r="AY11" s="137">
        <f t="shared" si="20"/>
        <v>57447</v>
      </c>
      <c r="AZ11" s="137">
        <f t="shared" si="20"/>
        <v>2270</v>
      </c>
      <c r="BA11" s="137">
        <f t="shared" si="20"/>
        <v>21</v>
      </c>
      <c r="BB11" s="137">
        <f t="shared" si="20"/>
        <v>1</v>
      </c>
      <c r="BC11" s="137">
        <f t="shared" si="20"/>
        <v>8</v>
      </c>
      <c r="BD11" s="137">
        <f t="shared" si="20"/>
        <v>8</v>
      </c>
      <c r="BE11" s="137">
        <f t="shared" si="20"/>
        <v>0</v>
      </c>
      <c r="BF11" s="77">
        <f t="shared" si="21"/>
        <v>0</v>
      </c>
      <c r="BG11" s="137">
        <f>SUM(BG14+BG17+BG20+BG23+BG26+BG29+BG32)</f>
        <v>8</v>
      </c>
      <c r="BH11" s="77">
        <f t="shared" si="22"/>
        <v>100</v>
      </c>
      <c r="BI11" s="137">
        <f t="shared" si="23"/>
        <v>8</v>
      </c>
      <c r="BJ11" s="137">
        <f t="shared" si="23"/>
        <v>0</v>
      </c>
      <c r="BK11" s="137">
        <f t="shared" si="23"/>
        <v>0</v>
      </c>
      <c r="BL11" s="146">
        <f t="shared" si="23"/>
        <v>0</v>
      </c>
      <c r="BM11" s="416"/>
      <c r="BN11" s="150" t="s">
        <v>118</v>
      </c>
      <c r="BO11" s="136">
        <f t="shared" si="24"/>
        <v>36127</v>
      </c>
      <c r="BP11" s="137">
        <f t="shared" si="24"/>
        <v>35037</v>
      </c>
      <c r="BQ11" s="137">
        <f t="shared" si="24"/>
        <v>1090</v>
      </c>
      <c r="BR11" s="78">
        <f t="shared" si="25"/>
        <v>3.0171339995017576</v>
      </c>
      <c r="BS11" s="137">
        <f>SUM(BS14+BS17+BS20+BS23+BS26+BS29+BS32)</f>
        <v>36119</v>
      </c>
      <c r="BT11" s="78">
        <f t="shared" si="26"/>
        <v>99.977855897251374</v>
      </c>
      <c r="BU11" s="137">
        <f t="shared" si="27"/>
        <v>35029</v>
      </c>
      <c r="BV11" s="137">
        <f t="shared" si="27"/>
        <v>1090</v>
      </c>
      <c r="BW11" s="137">
        <f t="shared" si="27"/>
        <v>8</v>
      </c>
      <c r="BX11" s="137">
        <f t="shared" si="27"/>
        <v>0</v>
      </c>
      <c r="BY11" s="137">
        <f t="shared" si="27"/>
        <v>4</v>
      </c>
      <c r="BZ11" s="137">
        <f t="shared" si="27"/>
        <v>4</v>
      </c>
      <c r="CA11" s="137">
        <f t="shared" si="27"/>
        <v>0</v>
      </c>
      <c r="CB11" s="137">
        <f>CA11/BY11*100</f>
        <v>0</v>
      </c>
      <c r="CC11" s="137">
        <f>SUM(CC14+CC17+CC20+CC23+CC26+CC29+CC32)</f>
        <v>4</v>
      </c>
      <c r="CD11" s="77">
        <f>CC11/BY11*100</f>
        <v>100</v>
      </c>
      <c r="CE11" s="137">
        <f t="shared" si="28"/>
        <v>4</v>
      </c>
      <c r="CF11" s="137">
        <f t="shared" si="28"/>
        <v>0</v>
      </c>
      <c r="CG11" s="137">
        <f t="shared" si="28"/>
        <v>0</v>
      </c>
      <c r="CH11" s="137">
        <f t="shared" si="28"/>
        <v>0</v>
      </c>
      <c r="CI11" s="137">
        <f t="shared" si="28"/>
        <v>0</v>
      </c>
      <c r="CJ11" s="137">
        <f t="shared" si="28"/>
        <v>0</v>
      </c>
      <c r="CK11" s="137">
        <f t="shared" si="28"/>
        <v>0</v>
      </c>
      <c r="CL11" s="77">
        <v>0</v>
      </c>
      <c r="CM11" s="137">
        <f>SUM(CM14+CM17+CM20+CM23+CM26+CM29+CM32)</f>
        <v>0</v>
      </c>
      <c r="CN11" s="137">
        <v>0</v>
      </c>
      <c r="CO11" s="137">
        <f t="shared" si="29"/>
        <v>0</v>
      </c>
      <c r="CP11" s="137">
        <f t="shared" si="29"/>
        <v>0</v>
      </c>
      <c r="CQ11" s="137">
        <f t="shared" si="29"/>
        <v>0</v>
      </c>
      <c r="CR11" s="137">
        <f t="shared" si="29"/>
        <v>0</v>
      </c>
    </row>
    <row r="12" spans="1:96" s="102" customFormat="1" ht="21.95" customHeight="1" x14ac:dyDescent="0.25">
      <c r="A12" s="415" t="s">
        <v>119</v>
      </c>
      <c r="B12" s="150" t="s">
        <v>4</v>
      </c>
      <c r="C12" s="136">
        <f t="shared" si="0"/>
        <v>91626</v>
      </c>
      <c r="D12" s="137">
        <f t="shared" si="1"/>
        <v>89900</v>
      </c>
      <c r="E12" s="137">
        <f t="shared" si="2"/>
        <v>1726</v>
      </c>
      <c r="F12" s="78">
        <f t="shared" si="3"/>
        <v>1.883744788597123</v>
      </c>
      <c r="G12" s="137">
        <f t="shared" si="4"/>
        <v>91611</v>
      </c>
      <c r="H12" s="78">
        <f t="shared" si="5"/>
        <v>99.983629100910221</v>
      </c>
      <c r="I12" s="137">
        <f t="shared" si="6"/>
        <v>89888</v>
      </c>
      <c r="J12" s="137">
        <f t="shared" si="7"/>
        <v>1723</v>
      </c>
      <c r="K12" s="137">
        <f t="shared" si="8"/>
        <v>12</v>
      </c>
      <c r="L12" s="137">
        <f t="shared" si="9"/>
        <v>3</v>
      </c>
      <c r="M12" s="77" t="s">
        <v>57</v>
      </c>
      <c r="N12" s="77" t="s">
        <v>57</v>
      </c>
      <c r="O12" s="77" t="s">
        <v>57</v>
      </c>
      <c r="P12" s="77" t="s">
        <v>57</v>
      </c>
      <c r="Q12" s="77" t="s">
        <v>57</v>
      </c>
      <c r="R12" s="77" t="s">
        <v>57</v>
      </c>
      <c r="S12" s="77" t="s">
        <v>57</v>
      </c>
      <c r="T12" s="77" t="s">
        <v>57</v>
      </c>
      <c r="U12" s="77" t="s">
        <v>57</v>
      </c>
      <c r="V12" s="77" t="s">
        <v>57</v>
      </c>
      <c r="W12" s="137">
        <f t="shared" ref="W12:W26" si="30">SUM(X12:Y12)</f>
        <v>33036</v>
      </c>
      <c r="X12" s="137">
        <f>SUM(X13:X14)</f>
        <v>32514</v>
      </c>
      <c r="Y12" s="137">
        <f>SUM(Y13:Y14)</f>
        <v>522</v>
      </c>
      <c r="Z12" s="78">
        <f t="shared" si="11"/>
        <v>1.580094442426444</v>
      </c>
      <c r="AA12" s="77">
        <f t="shared" ref="AA12:AA20" si="31">SUM(AC12:AD12)</f>
        <v>33029</v>
      </c>
      <c r="AB12" s="78">
        <f t="shared" si="12"/>
        <v>99.978810994067075</v>
      </c>
      <c r="AC12" s="137">
        <f>SUM(AC13:AC14)</f>
        <v>32508</v>
      </c>
      <c r="AD12" s="137">
        <f>SUM(AD13:AD14)</f>
        <v>521</v>
      </c>
      <c r="AE12" s="137">
        <f>SUM(AE13:AE14)</f>
        <v>6</v>
      </c>
      <c r="AF12" s="146">
        <f>SUM(AF13:AF14)</f>
        <v>1</v>
      </c>
      <c r="AG12" s="416" t="s">
        <v>119</v>
      </c>
      <c r="AH12" s="150" t="s">
        <v>4</v>
      </c>
      <c r="AI12" s="136">
        <f t="shared" ref="AI12:AI32" si="32">SUM(AJ12:AK12)</f>
        <v>3</v>
      </c>
      <c r="AJ12" s="137">
        <f>SUM(AJ13:AJ14)</f>
        <v>2</v>
      </c>
      <c r="AK12" s="137">
        <f>SUM(AK13:AK14)</f>
        <v>1</v>
      </c>
      <c r="AL12" s="78">
        <f t="shared" si="15"/>
        <v>33.333333333333329</v>
      </c>
      <c r="AM12" s="77">
        <f>SUM(AO12:AP12)</f>
        <v>3</v>
      </c>
      <c r="AN12" s="77">
        <f t="shared" si="16"/>
        <v>100</v>
      </c>
      <c r="AO12" s="137">
        <f>SUM(AO13:AO14)</f>
        <v>2</v>
      </c>
      <c r="AP12" s="137">
        <f>SUM(AP13:AP14)</f>
        <v>1</v>
      </c>
      <c r="AQ12" s="137">
        <f>SUM(AQ13:AQ14)</f>
        <v>0</v>
      </c>
      <c r="AR12" s="137">
        <f>SUM(AR13:AR14)</f>
        <v>0</v>
      </c>
      <c r="AS12" s="137">
        <f t="shared" ref="AS12:AS26" si="33">SUM(AT12:AU12)</f>
        <v>37021</v>
      </c>
      <c r="AT12" s="137">
        <f>SUM(AT13:AT14)</f>
        <v>36245</v>
      </c>
      <c r="AU12" s="137">
        <f>SUM(AU13:AU14)</f>
        <v>776</v>
      </c>
      <c r="AV12" s="78">
        <f t="shared" si="18"/>
        <v>2.0961076145971207</v>
      </c>
      <c r="AW12" s="77">
        <f t="shared" ref="AW12:AW20" si="34">SUM(AY12:AZ12)</f>
        <v>37016</v>
      </c>
      <c r="AX12" s="78">
        <f t="shared" si="19"/>
        <v>99.986494151967804</v>
      </c>
      <c r="AY12" s="137">
        <f>SUM(AY13:AY14)</f>
        <v>36242</v>
      </c>
      <c r="AZ12" s="137">
        <f>SUM(AZ13:AZ14)</f>
        <v>774</v>
      </c>
      <c r="BA12" s="137">
        <f>SUM(BA13:BA14)</f>
        <v>3</v>
      </c>
      <c r="BB12" s="137">
        <f>SUM(BB13:BB14)</f>
        <v>2</v>
      </c>
      <c r="BC12" s="137">
        <f t="shared" ref="BC12:BC32" si="35">SUM(BD12:BE12)</f>
        <v>4</v>
      </c>
      <c r="BD12" s="137">
        <f>SUM(BD13:BD14)</f>
        <v>4</v>
      </c>
      <c r="BE12" s="137">
        <f>SUM(BE13:BE14)</f>
        <v>0</v>
      </c>
      <c r="BF12" s="77">
        <f t="shared" si="21"/>
        <v>0</v>
      </c>
      <c r="BG12" s="77">
        <f t="shared" ref="BG12:BG20" si="36">SUM(BI12:BJ12)</f>
        <v>4</v>
      </c>
      <c r="BH12" s="77">
        <f t="shared" si="22"/>
        <v>100</v>
      </c>
      <c r="BI12" s="137">
        <f>SUM(BI13:BI14)</f>
        <v>4</v>
      </c>
      <c r="BJ12" s="137">
        <f>SUM(BJ13:BJ14)</f>
        <v>0</v>
      </c>
      <c r="BK12" s="137">
        <f>SUM(BK13:BK14)</f>
        <v>0</v>
      </c>
      <c r="BL12" s="146">
        <f>SUM(BL13:BL14)</f>
        <v>0</v>
      </c>
      <c r="BM12" s="416" t="s">
        <v>119</v>
      </c>
      <c r="BN12" s="150" t="s">
        <v>4</v>
      </c>
      <c r="BO12" s="136">
        <f t="shared" ref="BO12:BO32" si="37">SUM(BP12:BQ12)</f>
        <v>21547</v>
      </c>
      <c r="BP12" s="137">
        <f>SUM(BP13:BP14)</f>
        <v>21120</v>
      </c>
      <c r="BQ12" s="137">
        <f>SUM(BQ13:BQ14)</f>
        <v>427</v>
      </c>
      <c r="BR12" s="78">
        <f t="shared" si="25"/>
        <v>1.9817143917946816</v>
      </c>
      <c r="BS12" s="137">
        <f t="shared" ref="BS12:BS26" si="38">SUM(BU12:BV12)</f>
        <v>21544</v>
      </c>
      <c r="BT12" s="78">
        <f t="shared" si="26"/>
        <v>99.986076948067009</v>
      </c>
      <c r="BU12" s="137">
        <f>SUM(BU13:BU14)</f>
        <v>21117</v>
      </c>
      <c r="BV12" s="137">
        <f>SUM(BV13:BV14)</f>
        <v>427</v>
      </c>
      <c r="BW12" s="137">
        <f>SUM(BW13:BW14)</f>
        <v>3</v>
      </c>
      <c r="BX12" s="137">
        <f>SUM(BX13:BX14)</f>
        <v>0</v>
      </c>
      <c r="BY12" s="137">
        <f t="shared" ref="BY12:BY32" si="39">SUM(BZ12:CA12)</f>
        <v>15</v>
      </c>
      <c r="BZ12" s="137">
        <f>SUM(BZ13:BZ14)</f>
        <v>15</v>
      </c>
      <c r="CA12" s="137">
        <f>SUM(CA13:CA14)</f>
        <v>0</v>
      </c>
      <c r="CB12" s="137">
        <f>CA12/BY12*100</f>
        <v>0</v>
      </c>
      <c r="CC12" s="77">
        <f t="shared" ref="CC12:CC24" si="40">SUM(CE12:CF12)</f>
        <v>15</v>
      </c>
      <c r="CD12" s="77">
        <f>CC12/BY12*100</f>
        <v>100</v>
      </c>
      <c r="CE12" s="137">
        <f>SUM(CE13:CE14)</f>
        <v>15</v>
      </c>
      <c r="CF12" s="137">
        <f>SUM(CF13:CF14)</f>
        <v>0</v>
      </c>
      <c r="CG12" s="137">
        <f>SUM(CG13:CG14)</f>
        <v>0</v>
      </c>
      <c r="CH12" s="137">
        <f>SUM(CH13:CH14)</f>
        <v>0</v>
      </c>
      <c r="CI12" s="137">
        <f t="shared" ref="CI12:CI32" si="41">SUM(CJ12:CK12)</f>
        <v>0</v>
      </c>
      <c r="CJ12" s="137">
        <f>SUM(CJ13:CJ14)</f>
        <v>0</v>
      </c>
      <c r="CK12" s="137">
        <f>SUM(CK13:CK14)</f>
        <v>0</v>
      </c>
      <c r="CL12" s="77">
        <v>0</v>
      </c>
      <c r="CM12" s="77">
        <f t="shared" ref="CM12:CM32" si="42">SUM(CO12:CP12)</f>
        <v>0</v>
      </c>
      <c r="CN12" s="137">
        <v>0</v>
      </c>
      <c r="CO12" s="137">
        <f>SUM(CO13:CO14)</f>
        <v>0</v>
      </c>
      <c r="CP12" s="137">
        <f>SUM(CP13:CP14)</f>
        <v>0</v>
      </c>
      <c r="CQ12" s="137">
        <f>SUM(CQ13:CQ14)</f>
        <v>0</v>
      </c>
      <c r="CR12" s="137">
        <f>SUM(CR13:CR14)</f>
        <v>0</v>
      </c>
    </row>
    <row r="13" spans="1:96" s="102" customFormat="1" ht="21.95" customHeight="1" x14ac:dyDescent="0.25">
      <c r="A13" s="415"/>
      <c r="B13" s="150" t="s">
        <v>117</v>
      </c>
      <c r="C13" s="136">
        <f t="shared" si="0"/>
        <v>75446</v>
      </c>
      <c r="D13" s="137">
        <f t="shared" si="1"/>
        <v>74015</v>
      </c>
      <c r="E13" s="137">
        <f t="shared" si="2"/>
        <v>1431</v>
      </c>
      <c r="F13" s="78">
        <f t="shared" si="3"/>
        <v>1.8967208334437875</v>
      </c>
      <c r="G13" s="137">
        <f t="shared" si="4"/>
        <v>75436</v>
      </c>
      <c r="H13" s="78">
        <f t="shared" si="5"/>
        <v>99.986745486838274</v>
      </c>
      <c r="I13" s="137">
        <f t="shared" si="6"/>
        <v>74006</v>
      </c>
      <c r="J13" s="137">
        <f t="shared" si="7"/>
        <v>1430</v>
      </c>
      <c r="K13" s="137">
        <f t="shared" si="8"/>
        <v>9</v>
      </c>
      <c r="L13" s="137">
        <f t="shared" si="9"/>
        <v>1</v>
      </c>
      <c r="M13" s="77" t="s">
        <v>57</v>
      </c>
      <c r="N13" s="77" t="s">
        <v>57</v>
      </c>
      <c r="O13" s="77" t="s">
        <v>57</v>
      </c>
      <c r="P13" s="77" t="s">
        <v>57</v>
      </c>
      <c r="Q13" s="77" t="s">
        <v>57</v>
      </c>
      <c r="R13" s="77" t="s">
        <v>57</v>
      </c>
      <c r="S13" s="77" t="s">
        <v>57</v>
      </c>
      <c r="T13" s="77" t="s">
        <v>57</v>
      </c>
      <c r="U13" s="77" t="s">
        <v>57</v>
      </c>
      <c r="V13" s="77" t="s">
        <v>57</v>
      </c>
      <c r="W13" s="137">
        <f t="shared" si="30"/>
        <v>27840</v>
      </c>
      <c r="X13" s="137">
        <v>27403</v>
      </c>
      <c r="Y13" s="137">
        <v>437</v>
      </c>
      <c r="Z13" s="78">
        <f t="shared" si="11"/>
        <v>1.5696839080459772</v>
      </c>
      <c r="AA13" s="77">
        <f t="shared" si="31"/>
        <v>27837</v>
      </c>
      <c r="AB13" s="78">
        <f t="shared" si="12"/>
        <v>99.989224137931032</v>
      </c>
      <c r="AC13" s="137">
        <v>27400</v>
      </c>
      <c r="AD13" s="137">
        <v>437</v>
      </c>
      <c r="AE13" s="137">
        <v>3</v>
      </c>
      <c r="AF13" s="146">
        <f>SUM(AF16+AF19+AF22+AF25+AF28+AF31)</f>
        <v>0</v>
      </c>
      <c r="AG13" s="416"/>
      <c r="AH13" s="150" t="s">
        <v>117</v>
      </c>
      <c r="AI13" s="136">
        <f t="shared" si="32"/>
        <v>2</v>
      </c>
      <c r="AJ13" s="137">
        <v>2</v>
      </c>
      <c r="AK13" s="137">
        <v>0</v>
      </c>
      <c r="AL13" s="78">
        <f t="shared" si="15"/>
        <v>0</v>
      </c>
      <c r="AM13" s="77">
        <f>SUM(AO13:AP13)</f>
        <v>2</v>
      </c>
      <c r="AN13" s="77">
        <f t="shared" si="16"/>
        <v>100</v>
      </c>
      <c r="AO13" s="137">
        <v>2</v>
      </c>
      <c r="AP13" s="137">
        <v>0</v>
      </c>
      <c r="AQ13" s="137">
        <v>0</v>
      </c>
      <c r="AR13" s="137">
        <v>0</v>
      </c>
      <c r="AS13" s="137">
        <f t="shared" si="33"/>
        <v>29889</v>
      </c>
      <c r="AT13" s="137">
        <v>29251</v>
      </c>
      <c r="AU13" s="137">
        <v>638</v>
      </c>
      <c r="AV13" s="78">
        <f t="shared" si="18"/>
        <v>2.1345645555220982</v>
      </c>
      <c r="AW13" s="77">
        <f t="shared" si="34"/>
        <v>29885</v>
      </c>
      <c r="AX13" s="78">
        <f t="shared" si="19"/>
        <v>99.986617150122115</v>
      </c>
      <c r="AY13" s="137">
        <v>29248</v>
      </c>
      <c r="AZ13" s="137">
        <v>637</v>
      </c>
      <c r="BA13" s="137">
        <v>3</v>
      </c>
      <c r="BB13" s="137">
        <v>1</v>
      </c>
      <c r="BC13" s="137">
        <f t="shared" si="35"/>
        <v>3</v>
      </c>
      <c r="BD13" s="137">
        <v>3</v>
      </c>
      <c r="BE13" s="137">
        <v>0</v>
      </c>
      <c r="BF13" s="77">
        <f t="shared" si="21"/>
        <v>0</v>
      </c>
      <c r="BG13" s="77">
        <f t="shared" si="36"/>
        <v>3</v>
      </c>
      <c r="BH13" s="77">
        <f t="shared" si="22"/>
        <v>100</v>
      </c>
      <c r="BI13" s="137">
        <v>3</v>
      </c>
      <c r="BJ13" s="137">
        <v>0</v>
      </c>
      <c r="BK13" s="137">
        <v>0</v>
      </c>
      <c r="BL13" s="146">
        <v>0</v>
      </c>
      <c r="BM13" s="416"/>
      <c r="BN13" s="150" t="s">
        <v>117</v>
      </c>
      <c r="BO13" s="136">
        <f t="shared" si="37"/>
        <v>17697</v>
      </c>
      <c r="BP13" s="137">
        <v>17341</v>
      </c>
      <c r="BQ13" s="137">
        <v>356</v>
      </c>
      <c r="BR13" s="78">
        <f t="shared" si="25"/>
        <v>2.0116403910267278</v>
      </c>
      <c r="BS13" s="137">
        <f t="shared" si="38"/>
        <v>17694</v>
      </c>
      <c r="BT13" s="78">
        <f t="shared" si="26"/>
        <v>99.983047974232917</v>
      </c>
      <c r="BU13" s="137">
        <v>17338</v>
      </c>
      <c r="BV13" s="137">
        <v>356</v>
      </c>
      <c r="BW13" s="137">
        <v>3</v>
      </c>
      <c r="BX13" s="137">
        <v>0</v>
      </c>
      <c r="BY13" s="137">
        <f t="shared" si="39"/>
        <v>15</v>
      </c>
      <c r="BZ13" s="137">
        <v>15</v>
      </c>
      <c r="CA13" s="137">
        <v>0</v>
      </c>
      <c r="CB13" s="137">
        <f>CA13/BY13*100</f>
        <v>0</v>
      </c>
      <c r="CC13" s="77">
        <f t="shared" si="40"/>
        <v>15</v>
      </c>
      <c r="CD13" s="77">
        <f>CC13/BY13*100</f>
        <v>100</v>
      </c>
      <c r="CE13" s="137">
        <v>15</v>
      </c>
      <c r="CF13" s="137">
        <v>0</v>
      </c>
      <c r="CG13" s="137">
        <v>0</v>
      </c>
      <c r="CH13" s="137">
        <v>0</v>
      </c>
      <c r="CI13" s="137">
        <f t="shared" si="41"/>
        <v>0</v>
      </c>
      <c r="CJ13" s="137">
        <v>0</v>
      </c>
      <c r="CK13" s="137">
        <v>0</v>
      </c>
      <c r="CL13" s="77">
        <v>0</v>
      </c>
      <c r="CM13" s="77">
        <f t="shared" si="42"/>
        <v>0</v>
      </c>
      <c r="CN13" s="137">
        <v>0</v>
      </c>
      <c r="CO13" s="137">
        <v>0</v>
      </c>
      <c r="CP13" s="137">
        <v>0</v>
      </c>
      <c r="CQ13" s="137">
        <v>0</v>
      </c>
      <c r="CR13" s="137">
        <v>0</v>
      </c>
    </row>
    <row r="14" spans="1:96" s="102" customFormat="1" ht="21.95" customHeight="1" x14ac:dyDescent="0.25">
      <c r="A14" s="415"/>
      <c r="B14" s="150" t="s">
        <v>118</v>
      </c>
      <c r="C14" s="136">
        <f t="shared" si="0"/>
        <v>16180</v>
      </c>
      <c r="D14" s="137">
        <f t="shared" si="1"/>
        <v>15885</v>
      </c>
      <c r="E14" s="137">
        <f t="shared" si="2"/>
        <v>295</v>
      </c>
      <c r="F14" s="78">
        <f t="shared" si="3"/>
        <v>1.823238566131026</v>
      </c>
      <c r="G14" s="137">
        <f t="shared" si="4"/>
        <v>16175</v>
      </c>
      <c r="H14" s="78">
        <f t="shared" si="5"/>
        <v>99.969097651421507</v>
      </c>
      <c r="I14" s="137">
        <f t="shared" si="6"/>
        <v>15882</v>
      </c>
      <c r="J14" s="137">
        <f t="shared" si="7"/>
        <v>293</v>
      </c>
      <c r="K14" s="137">
        <f t="shared" si="8"/>
        <v>3</v>
      </c>
      <c r="L14" s="137">
        <f t="shared" si="9"/>
        <v>2</v>
      </c>
      <c r="M14" s="77" t="s">
        <v>57</v>
      </c>
      <c r="N14" s="77" t="s">
        <v>57</v>
      </c>
      <c r="O14" s="77" t="s">
        <v>57</v>
      </c>
      <c r="P14" s="77" t="s">
        <v>57</v>
      </c>
      <c r="Q14" s="77" t="s">
        <v>57</v>
      </c>
      <c r="R14" s="77" t="s">
        <v>57</v>
      </c>
      <c r="S14" s="77" t="s">
        <v>57</v>
      </c>
      <c r="T14" s="77" t="s">
        <v>57</v>
      </c>
      <c r="U14" s="77" t="s">
        <v>57</v>
      </c>
      <c r="V14" s="77" t="s">
        <v>57</v>
      </c>
      <c r="W14" s="137">
        <f t="shared" si="30"/>
        <v>5196</v>
      </c>
      <c r="X14" s="137">
        <v>5111</v>
      </c>
      <c r="Y14" s="137">
        <v>85</v>
      </c>
      <c r="Z14" s="78">
        <f t="shared" si="11"/>
        <v>1.6358737490377213</v>
      </c>
      <c r="AA14" s="77">
        <f t="shared" si="31"/>
        <v>5192</v>
      </c>
      <c r="AB14" s="78">
        <f t="shared" si="12"/>
        <v>99.923017705927634</v>
      </c>
      <c r="AC14" s="137">
        <v>5108</v>
      </c>
      <c r="AD14" s="137">
        <v>84</v>
      </c>
      <c r="AE14" s="137">
        <v>3</v>
      </c>
      <c r="AF14" s="146">
        <v>1</v>
      </c>
      <c r="AG14" s="416"/>
      <c r="AH14" s="150" t="s">
        <v>118</v>
      </c>
      <c r="AI14" s="136">
        <f t="shared" si="32"/>
        <v>1</v>
      </c>
      <c r="AJ14" s="137">
        <v>0</v>
      </c>
      <c r="AK14" s="137">
        <v>1</v>
      </c>
      <c r="AL14" s="77">
        <f t="shared" si="15"/>
        <v>100</v>
      </c>
      <c r="AM14" s="77">
        <f>SUM(AO14:AP14)</f>
        <v>1</v>
      </c>
      <c r="AN14" s="77">
        <f t="shared" si="16"/>
        <v>100</v>
      </c>
      <c r="AO14" s="137">
        <v>0</v>
      </c>
      <c r="AP14" s="137">
        <v>1</v>
      </c>
      <c r="AQ14" s="137">
        <v>0</v>
      </c>
      <c r="AR14" s="137">
        <v>0</v>
      </c>
      <c r="AS14" s="137">
        <f t="shared" si="33"/>
        <v>7132</v>
      </c>
      <c r="AT14" s="137">
        <v>6994</v>
      </c>
      <c r="AU14" s="137">
        <v>138</v>
      </c>
      <c r="AV14" s="78">
        <f t="shared" si="18"/>
        <v>1.9349411104879417</v>
      </c>
      <c r="AW14" s="77">
        <f t="shared" si="34"/>
        <v>7131</v>
      </c>
      <c r="AX14" s="78">
        <f t="shared" si="19"/>
        <v>99.985978687605154</v>
      </c>
      <c r="AY14" s="137">
        <v>6994</v>
      </c>
      <c r="AZ14" s="137">
        <v>137</v>
      </c>
      <c r="BA14" s="137">
        <v>0</v>
      </c>
      <c r="BB14" s="137">
        <v>1</v>
      </c>
      <c r="BC14" s="137">
        <f t="shared" si="35"/>
        <v>1</v>
      </c>
      <c r="BD14" s="137">
        <v>1</v>
      </c>
      <c r="BE14" s="137">
        <v>0</v>
      </c>
      <c r="BF14" s="77">
        <f t="shared" si="21"/>
        <v>0</v>
      </c>
      <c r="BG14" s="77">
        <f t="shared" si="36"/>
        <v>1</v>
      </c>
      <c r="BH14" s="77">
        <f t="shared" si="22"/>
        <v>100</v>
      </c>
      <c r="BI14" s="137">
        <v>1</v>
      </c>
      <c r="BJ14" s="137">
        <v>0</v>
      </c>
      <c r="BK14" s="137">
        <v>0</v>
      </c>
      <c r="BL14" s="146">
        <v>0</v>
      </c>
      <c r="BM14" s="416"/>
      <c r="BN14" s="150" t="s">
        <v>118</v>
      </c>
      <c r="BO14" s="136">
        <f t="shared" si="37"/>
        <v>3850</v>
      </c>
      <c r="BP14" s="137">
        <v>3779</v>
      </c>
      <c r="BQ14" s="137">
        <v>71</v>
      </c>
      <c r="BR14" s="78">
        <f t="shared" si="25"/>
        <v>1.8441558441558443</v>
      </c>
      <c r="BS14" s="137">
        <f t="shared" si="38"/>
        <v>3850</v>
      </c>
      <c r="BT14" s="77">
        <f t="shared" si="26"/>
        <v>100</v>
      </c>
      <c r="BU14" s="137">
        <v>3779</v>
      </c>
      <c r="BV14" s="137">
        <v>71</v>
      </c>
      <c r="BW14" s="137">
        <v>0</v>
      </c>
      <c r="BX14" s="137">
        <v>0</v>
      </c>
      <c r="BY14" s="137">
        <f t="shared" si="39"/>
        <v>0</v>
      </c>
      <c r="BZ14" s="137">
        <v>0</v>
      </c>
      <c r="CA14" s="137">
        <v>0</v>
      </c>
      <c r="CB14" s="137">
        <v>0</v>
      </c>
      <c r="CC14" s="77">
        <f t="shared" si="40"/>
        <v>0</v>
      </c>
      <c r="CD14" s="137">
        <v>0</v>
      </c>
      <c r="CE14" s="137">
        <v>0</v>
      </c>
      <c r="CF14" s="137">
        <v>0</v>
      </c>
      <c r="CG14" s="137">
        <v>0</v>
      </c>
      <c r="CH14" s="137">
        <v>0</v>
      </c>
      <c r="CI14" s="137">
        <f t="shared" si="41"/>
        <v>0</v>
      </c>
      <c r="CJ14" s="137">
        <v>0</v>
      </c>
      <c r="CK14" s="137">
        <v>0</v>
      </c>
      <c r="CL14" s="77">
        <v>0</v>
      </c>
      <c r="CM14" s="77">
        <f t="shared" si="42"/>
        <v>0</v>
      </c>
      <c r="CN14" s="137">
        <v>0</v>
      </c>
      <c r="CO14" s="137">
        <v>0</v>
      </c>
      <c r="CP14" s="137">
        <v>0</v>
      </c>
      <c r="CQ14" s="137">
        <v>0</v>
      </c>
      <c r="CR14" s="137">
        <v>0</v>
      </c>
    </row>
    <row r="15" spans="1:96" s="102" customFormat="1" ht="21.95" customHeight="1" x14ac:dyDescent="0.25">
      <c r="A15" s="415" t="s">
        <v>120</v>
      </c>
      <c r="B15" s="150" t="s">
        <v>4</v>
      </c>
      <c r="C15" s="136">
        <f t="shared" si="0"/>
        <v>18557</v>
      </c>
      <c r="D15" s="137">
        <f t="shared" si="1"/>
        <v>17835</v>
      </c>
      <c r="E15" s="137">
        <f t="shared" si="2"/>
        <v>722</v>
      </c>
      <c r="F15" s="78">
        <f t="shared" si="3"/>
        <v>3.8907150940345963</v>
      </c>
      <c r="G15" s="137">
        <f t="shared" si="4"/>
        <v>18556</v>
      </c>
      <c r="H15" s="78">
        <f t="shared" si="5"/>
        <v>99.994611197930709</v>
      </c>
      <c r="I15" s="137">
        <f t="shared" si="6"/>
        <v>17834</v>
      </c>
      <c r="J15" s="137">
        <f t="shared" si="7"/>
        <v>722</v>
      </c>
      <c r="K15" s="137">
        <f t="shared" si="8"/>
        <v>1</v>
      </c>
      <c r="L15" s="137">
        <f t="shared" si="9"/>
        <v>0</v>
      </c>
      <c r="M15" s="77" t="s">
        <v>57</v>
      </c>
      <c r="N15" s="77" t="s">
        <v>57</v>
      </c>
      <c r="O15" s="77" t="s">
        <v>57</v>
      </c>
      <c r="P15" s="77" t="s">
        <v>57</v>
      </c>
      <c r="Q15" s="77" t="s">
        <v>57</v>
      </c>
      <c r="R15" s="77" t="s">
        <v>57</v>
      </c>
      <c r="S15" s="77" t="s">
        <v>57</v>
      </c>
      <c r="T15" s="77" t="s">
        <v>57</v>
      </c>
      <c r="U15" s="77" t="s">
        <v>57</v>
      </c>
      <c r="V15" s="77" t="s">
        <v>57</v>
      </c>
      <c r="W15" s="137">
        <f t="shared" si="30"/>
        <v>8309</v>
      </c>
      <c r="X15" s="137">
        <f>SUM(X16:X17)</f>
        <v>7848</v>
      </c>
      <c r="Y15" s="137">
        <f>SUM(Y16:Y17)</f>
        <v>461</v>
      </c>
      <c r="Z15" s="78">
        <f t="shared" si="11"/>
        <v>5.5482007461788418</v>
      </c>
      <c r="AA15" s="77">
        <f t="shared" si="31"/>
        <v>8308</v>
      </c>
      <c r="AB15" s="78">
        <f t="shared" si="12"/>
        <v>99.98796485738356</v>
      </c>
      <c r="AC15" s="137">
        <f>SUM(AC16:AC17)</f>
        <v>7847</v>
      </c>
      <c r="AD15" s="137">
        <f>SUM(AD16:AD17)</f>
        <v>461</v>
      </c>
      <c r="AE15" s="137">
        <f>SUM(AE16:AE17)</f>
        <v>1</v>
      </c>
      <c r="AF15" s="146">
        <f>SUM(AF16:AF17)</f>
        <v>0</v>
      </c>
      <c r="AG15" s="416" t="s">
        <v>120</v>
      </c>
      <c r="AH15" s="150" t="s">
        <v>4</v>
      </c>
      <c r="AI15" s="136">
        <f t="shared" si="32"/>
        <v>0</v>
      </c>
      <c r="AJ15" s="137">
        <f>SUM(AJ16:AJ17)</f>
        <v>0</v>
      </c>
      <c r="AK15" s="137">
        <f>SUM(AK16:AK17)</f>
        <v>0</v>
      </c>
      <c r="AL15" s="138">
        <v>0</v>
      </c>
      <c r="AM15" s="137">
        <v>0</v>
      </c>
      <c r="AN15" s="137">
        <v>0</v>
      </c>
      <c r="AO15" s="137">
        <f>SUM(AO16:AO17)</f>
        <v>0</v>
      </c>
      <c r="AP15" s="137">
        <f>SUM(AP16:AP17)</f>
        <v>0</v>
      </c>
      <c r="AQ15" s="137">
        <f>SUM(AQ16:AQ17)</f>
        <v>0</v>
      </c>
      <c r="AR15" s="137">
        <f>SUM(AR16:AR17)</f>
        <v>0</v>
      </c>
      <c r="AS15" s="137">
        <f t="shared" si="33"/>
        <v>1483</v>
      </c>
      <c r="AT15" s="137">
        <f>SUM(AT16:AT17)</f>
        <v>1458</v>
      </c>
      <c r="AU15" s="137">
        <f>SUM(AU16:AU17)</f>
        <v>25</v>
      </c>
      <c r="AV15" s="78">
        <f t="shared" si="18"/>
        <v>1.6857720836142953</v>
      </c>
      <c r="AW15" s="77">
        <f t="shared" si="34"/>
        <v>1483</v>
      </c>
      <c r="AX15" s="77">
        <f t="shared" si="19"/>
        <v>100</v>
      </c>
      <c r="AY15" s="137">
        <f>SUM(AY16:AY17)</f>
        <v>1458</v>
      </c>
      <c r="AZ15" s="137">
        <f>SUM(AZ16:AZ17)</f>
        <v>25</v>
      </c>
      <c r="BA15" s="137">
        <f>SUM(BA16:BA17)</f>
        <v>0</v>
      </c>
      <c r="BB15" s="137">
        <f>SUM(BB16:BB17)</f>
        <v>0</v>
      </c>
      <c r="BC15" s="137">
        <f t="shared" si="35"/>
        <v>0</v>
      </c>
      <c r="BD15" s="137">
        <f>SUM(BD16:BD17)</f>
        <v>0</v>
      </c>
      <c r="BE15" s="137">
        <f>SUM(BE16:BE17)</f>
        <v>0</v>
      </c>
      <c r="BF15" s="137">
        <v>0</v>
      </c>
      <c r="BG15" s="77">
        <f t="shared" si="36"/>
        <v>0</v>
      </c>
      <c r="BH15" s="137">
        <v>0</v>
      </c>
      <c r="BI15" s="137">
        <f>SUM(BI16:BI17)</f>
        <v>0</v>
      </c>
      <c r="BJ15" s="137">
        <f>SUM(BJ16:BJ17)</f>
        <v>0</v>
      </c>
      <c r="BK15" s="137">
        <f>SUM(BK16:BK17)</f>
        <v>0</v>
      </c>
      <c r="BL15" s="146">
        <f>SUM(BL16:BL17)</f>
        <v>0</v>
      </c>
      <c r="BM15" s="416" t="s">
        <v>120</v>
      </c>
      <c r="BN15" s="150" t="s">
        <v>4</v>
      </c>
      <c r="BO15" s="136">
        <f t="shared" si="37"/>
        <v>8764</v>
      </c>
      <c r="BP15" s="137">
        <f>SUM(BP16:BP17)</f>
        <v>8528</v>
      </c>
      <c r="BQ15" s="137">
        <f>SUM(BQ16:BQ17)</f>
        <v>236</v>
      </c>
      <c r="BR15" s="78">
        <f t="shared" si="25"/>
        <v>2.6928343222272932</v>
      </c>
      <c r="BS15" s="137">
        <f t="shared" si="38"/>
        <v>8764</v>
      </c>
      <c r="BT15" s="77">
        <f t="shared" si="26"/>
        <v>100</v>
      </c>
      <c r="BU15" s="137">
        <f>SUM(BU16:BU17)</f>
        <v>8528</v>
      </c>
      <c r="BV15" s="137">
        <f>SUM(BV16:BV17)</f>
        <v>236</v>
      </c>
      <c r="BW15" s="137">
        <f>SUM(BW16:BW17)</f>
        <v>0</v>
      </c>
      <c r="BX15" s="137">
        <f>SUM(BX16:BX17)</f>
        <v>0</v>
      </c>
      <c r="BY15" s="137">
        <f t="shared" si="39"/>
        <v>1</v>
      </c>
      <c r="BZ15" s="137">
        <f>SUM(BZ16:BZ17)</f>
        <v>1</v>
      </c>
      <c r="CA15" s="137">
        <f>SUM(CA16:CA17)</f>
        <v>0</v>
      </c>
      <c r="CB15" s="137">
        <f>CA15/BY15*100</f>
        <v>0</v>
      </c>
      <c r="CC15" s="77">
        <f t="shared" si="40"/>
        <v>1</v>
      </c>
      <c r="CD15" s="77">
        <f>CC15/BY15*100</f>
        <v>100</v>
      </c>
      <c r="CE15" s="137">
        <f>SUM(CE16:CE17)</f>
        <v>1</v>
      </c>
      <c r="CF15" s="137">
        <f>SUM(CF16:CF17)</f>
        <v>0</v>
      </c>
      <c r="CG15" s="137">
        <f>SUM(CG16:CG17)</f>
        <v>0</v>
      </c>
      <c r="CH15" s="137">
        <f>SUM(CH16:CH17)</f>
        <v>0</v>
      </c>
      <c r="CI15" s="137">
        <f t="shared" si="41"/>
        <v>0</v>
      </c>
      <c r="CJ15" s="137">
        <f>SUM(CJ16:CJ17)</f>
        <v>0</v>
      </c>
      <c r="CK15" s="137">
        <f>SUM(CK16:CK17)</f>
        <v>0</v>
      </c>
      <c r="CL15" s="77">
        <v>0</v>
      </c>
      <c r="CM15" s="77">
        <f t="shared" si="42"/>
        <v>0</v>
      </c>
      <c r="CN15" s="137">
        <v>0</v>
      </c>
      <c r="CO15" s="137">
        <f>SUM(CO16:CO17)</f>
        <v>0</v>
      </c>
      <c r="CP15" s="137">
        <f>SUM(CP16:CP17)</f>
        <v>0</v>
      </c>
      <c r="CQ15" s="137">
        <f>SUM(CQ16:CQ17)</f>
        <v>0</v>
      </c>
      <c r="CR15" s="137">
        <f>SUM(CR16:CR17)</f>
        <v>0</v>
      </c>
    </row>
    <row r="16" spans="1:96" s="102" customFormat="1" ht="21.95" customHeight="1" x14ac:dyDescent="0.25">
      <c r="A16" s="415"/>
      <c r="B16" s="150" t="s">
        <v>117</v>
      </c>
      <c r="C16" s="136">
        <f t="shared" si="0"/>
        <v>4325</v>
      </c>
      <c r="D16" s="137">
        <f t="shared" si="1"/>
        <v>4190</v>
      </c>
      <c r="E16" s="137">
        <f t="shared" si="2"/>
        <v>135</v>
      </c>
      <c r="F16" s="78">
        <f t="shared" si="3"/>
        <v>3.1213872832369942</v>
      </c>
      <c r="G16" s="137">
        <f t="shared" si="4"/>
        <v>4325</v>
      </c>
      <c r="H16" s="77">
        <f t="shared" si="5"/>
        <v>100</v>
      </c>
      <c r="I16" s="137">
        <f t="shared" si="6"/>
        <v>4190</v>
      </c>
      <c r="J16" s="137">
        <f t="shared" si="7"/>
        <v>135</v>
      </c>
      <c r="K16" s="137">
        <f t="shared" si="8"/>
        <v>0</v>
      </c>
      <c r="L16" s="137">
        <f t="shared" si="9"/>
        <v>0</v>
      </c>
      <c r="M16" s="77" t="s">
        <v>57</v>
      </c>
      <c r="N16" s="77" t="s">
        <v>57</v>
      </c>
      <c r="O16" s="77" t="s">
        <v>57</v>
      </c>
      <c r="P16" s="77" t="s">
        <v>57</v>
      </c>
      <c r="Q16" s="77" t="s">
        <v>57</v>
      </c>
      <c r="R16" s="77" t="s">
        <v>57</v>
      </c>
      <c r="S16" s="77" t="s">
        <v>57</v>
      </c>
      <c r="T16" s="77" t="s">
        <v>57</v>
      </c>
      <c r="U16" s="77" t="s">
        <v>57</v>
      </c>
      <c r="V16" s="77" t="s">
        <v>57</v>
      </c>
      <c r="W16" s="137">
        <f t="shared" si="30"/>
        <v>1676</v>
      </c>
      <c r="X16" s="137">
        <v>1592</v>
      </c>
      <c r="Y16" s="137">
        <v>84</v>
      </c>
      <c r="Z16" s="78">
        <f t="shared" si="11"/>
        <v>5.0119331742243434</v>
      </c>
      <c r="AA16" s="77">
        <f t="shared" si="31"/>
        <v>1676</v>
      </c>
      <c r="AB16" s="77">
        <f t="shared" si="12"/>
        <v>100</v>
      </c>
      <c r="AC16" s="137">
        <v>1592</v>
      </c>
      <c r="AD16" s="137">
        <v>84</v>
      </c>
      <c r="AE16" s="137">
        <v>0</v>
      </c>
      <c r="AF16" s="146">
        <f>SUM(AF17:AF18)</f>
        <v>0</v>
      </c>
      <c r="AG16" s="416"/>
      <c r="AH16" s="150" t="s">
        <v>117</v>
      </c>
      <c r="AI16" s="136">
        <f t="shared" si="32"/>
        <v>0</v>
      </c>
      <c r="AJ16" s="137">
        <v>0</v>
      </c>
      <c r="AK16" s="137">
        <v>0</v>
      </c>
      <c r="AL16" s="138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f t="shared" si="33"/>
        <v>1143</v>
      </c>
      <c r="AT16" s="137">
        <v>1126</v>
      </c>
      <c r="AU16" s="137">
        <v>17</v>
      </c>
      <c r="AV16" s="78">
        <f t="shared" si="18"/>
        <v>1.4873140857392826</v>
      </c>
      <c r="AW16" s="77">
        <f t="shared" si="34"/>
        <v>1143</v>
      </c>
      <c r="AX16" s="77">
        <f t="shared" si="19"/>
        <v>100</v>
      </c>
      <c r="AY16" s="137">
        <v>1126</v>
      </c>
      <c r="AZ16" s="137">
        <v>17</v>
      </c>
      <c r="BA16" s="137">
        <v>0</v>
      </c>
      <c r="BB16" s="137">
        <v>0</v>
      </c>
      <c r="BC16" s="137">
        <f t="shared" si="35"/>
        <v>0</v>
      </c>
      <c r="BD16" s="137">
        <v>0</v>
      </c>
      <c r="BE16" s="137">
        <v>0</v>
      </c>
      <c r="BF16" s="137">
        <v>0</v>
      </c>
      <c r="BG16" s="77">
        <f t="shared" si="36"/>
        <v>0</v>
      </c>
      <c r="BH16" s="137">
        <v>0</v>
      </c>
      <c r="BI16" s="137">
        <v>0</v>
      </c>
      <c r="BJ16" s="137">
        <v>0</v>
      </c>
      <c r="BK16" s="137">
        <v>0</v>
      </c>
      <c r="BL16" s="146">
        <v>0</v>
      </c>
      <c r="BM16" s="416"/>
      <c r="BN16" s="150" t="s">
        <v>117</v>
      </c>
      <c r="BO16" s="136">
        <f t="shared" si="37"/>
        <v>1506</v>
      </c>
      <c r="BP16" s="137">
        <v>1472</v>
      </c>
      <c r="BQ16" s="137">
        <v>34</v>
      </c>
      <c r="BR16" s="78">
        <f t="shared" si="25"/>
        <v>2.2576361221779551</v>
      </c>
      <c r="BS16" s="137">
        <f t="shared" si="38"/>
        <v>1506</v>
      </c>
      <c r="BT16" s="77">
        <f t="shared" si="26"/>
        <v>100</v>
      </c>
      <c r="BU16" s="137">
        <v>1472</v>
      </c>
      <c r="BV16" s="137">
        <v>34</v>
      </c>
      <c r="BW16" s="137">
        <v>0</v>
      </c>
      <c r="BX16" s="137">
        <v>0</v>
      </c>
      <c r="BY16" s="137">
        <f t="shared" si="39"/>
        <v>0</v>
      </c>
      <c r="BZ16" s="137">
        <v>0</v>
      </c>
      <c r="CA16" s="137">
        <v>0</v>
      </c>
      <c r="CB16" s="137">
        <v>0</v>
      </c>
      <c r="CC16" s="77">
        <f t="shared" si="40"/>
        <v>0</v>
      </c>
      <c r="CD16" s="137">
        <v>0</v>
      </c>
      <c r="CE16" s="137">
        <v>0</v>
      </c>
      <c r="CF16" s="137">
        <v>0</v>
      </c>
      <c r="CG16" s="137">
        <v>0</v>
      </c>
      <c r="CH16" s="137">
        <v>0</v>
      </c>
      <c r="CI16" s="137">
        <f t="shared" si="41"/>
        <v>0</v>
      </c>
      <c r="CJ16" s="137">
        <v>0</v>
      </c>
      <c r="CK16" s="137">
        <v>0</v>
      </c>
      <c r="CL16" s="77">
        <v>0</v>
      </c>
      <c r="CM16" s="77">
        <f t="shared" si="42"/>
        <v>0</v>
      </c>
      <c r="CN16" s="137">
        <v>0</v>
      </c>
      <c r="CO16" s="137">
        <v>0</v>
      </c>
      <c r="CP16" s="137">
        <v>0</v>
      </c>
      <c r="CQ16" s="137">
        <v>0</v>
      </c>
      <c r="CR16" s="137">
        <v>0</v>
      </c>
    </row>
    <row r="17" spans="1:96" s="102" customFormat="1" ht="21.95" customHeight="1" x14ac:dyDescent="0.25">
      <c r="A17" s="415"/>
      <c r="B17" s="150" t="s">
        <v>118</v>
      </c>
      <c r="C17" s="136">
        <f t="shared" si="0"/>
        <v>14232</v>
      </c>
      <c r="D17" s="137">
        <f t="shared" si="1"/>
        <v>13645</v>
      </c>
      <c r="E17" s="137">
        <f t="shared" si="2"/>
        <v>587</v>
      </c>
      <c r="F17" s="78">
        <f t="shared" si="3"/>
        <v>4.1245081506464301</v>
      </c>
      <c r="G17" s="137">
        <f t="shared" si="4"/>
        <v>14231</v>
      </c>
      <c r="H17" s="78">
        <f t="shared" si="5"/>
        <v>99.992973580663289</v>
      </c>
      <c r="I17" s="137">
        <f t="shared" si="6"/>
        <v>13644</v>
      </c>
      <c r="J17" s="137">
        <f t="shared" si="7"/>
        <v>587</v>
      </c>
      <c r="K17" s="137">
        <f t="shared" si="8"/>
        <v>1</v>
      </c>
      <c r="L17" s="137">
        <f t="shared" si="9"/>
        <v>0</v>
      </c>
      <c r="M17" s="77" t="s">
        <v>57</v>
      </c>
      <c r="N17" s="77" t="s">
        <v>57</v>
      </c>
      <c r="O17" s="77" t="s">
        <v>57</v>
      </c>
      <c r="P17" s="77" t="s">
        <v>57</v>
      </c>
      <c r="Q17" s="77" t="s">
        <v>57</v>
      </c>
      <c r="R17" s="77" t="s">
        <v>57</v>
      </c>
      <c r="S17" s="77" t="s">
        <v>57</v>
      </c>
      <c r="T17" s="77" t="s">
        <v>57</v>
      </c>
      <c r="U17" s="77" t="s">
        <v>57</v>
      </c>
      <c r="V17" s="77" t="s">
        <v>57</v>
      </c>
      <c r="W17" s="137">
        <f t="shared" si="30"/>
        <v>6633</v>
      </c>
      <c r="X17" s="137">
        <v>6256</v>
      </c>
      <c r="Y17" s="137">
        <v>377</v>
      </c>
      <c r="Z17" s="78">
        <f t="shared" si="11"/>
        <v>5.6837026986280712</v>
      </c>
      <c r="AA17" s="77">
        <f t="shared" si="31"/>
        <v>6632</v>
      </c>
      <c r="AB17" s="78">
        <f t="shared" si="12"/>
        <v>99.984923865520884</v>
      </c>
      <c r="AC17" s="137">
        <v>6255</v>
      </c>
      <c r="AD17" s="137">
        <v>377</v>
      </c>
      <c r="AE17" s="137">
        <v>1</v>
      </c>
      <c r="AF17" s="146">
        <f>SUM(AF18:AF19)</f>
        <v>0</v>
      </c>
      <c r="AG17" s="416"/>
      <c r="AH17" s="150" t="s">
        <v>118</v>
      </c>
      <c r="AI17" s="136">
        <f t="shared" si="32"/>
        <v>0</v>
      </c>
      <c r="AJ17" s="137">
        <v>0</v>
      </c>
      <c r="AK17" s="137">
        <v>0</v>
      </c>
      <c r="AL17" s="138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f t="shared" si="33"/>
        <v>340</v>
      </c>
      <c r="AT17" s="137">
        <v>332</v>
      </c>
      <c r="AU17" s="137">
        <v>8</v>
      </c>
      <c r="AV17" s="78">
        <f t="shared" si="18"/>
        <v>2.3529411764705883</v>
      </c>
      <c r="AW17" s="77">
        <f t="shared" si="34"/>
        <v>340</v>
      </c>
      <c r="AX17" s="77">
        <f t="shared" si="19"/>
        <v>100</v>
      </c>
      <c r="AY17" s="137">
        <v>332</v>
      </c>
      <c r="AZ17" s="137">
        <v>8</v>
      </c>
      <c r="BA17" s="137">
        <v>0</v>
      </c>
      <c r="BB17" s="137">
        <v>0</v>
      </c>
      <c r="BC17" s="137">
        <f t="shared" si="35"/>
        <v>0</v>
      </c>
      <c r="BD17" s="137">
        <v>0</v>
      </c>
      <c r="BE17" s="137">
        <v>0</v>
      </c>
      <c r="BF17" s="137">
        <v>0</v>
      </c>
      <c r="BG17" s="77">
        <f t="shared" si="36"/>
        <v>0</v>
      </c>
      <c r="BH17" s="137">
        <v>0</v>
      </c>
      <c r="BI17" s="137">
        <v>0</v>
      </c>
      <c r="BJ17" s="137">
        <v>0</v>
      </c>
      <c r="BK17" s="137">
        <v>0</v>
      </c>
      <c r="BL17" s="146">
        <v>0</v>
      </c>
      <c r="BM17" s="416"/>
      <c r="BN17" s="150" t="s">
        <v>118</v>
      </c>
      <c r="BO17" s="136">
        <f t="shared" si="37"/>
        <v>7258</v>
      </c>
      <c r="BP17" s="137">
        <v>7056</v>
      </c>
      <c r="BQ17" s="137">
        <v>202</v>
      </c>
      <c r="BR17" s="78">
        <f t="shared" si="25"/>
        <v>2.7831358500964454</v>
      </c>
      <c r="BS17" s="137">
        <f t="shared" si="38"/>
        <v>7258</v>
      </c>
      <c r="BT17" s="77">
        <f t="shared" si="26"/>
        <v>100</v>
      </c>
      <c r="BU17" s="137">
        <v>7056</v>
      </c>
      <c r="BV17" s="137">
        <v>202</v>
      </c>
      <c r="BW17" s="137">
        <v>0</v>
      </c>
      <c r="BX17" s="137">
        <v>0</v>
      </c>
      <c r="BY17" s="137">
        <f t="shared" si="39"/>
        <v>1</v>
      </c>
      <c r="BZ17" s="137">
        <v>1</v>
      </c>
      <c r="CA17" s="137">
        <v>0</v>
      </c>
      <c r="CB17" s="137">
        <v>0</v>
      </c>
      <c r="CC17" s="77">
        <f t="shared" si="40"/>
        <v>1</v>
      </c>
      <c r="CD17" s="77">
        <f>CC17/BY17*100</f>
        <v>100</v>
      </c>
      <c r="CE17" s="137">
        <v>1</v>
      </c>
      <c r="CF17" s="137">
        <v>0</v>
      </c>
      <c r="CG17" s="137">
        <v>0</v>
      </c>
      <c r="CH17" s="137">
        <v>0</v>
      </c>
      <c r="CI17" s="137">
        <f t="shared" si="41"/>
        <v>0</v>
      </c>
      <c r="CJ17" s="137">
        <v>0</v>
      </c>
      <c r="CK17" s="137">
        <v>0</v>
      </c>
      <c r="CL17" s="77">
        <v>0</v>
      </c>
      <c r="CM17" s="77">
        <f t="shared" si="42"/>
        <v>0</v>
      </c>
      <c r="CN17" s="137">
        <v>0</v>
      </c>
      <c r="CO17" s="137">
        <v>0</v>
      </c>
      <c r="CP17" s="137">
        <v>0</v>
      </c>
      <c r="CQ17" s="137">
        <v>0</v>
      </c>
      <c r="CR17" s="137">
        <v>0</v>
      </c>
    </row>
    <row r="18" spans="1:96" s="102" customFormat="1" ht="21.95" customHeight="1" x14ac:dyDescent="0.25">
      <c r="A18" s="415" t="s">
        <v>121</v>
      </c>
      <c r="B18" s="150" t="s">
        <v>4</v>
      </c>
      <c r="C18" s="136">
        <f t="shared" si="0"/>
        <v>90275</v>
      </c>
      <c r="D18" s="137">
        <f t="shared" si="1"/>
        <v>87646</v>
      </c>
      <c r="E18" s="137">
        <f t="shared" si="2"/>
        <v>2629</v>
      </c>
      <c r="F18" s="78">
        <f t="shared" si="3"/>
        <v>2.9122126834671835</v>
      </c>
      <c r="G18" s="137">
        <f t="shared" si="4"/>
        <v>90254</v>
      </c>
      <c r="H18" s="78">
        <f t="shared" si="5"/>
        <v>99.976737745776788</v>
      </c>
      <c r="I18" s="137">
        <f t="shared" si="6"/>
        <v>87625</v>
      </c>
      <c r="J18" s="137">
        <f t="shared" si="7"/>
        <v>2629</v>
      </c>
      <c r="K18" s="137">
        <f t="shared" si="8"/>
        <v>21</v>
      </c>
      <c r="L18" s="137">
        <f t="shared" si="9"/>
        <v>0</v>
      </c>
      <c r="M18" s="77" t="s">
        <v>57</v>
      </c>
      <c r="N18" s="77" t="s">
        <v>57</v>
      </c>
      <c r="O18" s="77" t="s">
        <v>57</v>
      </c>
      <c r="P18" s="77" t="s">
        <v>57</v>
      </c>
      <c r="Q18" s="77" t="s">
        <v>57</v>
      </c>
      <c r="R18" s="77" t="s">
        <v>57</v>
      </c>
      <c r="S18" s="77" t="s">
        <v>57</v>
      </c>
      <c r="T18" s="77" t="s">
        <v>57</v>
      </c>
      <c r="U18" s="77" t="s">
        <v>57</v>
      </c>
      <c r="V18" s="77" t="s">
        <v>57</v>
      </c>
      <c r="W18" s="137">
        <f t="shared" si="30"/>
        <v>36917</v>
      </c>
      <c r="X18" s="137">
        <f>SUM(X19:X20)</f>
        <v>35604</v>
      </c>
      <c r="Y18" s="137">
        <f>SUM(Y19:Y20)</f>
        <v>1313</v>
      </c>
      <c r="Z18" s="78">
        <f t="shared" si="11"/>
        <v>3.5566270281983914</v>
      </c>
      <c r="AA18" s="77">
        <f t="shared" si="31"/>
        <v>36911</v>
      </c>
      <c r="AB18" s="78">
        <f t="shared" si="12"/>
        <v>99.983747325080586</v>
      </c>
      <c r="AC18" s="137">
        <f>SUM(AC19:AC20)</f>
        <v>35598</v>
      </c>
      <c r="AD18" s="137">
        <f>SUM(AD19:AD20)</f>
        <v>1313</v>
      </c>
      <c r="AE18" s="137">
        <f>SUM(AE19:AE20)</f>
        <v>6</v>
      </c>
      <c r="AF18" s="146">
        <f>SUM(AF19:AF20)</f>
        <v>0</v>
      </c>
      <c r="AG18" s="416" t="s">
        <v>121</v>
      </c>
      <c r="AH18" s="150" t="s">
        <v>4</v>
      </c>
      <c r="AI18" s="136">
        <f t="shared" si="32"/>
        <v>4</v>
      </c>
      <c r="AJ18" s="137">
        <f>SUM(AJ19:AJ20)</f>
        <v>4</v>
      </c>
      <c r="AK18" s="137">
        <f>SUM(AK19:AK20)</f>
        <v>0</v>
      </c>
      <c r="AL18" s="78">
        <f>AK18/AI18*100</f>
        <v>0</v>
      </c>
      <c r="AM18" s="77">
        <f>SUM(AO18:AP18)</f>
        <v>4</v>
      </c>
      <c r="AN18" s="77">
        <f>AM18/AI18*100</f>
        <v>100</v>
      </c>
      <c r="AO18" s="137">
        <f>SUM(AO19:AO20)</f>
        <v>4</v>
      </c>
      <c r="AP18" s="137">
        <f>SUM(AP19:AP20)</f>
        <v>0</v>
      </c>
      <c r="AQ18" s="137">
        <f>SUM(AQ19:AQ20)</f>
        <v>0</v>
      </c>
      <c r="AR18" s="137">
        <f>SUM(AR19:AR20)</f>
        <v>0</v>
      </c>
      <c r="AS18" s="137">
        <f t="shared" si="33"/>
        <v>33368</v>
      </c>
      <c r="AT18" s="137">
        <f>SUM(AT19:AT20)</f>
        <v>32511</v>
      </c>
      <c r="AU18" s="137">
        <f>SUM(AU19:AU20)</f>
        <v>857</v>
      </c>
      <c r="AV18" s="78">
        <f t="shared" si="18"/>
        <v>2.5683289379045791</v>
      </c>
      <c r="AW18" s="77">
        <f t="shared" si="34"/>
        <v>33357</v>
      </c>
      <c r="AX18" s="78">
        <f t="shared" si="19"/>
        <v>99.96703428434428</v>
      </c>
      <c r="AY18" s="137">
        <f>SUM(AY19:AY20)</f>
        <v>32500</v>
      </c>
      <c r="AZ18" s="137">
        <f>SUM(AZ19:AZ20)</f>
        <v>857</v>
      </c>
      <c r="BA18" s="137">
        <f>SUM(BA19:BA20)</f>
        <v>11</v>
      </c>
      <c r="BB18" s="137">
        <f>SUM(BB19:BB20)</f>
        <v>0</v>
      </c>
      <c r="BC18" s="137">
        <f t="shared" si="35"/>
        <v>5</v>
      </c>
      <c r="BD18" s="137">
        <f>SUM(BD19:BD20)</f>
        <v>5</v>
      </c>
      <c r="BE18" s="137">
        <f>SUM(BE19:BE20)</f>
        <v>0</v>
      </c>
      <c r="BF18" s="77">
        <f>BE18/BC18*100</f>
        <v>0</v>
      </c>
      <c r="BG18" s="77">
        <f t="shared" si="36"/>
        <v>5</v>
      </c>
      <c r="BH18" s="77">
        <f>BG18/BC18*100</f>
        <v>100</v>
      </c>
      <c r="BI18" s="137">
        <f>SUM(BI19:BI20)</f>
        <v>5</v>
      </c>
      <c r="BJ18" s="137">
        <f>SUM(BJ19:BJ20)</f>
        <v>0</v>
      </c>
      <c r="BK18" s="137">
        <f>SUM(BK19:BK20)</f>
        <v>0</v>
      </c>
      <c r="BL18" s="146">
        <f>SUM(BL19:BL20)</f>
        <v>0</v>
      </c>
      <c r="BM18" s="416" t="s">
        <v>121</v>
      </c>
      <c r="BN18" s="150" t="s">
        <v>4</v>
      </c>
      <c r="BO18" s="136">
        <f t="shared" si="37"/>
        <v>19978</v>
      </c>
      <c r="BP18" s="137">
        <f>SUM(BP19:BP20)</f>
        <v>19519</v>
      </c>
      <c r="BQ18" s="137">
        <f>SUM(BQ19:BQ20)</f>
        <v>459</v>
      </c>
      <c r="BR18" s="78">
        <f t="shared" si="25"/>
        <v>2.2975272800080089</v>
      </c>
      <c r="BS18" s="137">
        <f t="shared" si="38"/>
        <v>19974</v>
      </c>
      <c r="BT18" s="78">
        <f t="shared" si="26"/>
        <v>99.979977975773352</v>
      </c>
      <c r="BU18" s="137">
        <f>SUM(BU19:BU20)</f>
        <v>19515</v>
      </c>
      <c r="BV18" s="137">
        <f>SUM(BV19:BV20)</f>
        <v>459</v>
      </c>
      <c r="BW18" s="137">
        <f>SUM(BW19:BW20)</f>
        <v>4</v>
      </c>
      <c r="BX18" s="137">
        <f>SUM(BX19:BX20)</f>
        <v>0</v>
      </c>
      <c r="BY18" s="137">
        <f t="shared" si="39"/>
        <v>3</v>
      </c>
      <c r="BZ18" s="137">
        <f>SUM(BZ19:BZ20)</f>
        <v>3</v>
      </c>
      <c r="CA18" s="137">
        <f>SUM(CA19:CA20)</f>
        <v>0</v>
      </c>
      <c r="CB18" s="137">
        <v>0</v>
      </c>
      <c r="CC18" s="77">
        <f t="shared" si="40"/>
        <v>3</v>
      </c>
      <c r="CD18" s="77">
        <f>CC18/BY18*100</f>
        <v>100</v>
      </c>
      <c r="CE18" s="137">
        <f>SUM(CE19:CE20)</f>
        <v>3</v>
      </c>
      <c r="CF18" s="137">
        <f>SUM(CF19:CF20)</f>
        <v>0</v>
      </c>
      <c r="CG18" s="137">
        <f>SUM(CG19:CG20)</f>
        <v>0</v>
      </c>
      <c r="CH18" s="137">
        <f>SUM(CH19:CH20)</f>
        <v>0</v>
      </c>
      <c r="CI18" s="137">
        <f t="shared" si="41"/>
        <v>0</v>
      </c>
      <c r="CJ18" s="137">
        <f>SUM(CJ19:CJ20)</f>
        <v>0</v>
      </c>
      <c r="CK18" s="137">
        <f>SUM(CK19:CK20)</f>
        <v>0</v>
      </c>
      <c r="CL18" s="77">
        <v>0</v>
      </c>
      <c r="CM18" s="77">
        <f t="shared" si="42"/>
        <v>0</v>
      </c>
      <c r="CN18" s="137">
        <v>0</v>
      </c>
      <c r="CO18" s="137">
        <f>SUM(CO19:CO20)</f>
        <v>0</v>
      </c>
      <c r="CP18" s="137">
        <f>SUM(CP19:CP20)</f>
        <v>0</v>
      </c>
      <c r="CQ18" s="137">
        <f>SUM(CQ19:CQ20)</f>
        <v>0</v>
      </c>
      <c r="CR18" s="137">
        <f>SUM(CR19:CR20)</f>
        <v>0</v>
      </c>
    </row>
    <row r="19" spans="1:96" s="102" customFormat="1" ht="21.95" customHeight="1" x14ac:dyDescent="0.25">
      <c r="A19" s="415"/>
      <c r="B19" s="150" t="s">
        <v>117</v>
      </c>
      <c r="C19" s="136">
        <f t="shared" si="0"/>
        <v>26997</v>
      </c>
      <c r="D19" s="137">
        <f t="shared" si="1"/>
        <v>26330</v>
      </c>
      <c r="E19" s="137">
        <f t="shared" si="2"/>
        <v>667</v>
      </c>
      <c r="F19" s="78">
        <f t="shared" si="3"/>
        <v>2.4706448864688668</v>
      </c>
      <c r="G19" s="137">
        <f t="shared" si="4"/>
        <v>26995</v>
      </c>
      <c r="H19" s="78">
        <f t="shared" si="5"/>
        <v>99.992591769455856</v>
      </c>
      <c r="I19" s="137">
        <f t="shared" si="6"/>
        <v>26328</v>
      </c>
      <c r="J19" s="137">
        <f t="shared" si="7"/>
        <v>667</v>
      </c>
      <c r="K19" s="137">
        <f t="shared" si="8"/>
        <v>2</v>
      </c>
      <c r="L19" s="137">
        <f t="shared" si="9"/>
        <v>0</v>
      </c>
      <c r="M19" s="77" t="s">
        <v>57</v>
      </c>
      <c r="N19" s="77" t="s">
        <v>57</v>
      </c>
      <c r="O19" s="77" t="s">
        <v>57</v>
      </c>
      <c r="P19" s="77" t="s">
        <v>57</v>
      </c>
      <c r="Q19" s="77" t="s">
        <v>57</v>
      </c>
      <c r="R19" s="77" t="s">
        <v>57</v>
      </c>
      <c r="S19" s="77" t="s">
        <v>57</v>
      </c>
      <c r="T19" s="77" t="s">
        <v>57</v>
      </c>
      <c r="U19" s="77" t="s">
        <v>57</v>
      </c>
      <c r="V19" s="77" t="s">
        <v>57</v>
      </c>
      <c r="W19" s="137">
        <f t="shared" si="30"/>
        <v>11573</v>
      </c>
      <c r="X19" s="137">
        <v>11201</v>
      </c>
      <c r="Y19" s="137">
        <v>372</v>
      </c>
      <c r="Z19" s="78">
        <f t="shared" si="11"/>
        <v>3.2143782943057113</v>
      </c>
      <c r="AA19" s="77">
        <f t="shared" si="31"/>
        <v>11573</v>
      </c>
      <c r="AB19" s="77">
        <f t="shared" si="12"/>
        <v>100</v>
      </c>
      <c r="AC19" s="137">
        <v>11201</v>
      </c>
      <c r="AD19" s="137">
        <v>372</v>
      </c>
      <c r="AE19" s="137">
        <v>0</v>
      </c>
      <c r="AF19" s="146">
        <v>0</v>
      </c>
      <c r="AG19" s="416"/>
      <c r="AH19" s="150" t="s">
        <v>117</v>
      </c>
      <c r="AI19" s="136">
        <f t="shared" si="32"/>
        <v>0</v>
      </c>
      <c r="AJ19" s="137">
        <v>0</v>
      </c>
      <c r="AK19" s="137">
        <v>0</v>
      </c>
      <c r="AL19" s="138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f t="shared" si="33"/>
        <v>9247</v>
      </c>
      <c r="AT19" s="137">
        <v>9054</v>
      </c>
      <c r="AU19" s="137">
        <v>193</v>
      </c>
      <c r="AV19" s="78">
        <f t="shared" si="18"/>
        <v>2.0871634043473559</v>
      </c>
      <c r="AW19" s="77">
        <f t="shared" si="34"/>
        <v>9246</v>
      </c>
      <c r="AX19" s="78">
        <f t="shared" si="19"/>
        <v>99.98918568184277</v>
      </c>
      <c r="AY19" s="137">
        <v>9053</v>
      </c>
      <c r="AZ19" s="137">
        <v>193</v>
      </c>
      <c r="BA19" s="137">
        <v>1</v>
      </c>
      <c r="BB19" s="137">
        <v>0</v>
      </c>
      <c r="BC19" s="137">
        <f t="shared" si="35"/>
        <v>1</v>
      </c>
      <c r="BD19" s="137">
        <v>1</v>
      </c>
      <c r="BE19" s="137">
        <v>0</v>
      </c>
      <c r="BF19" s="77">
        <f>BE19/BC19*100</f>
        <v>0</v>
      </c>
      <c r="BG19" s="77">
        <f t="shared" si="36"/>
        <v>1</v>
      </c>
      <c r="BH19" s="77">
        <f>BG19/BC19*100</f>
        <v>100</v>
      </c>
      <c r="BI19" s="137">
        <v>1</v>
      </c>
      <c r="BJ19" s="137">
        <v>0</v>
      </c>
      <c r="BK19" s="137">
        <v>0</v>
      </c>
      <c r="BL19" s="146">
        <v>0</v>
      </c>
      <c r="BM19" s="416"/>
      <c r="BN19" s="150" t="s">
        <v>117</v>
      </c>
      <c r="BO19" s="136">
        <f t="shared" si="37"/>
        <v>6176</v>
      </c>
      <c r="BP19" s="137">
        <v>6074</v>
      </c>
      <c r="BQ19" s="137">
        <v>102</v>
      </c>
      <c r="BR19" s="78">
        <f t="shared" si="25"/>
        <v>1.6515544041450776</v>
      </c>
      <c r="BS19" s="137">
        <f t="shared" si="38"/>
        <v>6175</v>
      </c>
      <c r="BT19" s="78">
        <f t="shared" si="26"/>
        <v>99.983808290155437</v>
      </c>
      <c r="BU19" s="137">
        <v>6073</v>
      </c>
      <c r="BV19" s="137">
        <v>102</v>
      </c>
      <c r="BW19" s="137">
        <v>1</v>
      </c>
      <c r="BX19" s="137">
        <v>0</v>
      </c>
      <c r="BY19" s="137">
        <f t="shared" si="39"/>
        <v>0</v>
      </c>
      <c r="BZ19" s="137">
        <v>0</v>
      </c>
      <c r="CA19" s="137">
        <v>0</v>
      </c>
      <c r="CB19" s="137">
        <v>0</v>
      </c>
      <c r="CC19" s="77">
        <f t="shared" si="40"/>
        <v>0</v>
      </c>
      <c r="CD19" s="137">
        <v>0</v>
      </c>
      <c r="CE19" s="137">
        <v>0</v>
      </c>
      <c r="CF19" s="137">
        <v>0</v>
      </c>
      <c r="CG19" s="137">
        <v>0</v>
      </c>
      <c r="CH19" s="137">
        <v>0</v>
      </c>
      <c r="CI19" s="137">
        <f t="shared" si="41"/>
        <v>0</v>
      </c>
      <c r="CJ19" s="137">
        <v>0</v>
      </c>
      <c r="CK19" s="137">
        <v>0</v>
      </c>
      <c r="CL19" s="77">
        <v>0</v>
      </c>
      <c r="CM19" s="77">
        <f t="shared" si="42"/>
        <v>0</v>
      </c>
      <c r="CN19" s="137">
        <v>0</v>
      </c>
      <c r="CO19" s="137">
        <v>0</v>
      </c>
      <c r="CP19" s="137">
        <v>0</v>
      </c>
      <c r="CQ19" s="137">
        <v>0</v>
      </c>
      <c r="CR19" s="137">
        <v>0</v>
      </c>
    </row>
    <row r="20" spans="1:96" s="102" customFormat="1" ht="21.95" customHeight="1" x14ac:dyDescent="0.25">
      <c r="A20" s="415"/>
      <c r="B20" s="150" t="s">
        <v>118</v>
      </c>
      <c r="C20" s="136">
        <f t="shared" si="0"/>
        <v>63278</v>
      </c>
      <c r="D20" s="137">
        <f t="shared" si="1"/>
        <v>61316</v>
      </c>
      <c r="E20" s="137">
        <f t="shared" si="2"/>
        <v>1962</v>
      </c>
      <c r="F20" s="78">
        <f t="shared" si="3"/>
        <v>3.1006036853250736</v>
      </c>
      <c r="G20" s="137">
        <f t="shared" si="4"/>
        <v>63259</v>
      </c>
      <c r="H20" s="78">
        <f t="shared" si="5"/>
        <v>99.969973766553935</v>
      </c>
      <c r="I20" s="137">
        <f t="shared" si="6"/>
        <v>61297</v>
      </c>
      <c r="J20" s="137">
        <f t="shared" si="7"/>
        <v>1962</v>
      </c>
      <c r="K20" s="137">
        <f t="shared" si="8"/>
        <v>19</v>
      </c>
      <c r="L20" s="137">
        <f t="shared" si="9"/>
        <v>0</v>
      </c>
      <c r="M20" s="77" t="s">
        <v>57</v>
      </c>
      <c r="N20" s="77" t="s">
        <v>57</v>
      </c>
      <c r="O20" s="77" t="s">
        <v>57</v>
      </c>
      <c r="P20" s="77" t="s">
        <v>57</v>
      </c>
      <c r="Q20" s="77" t="s">
        <v>57</v>
      </c>
      <c r="R20" s="77" t="s">
        <v>57</v>
      </c>
      <c r="S20" s="77" t="s">
        <v>57</v>
      </c>
      <c r="T20" s="77" t="s">
        <v>57</v>
      </c>
      <c r="U20" s="77" t="s">
        <v>57</v>
      </c>
      <c r="V20" s="77" t="s">
        <v>57</v>
      </c>
      <c r="W20" s="137">
        <f t="shared" si="30"/>
        <v>25344</v>
      </c>
      <c r="X20" s="137">
        <v>24403</v>
      </c>
      <c r="Y20" s="137">
        <v>941</v>
      </c>
      <c r="Z20" s="78">
        <f t="shared" si="11"/>
        <v>3.7129103535353538</v>
      </c>
      <c r="AA20" s="77">
        <f t="shared" si="31"/>
        <v>25338</v>
      </c>
      <c r="AB20" s="78">
        <f t="shared" si="12"/>
        <v>99.976325757575751</v>
      </c>
      <c r="AC20" s="137">
        <v>24397</v>
      </c>
      <c r="AD20" s="137">
        <v>941</v>
      </c>
      <c r="AE20" s="137">
        <v>6</v>
      </c>
      <c r="AF20" s="146">
        <v>0</v>
      </c>
      <c r="AG20" s="416"/>
      <c r="AH20" s="150" t="s">
        <v>118</v>
      </c>
      <c r="AI20" s="136">
        <f t="shared" si="32"/>
        <v>4</v>
      </c>
      <c r="AJ20" s="137">
        <v>4</v>
      </c>
      <c r="AK20" s="137">
        <v>0</v>
      </c>
      <c r="AL20" s="78">
        <f>AK20/AI20*100</f>
        <v>0</v>
      </c>
      <c r="AM20" s="77">
        <f>SUM(AO20:AP20)</f>
        <v>4</v>
      </c>
      <c r="AN20" s="77">
        <f>AM20/AI20*100</f>
        <v>100</v>
      </c>
      <c r="AO20" s="137">
        <v>4</v>
      </c>
      <c r="AP20" s="137">
        <v>0</v>
      </c>
      <c r="AQ20" s="137">
        <v>0</v>
      </c>
      <c r="AR20" s="137">
        <v>0</v>
      </c>
      <c r="AS20" s="137">
        <f t="shared" si="33"/>
        <v>24121</v>
      </c>
      <c r="AT20" s="137">
        <v>23457</v>
      </c>
      <c r="AU20" s="137">
        <v>664</v>
      </c>
      <c r="AV20" s="78">
        <f t="shared" si="18"/>
        <v>2.7527880270303884</v>
      </c>
      <c r="AW20" s="77">
        <f t="shared" si="34"/>
        <v>24111</v>
      </c>
      <c r="AX20" s="78">
        <f t="shared" si="19"/>
        <v>99.958542348990505</v>
      </c>
      <c r="AY20" s="137">
        <v>23447</v>
      </c>
      <c r="AZ20" s="137">
        <v>664</v>
      </c>
      <c r="BA20" s="137">
        <v>10</v>
      </c>
      <c r="BB20" s="137">
        <v>0</v>
      </c>
      <c r="BC20" s="137">
        <f t="shared" si="35"/>
        <v>4</v>
      </c>
      <c r="BD20" s="137">
        <v>4</v>
      </c>
      <c r="BE20" s="137">
        <v>0</v>
      </c>
      <c r="BF20" s="77">
        <f>BE20/BC20*100</f>
        <v>0</v>
      </c>
      <c r="BG20" s="77">
        <f t="shared" si="36"/>
        <v>4</v>
      </c>
      <c r="BH20" s="77">
        <f>BG20/BC20*100</f>
        <v>100</v>
      </c>
      <c r="BI20" s="137">
        <v>4</v>
      </c>
      <c r="BJ20" s="137">
        <v>0</v>
      </c>
      <c r="BK20" s="137">
        <v>0</v>
      </c>
      <c r="BL20" s="146">
        <v>0</v>
      </c>
      <c r="BM20" s="416"/>
      <c r="BN20" s="150" t="s">
        <v>118</v>
      </c>
      <c r="BO20" s="136">
        <f t="shared" si="37"/>
        <v>13802</v>
      </c>
      <c r="BP20" s="137">
        <v>13445</v>
      </c>
      <c r="BQ20" s="137">
        <v>357</v>
      </c>
      <c r="BR20" s="78">
        <f t="shared" si="25"/>
        <v>2.5865816548326328</v>
      </c>
      <c r="BS20" s="137">
        <f t="shared" si="38"/>
        <v>13799</v>
      </c>
      <c r="BT20" s="78">
        <f t="shared" si="26"/>
        <v>99.978264019707282</v>
      </c>
      <c r="BU20" s="137">
        <v>13442</v>
      </c>
      <c r="BV20" s="137">
        <v>357</v>
      </c>
      <c r="BW20" s="137">
        <v>3</v>
      </c>
      <c r="BX20" s="137">
        <v>0</v>
      </c>
      <c r="BY20" s="137">
        <f t="shared" si="39"/>
        <v>3</v>
      </c>
      <c r="BZ20" s="137">
        <v>3</v>
      </c>
      <c r="CA20" s="137">
        <v>0</v>
      </c>
      <c r="CB20" s="137">
        <v>0</v>
      </c>
      <c r="CC20" s="77">
        <f t="shared" si="40"/>
        <v>3</v>
      </c>
      <c r="CD20" s="77">
        <f>CC20/BY20*100</f>
        <v>100</v>
      </c>
      <c r="CE20" s="137">
        <v>3</v>
      </c>
      <c r="CF20" s="137">
        <v>0</v>
      </c>
      <c r="CG20" s="137">
        <v>0</v>
      </c>
      <c r="CH20" s="137">
        <v>0</v>
      </c>
      <c r="CI20" s="137">
        <f t="shared" si="41"/>
        <v>0</v>
      </c>
      <c r="CJ20" s="137">
        <v>0</v>
      </c>
      <c r="CK20" s="137">
        <v>0</v>
      </c>
      <c r="CL20" s="77">
        <v>0</v>
      </c>
      <c r="CM20" s="77">
        <f t="shared" si="42"/>
        <v>0</v>
      </c>
      <c r="CN20" s="137">
        <v>0</v>
      </c>
      <c r="CO20" s="137">
        <v>0</v>
      </c>
      <c r="CP20" s="137">
        <v>0</v>
      </c>
      <c r="CQ20" s="137">
        <v>0</v>
      </c>
      <c r="CR20" s="137">
        <v>0</v>
      </c>
    </row>
    <row r="21" spans="1:96" s="102" customFormat="1" ht="21.95" customHeight="1" x14ac:dyDescent="0.25">
      <c r="A21" s="415" t="s">
        <v>122</v>
      </c>
      <c r="B21" s="150" t="s">
        <v>4</v>
      </c>
      <c r="C21" s="136">
        <f t="shared" si="0"/>
        <v>4</v>
      </c>
      <c r="D21" s="137">
        <f t="shared" si="1"/>
        <v>4</v>
      </c>
      <c r="E21" s="137">
        <f t="shared" si="2"/>
        <v>0</v>
      </c>
      <c r="F21" s="78">
        <f t="shared" si="3"/>
        <v>0</v>
      </c>
      <c r="G21" s="137">
        <f t="shared" si="4"/>
        <v>4</v>
      </c>
      <c r="H21" s="77">
        <f t="shared" si="5"/>
        <v>100</v>
      </c>
      <c r="I21" s="137">
        <f t="shared" si="6"/>
        <v>4</v>
      </c>
      <c r="J21" s="137">
        <f t="shared" si="7"/>
        <v>0</v>
      </c>
      <c r="K21" s="137">
        <f t="shared" si="8"/>
        <v>0</v>
      </c>
      <c r="L21" s="137">
        <f t="shared" si="9"/>
        <v>0</v>
      </c>
      <c r="M21" s="77" t="s">
        <v>57</v>
      </c>
      <c r="N21" s="77" t="s">
        <v>57</v>
      </c>
      <c r="O21" s="77" t="s">
        <v>57</v>
      </c>
      <c r="P21" s="77" t="s">
        <v>57</v>
      </c>
      <c r="Q21" s="77" t="s">
        <v>57</v>
      </c>
      <c r="R21" s="77" t="s">
        <v>57</v>
      </c>
      <c r="S21" s="77" t="s">
        <v>57</v>
      </c>
      <c r="T21" s="77" t="s">
        <v>57</v>
      </c>
      <c r="U21" s="77" t="s">
        <v>57</v>
      </c>
      <c r="V21" s="77" t="s">
        <v>57</v>
      </c>
      <c r="W21" s="137">
        <f t="shared" si="30"/>
        <v>0</v>
      </c>
      <c r="X21" s="137">
        <f t="shared" ref="X21:AF21" si="43">SUM(X22:X23)</f>
        <v>0</v>
      </c>
      <c r="Y21" s="137">
        <f t="shared" si="43"/>
        <v>0</v>
      </c>
      <c r="Z21" s="138">
        <f t="shared" si="43"/>
        <v>0</v>
      </c>
      <c r="AA21" s="137">
        <f t="shared" si="43"/>
        <v>0</v>
      </c>
      <c r="AB21" s="138">
        <f t="shared" si="43"/>
        <v>0</v>
      </c>
      <c r="AC21" s="137">
        <f t="shared" si="43"/>
        <v>0</v>
      </c>
      <c r="AD21" s="137">
        <f t="shared" si="43"/>
        <v>0</v>
      </c>
      <c r="AE21" s="137">
        <f t="shared" si="43"/>
        <v>0</v>
      </c>
      <c r="AF21" s="146">
        <f t="shared" si="43"/>
        <v>0</v>
      </c>
      <c r="AG21" s="416" t="s">
        <v>122</v>
      </c>
      <c r="AH21" s="150" t="s">
        <v>4</v>
      </c>
      <c r="AI21" s="136">
        <f t="shared" si="32"/>
        <v>0</v>
      </c>
      <c r="AJ21" s="137">
        <f>SUM(AJ22:AJ23)</f>
        <v>0</v>
      </c>
      <c r="AK21" s="137">
        <f>SUM(AK22:AK23)</f>
        <v>0</v>
      </c>
      <c r="AL21" s="138">
        <v>0</v>
      </c>
      <c r="AM21" s="137">
        <v>0</v>
      </c>
      <c r="AN21" s="137">
        <v>0</v>
      </c>
      <c r="AO21" s="137">
        <f>SUM(AO22:AO23)</f>
        <v>0</v>
      </c>
      <c r="AP21" s="137">
        <f>SUM(AP22:AP23)</f>
        <v>0</v>
      </c>
      <c r="AQ21" s="137">
        <f>SUM(AQ22:AQ23)</f>
        <v>0</v>
      </c>
      <c r="AR21" s="137">
        <f>SUM(AR22:AR23)</f>
        <v>0</v>
      </c>
      <c r="AS21" s="137">
        <f t="shared" si="33"/>
        <v>0</v>
      </c>
      <c r="AT21" s="137">
        <f>SUM(AT22:AT23)</f>
        <v>0</v>
      </c>
      <c r="AU21" s="137">
        <f>SUM(AU22:AU23)</f>
        <v>0</v>
      </c>
      <c r="AV21" s="138">
        <v>0</v>
      </c>
      <c r="AW21" s="137">
        <v>0</v>
      </c>
      <c r="AX21" s="138">
        <v>0</v>
      </c>
      <c r="AY21" s="137">
        <f>SUM(AY22:AY23)</f>
        <v>0</v>
      </c>
      <c r="AZ21" s="137">
        <f>SUM(AZ22:AZ23)</f>
        <v>0</v>
      </c>
      <c r="BA21" s="137">
        <f>SUM(BA22:BA23)</f>
        <v>0</v>
      </c>
      <c r="BB21" s="137">
        <f>SUM(BB22:BB23)</f>
        <v>0</v>
      </c>
      <c r="BC21" s="137">
        <f t="shared" si="35"/>
        <v>0</v>
      </c>
      <c r="BD21" s="137">
        <f>SUM(BD22:BD23)</f>
        <v>0</v>
      </c>
      <c r="BE21" s="137">
        <f>SUM(BE22:BE23)</f>
        <v>0</v>
      </c>
      <c r="BF21" s="137">
        <v>0</v>
      </c>
      <c r="BG21" s="137">
        <v>0</v>
      </c>
      <c r="BH21" s="137">
        <v>0</v>
      </c>
      <c r="BI21" s="137">
        <f>SUM(BI22:BI23)</f>
        <v>0</v>
      </c>
      <c r="BJ21" s="137">
        <f>SUM(BJ22:BJ23)</f>
        <v>0</v>
      </c>
      <c r="BK21" s="137">
        <f>SUM(BK22:BK23)</f>
        <v>0</v>
      </c>
      <c r="BL21" s="146">
        <f>SUM(BL22:BL23)</f>
        <v>0</v>
      </c>
      <c r="BM21" s="416" t="s">
        <v>122</v>
      </c>
      <c r="BN21" s="150" t="s">
        <v>4</v>
      </c>
      <c r="BO21" s="136">
        <f t="shared" si="37"/>
        <v>4</v>
      </c>
      <c r="BP21" s="137">
        <f>SUM(BP22:BP23)</f>
        <v>4</v>
      </c>
      <c r="BQ21" s="137">
        <f>SUM(BQ22:BQ23)</f>
        <v>0</v>
      </c>
      <c r="BR21" s="78">
        <f t="shared" si="25"/>
        <v>0</v>
      </c>
      <c r="BS21" s="137">
        <f t="shared" si="38"/>
        <v>4</v>
      </c>
      <c r="BT21" s="77">
        <f t="shared" si="26"/>
        <v>100</v>
      </c>
      <c r="BU21" s="137">
        <f>SUM(BU22:BU23)</f>
        <v>4</v>
      </c>
      <c r="BV21" s="137">
        <f>SUM(BV22:BV23)</f>
        <v>0</v>
      </c>
      <c r="BW21" s="137">
        <f>SUM(BW22:BW23)</f>
        <v>0</v>
      </c>
      <c r="BX21" s="137">
        <f>SUM(BX22:BX23)</f>
        <v>0</v>
      </c>
      <c r="BY21" s="137">
        <f t="shared" si="39"/>
        <v>0</v>
      </c>
      <c r="BZ21" s="137">
        <f>SUM(BZ22:BZ23)</f>
        <v>0</v>
      </c>
      <c r="CA21" s="137">
        <f>SUM(CA22:CA23)</f>
        <v>0</v>
      </c>
      <c r="CB21" s="137">
        <v>0</v>
      </c>
      <c r="CC21" s="77">
        <f t="shared" si="40"/>
        <v>0</v>
      </c>
      <c r="CD21" s="137">
        <v>0</v>
      </c>
      <c r="CE21" s="137">
        <f>SUM(CE22:CE23)</f>
        <v>0</v>
      </c>
      <c r="CF21" s="137">
        <f>SUM(CF22:CF23)</f>
        <v>0</v>
      </c>
      <c r="CG21" s="137">
        <f>SUM(CG22:CG23)</f>
        <v>0</v>
      </c>
      <c r="CH21" s="137">
        <f>SUM(CH22:CH23)</f>
        <v>0</v>
      </c>
      <c r="CI21" s="137">
        <f t="shared" si="41"/>
        <v>0</v>
      </c>
      <c r="CJ21" s="137">
        <f>SUM(CJ22:CJ23)</f>
        <v>0</v>
      </c>
      <c r="CK21" s="137">
        <f>SUM(CK22:CK23)</f>
        <v>0</v>
      </c>
      <c r="CL21" s="77">
        <v>0</v>
      </c>
      <c r="CM21" s="77">
        <f t="shared" si="42"/>
        <v>0</v>
      </c>
      <c r="CN21" s="137">
        <v>0</v>
      </c>
      <c r="CO21" s="137">
        <f>SUM(CO22:CO23)</f>
        <v>0</v>
      </c>
      <c r="CP21" s="137">
        <f>SUM(CP22:CP23)</f>
        <v>0</v>
      </c>
      <c r="CQ21" s="137">
        <f>SUM(CQ22:CQ23)</f>
        <v>0</v>
      </c>
      <c r="CR21" s="137">
        <f>SUM(CR22:CR23)</f>
        <v>0</v>
      </c>
    </row>
    <row r="22" spans="1:96" s="102" customFormat="1" ht="21.95" customHeight="1" x14ac:dyDescent="0.25">
      <c r="A22" s="415"/>
      <c r="B22" s="150" t="s">
        <v>117</v>
      </c>
      <c r="C22" s="136">
        <f t="shared" si="0"/>
        <v>3</v>
      </c>
      <c r="D22" s="137">
        <f t="shared" si="1"/>
        <v>3</v>
      </c>
      <c r="E22" s="137">
        <f t="shared" si="2"/>
        <v>0</v>
      </c>
      <c r="F22" s="78">
        <f t="shared" si="3"/>
        <v>0</v>
      </c>
      <c r="G22" s="137">
        <f t="shared" si="4"/>
        <v>3</v>
      </c>
      <c r="H22" s="77">
        <f t="shared" si="5"/>
        <v>100</v>
      </c>
      <c r="I22" s="137">
        <f t="shared" si="6"/>
        <v>3</v>
      </c>
      <c r="J22" s="137">
        <f t="shared" si="7"/>
        <v>0</v>
      </c>
      <c r="K22" s="137">
        <f t="shared" si="8"/>
        <v>0</v>
      </c>
      <c r="L22" s="137">
        <f t="shared" si="9"/>
        <v>0</v>
      </c>
      <c r="M22" s="77" t="s">
        <v>57</v>
      </c>
      <c r="N22" s="77" t="s">
        <v>57</v>
      </c>
      <c r="O22" s="77" t="s">
        <v>57</v>
      </c>
      <c r="P22" s="77" t="s">
        <v>57</v>
      </c>
      <c r="Q22" s="77" t="s">
        <v>57</v>
      </c>
      <c r="R22" s="77" t="s">
        <v>57</v>
      </c>
      <c r="S22" s="77" t="s">
        <v>57</v>
      </c>
      <c r="T22" s="77" t="s">
        <v>57</v>
      </c>
      <c r="U22" s="77" t="s">
        <v>57</v>
      </c>
      <c r="V22" s="77" t="s">
        <v>57</v>
      </c>
      <c r="W22" s="137">
        <f t="shared" si="30"/>
        <v>0</v>
      </c>
      <c r="X22" s="137">
        <v>0</v>
      </c>
      <c r="Y22" s="137">
        <v>0</v>
      </c>
      <c r="Z22" s="78">
        <v>0</v>
      </c>
      <c r="AA22" s="77">
        <v>0</v>
      </c>
      <c r="AB22" s="78">
        <v>0</v>
      </c>
      <c r="AC22" s="137">
        <v>0</v>
      </c>
      <c r="AD22" s="137">
        <v>0</v>
      </c>
      <c r="AE22" s="137">
        <v>0</v>
      </c>
      <c r="AF22" s="146">
        <v>0</v>
      </c>
      <c r="AG22" s="416"/>
      <c r="AH22" s="150" t="s">
        <v>117</v>
      </c>
      <c r="AI22" s="136">
        <f t="shared" si="32"/>
        <v>0</v>
      </c>
      <c r="AJ22" s="137">
        <v>0</v>
      </c>
      <c r="AK22" s="137">
        <v>0</v>
      </c>
      <c r="AL22" s="138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f t="shared" si="33"/>
        <v>0</v>
      </c>
      <c r="AT22" s="137">
        <v>0</v>
      </c>
      <c r="AU22" s="137">
        <v>0</v>
      </c>
      <c r="AV22" s="138">
        <v>0</v>
      </c>
      <c r="AW22" s="137">
        <v>0</v>
      </c>
      <c r="AX22" s="138">
        <v>0</v>
      </c>
      <c r="AY22" s="137">
        <v>0</v>
      </c>
      <c r="AZ22" s="137">
        <v>0</v>
      </c>
      <c r="BA22" s="137">
        <v>0</v>
      </c>
      <c r="BB22" s="137">
        <v>0</v>
      </c>
      <c r="BC22" s="137">
        <f t="shared" si="35"/>
        <v>0</v>
      </c>
      <c r="BD22" s="137">
        <v>0</v>
      </c>
      <c r="BE22" s="137">
        <v>0</v>
      </c>
      <c r="BF22" s="137">
        <v>0</v>
      </c>
      <c r="BG22" s="137">
        <v>0</v>
      </c>
      <c r="BH22" s="137">
        <v>0</v>
      </c>
      <c r="BI22" s="137">
        <v>0</v>
      </c>
      <c r="BJ22" s="137">
        <v>0</v>
      </c>
      <c r="BK22" s="137">
        <v>0</v>
      </c>
      <c r="BL22" s="146">
        <v>0</v>
      </c>
      <c r="BM22" s="416"/>
      <c r="BN22" s="150" t="s">
        <v>117</v>
      </c>
      <c r="BO22" s="136">
        <f t="shared" si="37"/>
        <v>3</v>
      </c>
      <c r="BP22" s="137">
        <v>3</v>
      </c>
      <c r="BQ22" s="137">
        <v>0</v>
      </c>
      <c r="BR22" s="78">
        <f t="shared" si="25"/>
        <v>0</v>
      </c>
      <c r="BS22" s="137">
        <f t="shared" si="38"/>
        <v>3</v>
      </c>
      <c r="BT22" s="77">
        <f t="shared" si="26"/>
        <v>100</v>
      </c>
      <c r="BU22" s="137">
        <v>3</v>
      </c>
      <c r="BV22" s="137">
        <v>0</v>
      </c>
      <c r="BW22" s="137">
        <v>0</v>
      </c>
      <c r="BX22" s="137">
        <v>0</v>
      </c>
      <c r="BY22" s="137">
        <f t="shared" si="39"/>
        <v>0</v>
      </c>
      <c r="BZ22" s="137">
        <v>0</v>
      </c>
      <c r="CA22" s="137">
        <v>0</v>
      </c>
      <c r="CB22" s="137">
        <v>0</v>
      </c>
      <c r="CC22" s="77">
        <f t="shared" si="40"/>
        <v>0</v>
      </c>
      <c r="CD22" s="137">
        <v>0</v>
      </c>
      <c r="CE22" s="137">
        <v>0</v>
      </c>
      <c r="CF22" s="137">
        <v>0</v>
      </c>
      <c r="CG22" s="137">
        <v>0</v>
      </c>
      <c r="CH22" s="137">
        <v>0</v>
      </c>
      <c r="CI22" s="137">
        <f t="shared" si="41"/>
        <v>0</v>
      </c>
      <c r="CJ22" s="137">
        <v>0</v>
      </c>
      <c r="CK22" s="137">
        <v>0</v>
      </c>
      <c r="CL22" s="77">
        <v>0</v>
      </c>
      <c r="CM22" s="77">
        <f t="shared" si="42"/>
        <v>0</v>
      </c>
      <c r="CN22" s="137">
        <v>0</v>
      </c>
      <c r="CO22" s="137">
        <v>0</v>
      </c>
      <c r="CP22" s="137">
        <v>0</v>
      </c>
      <c r="CQ22" s="137">
        <v>0</v>
      </c>
      <c r="CR22" s="137">
        <v>0</v>
      </c>
    </row>
    <row r="23" spans="1:96" s="102" customFormat="1" ht="21.95" customHeight="1" x14ac:dyDescent="0.25">
      <c r="A23" s="415"/>
      <c r="B23" s="150" t="s">
        <v>118</v>
      </c>
      <c r="C23" s="136">
        <f t="shared" si="0"/>
        <v>1</v>
      </c>
      <c r="D23" s="137">
        <f t="shared" si="1"/>
        <v>1</v>
      </c>
      <c r="E23" s="137">
        <f t="shared" si="2"/>
        <v>0</v>
      </c>
      <c r="F23" s="78">
        <f t="shared" si="3"/>
        <v>0</v>
      </c>
      <c r="G23" s="137">
        <f t="shared" si="4"/>
        <v>1</v>
      </c>
      <c r="H23" s="77">
        <f t="shared" si="5"/>
        <v>100</v>
      </c>
      <c r="I23" s="137">
        <f t="shared" si="6"/>
        <v>1</v>
      </c>
      <c r="J23" s="137">
        <f t="shared" si="7"/>
        <v>0</v>
      </c>
      <c r="K23" s="137">
        <f t="shared" si="8"/>
        <v>0</v>
      </c>
      <c r="L23" s="137">
        <f t="shared" si="9"/>
        <v>0</v>
      </c>
      <c r="M23" s="77" t="s">
        <v>57</v>
      </c>
      <c r="N23" s="77" t="s">
        <v>57</v>
      </c>
      <c r="O23" s="77" t="s">
        <v>57</v>
      </c>
      <c r="P23" s="77" t="s">
        <v>57</v>
      </c>
      <c r="Q23" s="77" t="s">
        <v>57</v>
      </c>
      <c r="R23" s="77" t="s">
        <v>57</v>
      </c>
      <c r="S23" s="77" t="s">
        <v>57</v>
      </c>
      <c r="T23" s="77" t="s">
        <v>57</v>
      </c>
      <c r="U23" s="77" t="s">
        <v>57</v>
      </c>
      <c r="V23" s="77" t="s">
        <v>57</v>
      </c>
      <c r="W23" s="137">
        <f t="shared" si="30"/>
        <v>0</v>
      </c>
      <c r="X23" s="137">
        <v>0</v>
      </c>
      <c r="Y23" s="137">
        <v>0</v>
      </c>
      <c r="Z23" s="78">
        <v>0</v>
      </c>
      <c r="AA23" s="77">
        <v>0</v>
      </c>
      <c r="AB23" s="78">
        <v>0</v>
      </c>
      <c r="AC23" s="137">
        <v>0</v>
      </c>
      <c r="AD23" s="137">
        <v>0</v>
      </c>
      <c r="AE23" s="137">
        <v>0</v>
      </c>
      <c r="AF23" s="146">
        <v>0</v>
      </c>
      <c r="AG23" s="416"/>
      <c r="AH23" s="150" t="s">
        <v>118</v>
      </c>
      <c r="AI23" s="136">
        <f t="shared" si="32"/>
        <v>0</v>
      </c>
      <c r="AJ23" s="137">
        <v>0</v>
      </c>
      <c r="AK23" s="137">
        <v>0</v>
      </c>
      <c r="AL23" s="138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f t="shared" si="33"/>
        <v>0</v>
      </c>
      <c r="AT23" s="137">
        <v>0</v>
      </c>
      <c r="AU23" s="137">
        <v>0</v>
      </c>
      <c r="AV23" s="138">
        <v>0</v>
      </c>
      <c r="AW23" s="137">
        <v>0</v>
      </c>
      <c r="AX23" s="138">
        <v>0</v>
      </c>
      <c r="AY23" s="137">
        <v>0</v>
      </c>
      <c r="AZ23" s="137">
        <v>0</v>
      </c>
      <c r="BA23" s="137">
        <v>0</v>
      </c>
      <c r="BB23" s="137">
        <v>0</v>
      </c>
      <c r="BC23" s="137">
        <f t="shared" si="35"/>
        <v>0</v>
      </c>
      <c r="BD23" s="137">
        <v>0</v>
      </c>
      <c r="BE23" s="137">
        <v>0</v>
      </c>
      <c r="BF23" s="137">
        <v>0</v>
      </c>
      <c r="BG23" s="137">
        <v>0</v>
      </c>
      <c r="BH23" s="137">
        <v>0</v>
      </c>
      <c r="BI23" s="137">
        <v>0</v>
      </c>
      <c r="BJ23" s="137">
        <v>0</v>
      </c>
      <c r="BK23" s="137">
        <v>0</v>
      </c>
      <c r="BL23" s="146">
        <v>0</v>
      </c>
      <c r="BM23" s="416"/>
      <c r="BN23" s="150" t="s">
        <v>118</v>
      </c>
      <c r="BO23" s="136">
        <f t="shared" si="37"/>
        <v>1</v>
      </c>
      <c r="BP23" s="137">
        <v>1</v>
      </c>
      <c r="BQ23" s="137">
        <v>0</v>
      </c>
      <c r="BR23" s="78">
        <f t="shared" si="25"/>
        <v>0</v>
      </c>
      <c r="BS23" s="137">
        <f t="shared" si="38"/>
        <v>1</v>
      </c>
      <c r="BT23" s="77">
        <f t="shared" si="26"/>
        <v>100</v>
      </c>
      <c r="BU23" s="137">
        <v>1</v>
      </c>
      <c r="BV23" s="137">
        <v>0</v>
      </c>
      <c r="BW23" s="137">
        <v>0</v>
      </c>
      <c r="BX23" s="137">
        <v>0</v>
      </c>
      <c r="BY23" s="137">
        <f t="shared" si="39"/>
        <v>0</v>
      </c>
      <c r="BZ23" s="137">
        <v>0</v>
      </c>
      <c r="CA23" s="137">
        <v>0</v>
      </c>
      <c r="CB23" s="137">
        <v>0</v>
      </c>
      <c r="CC23" s="77">
        <f t="shared" si="40"/>
        <v>0</v>
      </c>
      <c r="CD23" s="137">
        <v>0</v>
      </c>
      <c r="CE23" s="137">
        <v>0</v>
      </c>
      <c r="CF23" s="137">
        <v>0</v>
      </c>
      <c r="CG23" s="137">
        <v>0</v>
      </c>
      <c r="CH23" s="137">
        <v>0</v>
      </c>
      <c r="CI23" s="137">
        <f t="shared" si="41"/>
        <v>0</v>
      </c>
      <c r="CJ23" s="137">
        <v>0</v>
      </c>
      <c r="CK23" s="137">
        <v>0</v>
      </c>
      <c r="CL23" s="77">
        <v>0</v>
      </c>
      <c r="CM23" s="77">
        <f t="shared" si="42"/>
        <v>0</v>
      </c>
      <c r="CN23" s="137">
        <v>0</v>
      </c>
      <c r="CO23" s="137">
        <v>0</v>
      </c>
      <c r="CP23" s="137">
        <v>0</v>
      </c>
      <c r="CQ23" s="137">
        <v>0</v>
      </c>
      <c r="CR23" s="137">
        <v>0</v>
      </c>
    </row>
    <row r="24" spans="1:96" s="102" customFormat="1" ht="21.95" customHeight="1" x14ac:dyDescent="0.25">
      <c r="A24" s="415" t="s">
        <v>123</v>
      </c>
      <c r="B24" s="150" t="s">
        <v>4</v>
      </c>
      <c r="C24" s="136">
        <f t="shared" si="0"/>
        <v>84677</v>
      </c>
      <c r="D24" s="137">
        <f t="shared" si="1"/>
        <v>79945</v>
      </c>
      <c r="E24" s="137">
        <f t="shared" si="2"/>
        <v>4732</v>
      </c>
      <c r="F24" s="78">
        <f t="shared" si="3"/>
        <v>5.5882943420291227</v>
      </c>
      <c r="G24" s="137">
        <f t="shared" si="4"/>
        <v>84639</v>
      </c>
      <c r="H24" s="78">
        <f t="shared" si="5"/>
        <v>99.95512358727872</v>
      </c>
      <c r="I24" s="137">
        <f t="shared" si="6"/>
        <v>79908</v>
      </c>
      <c r="J24" s="137">
        <f t="shared" si="7"/>
        <v>4731</v>
      </c>
      <c r="K24" s="137">
        <f t="shared" si="8"/>
        <v>37</v>
      </c>
      <c r="L24" s="137">
        <f t="shared" si="9"/>
        <v>1</v>
      </c>
      <c r="M24" s="77" t="s">
        <v>57</v>
      </c>
      <c r="N24" s="77" t="s">
        <v>57</v>
      </c>
      <c r="O24" s="77" t="s">
        <v>57</v>
      </c>
      <c r="P24" s="77" t="s">
        <v>57</v>
      </c>
      <c r="Q24" s="77" t="s">
        <v>57</v>
      </c>
      <c r="R24" s="77" t="s">
        <v>57</v>
      </c>
      <c r="S24" s="77" t="s">
        <v>57</v>
      </c>
      <c r="T24" s="77" t="s">
        <v>57</v>
      </c>
      <c r="U24" s="77" t="s">
        <v>57</v>
      </c>
      <c r="V24" s="77" t="s">
        <v>57</v>
      </c>
      <c r="W24" s="137">
        <f t="shared" si="30"/>
        <v>40124</v>
      </c>
      <c r="X24" s="137">
        <f>SUM(X25:X26)</f>
        <v>37542</v>
      </c>
      <c r="Y24" s="137">
        <f>SUM(Y25:Y26)</f>
        <v>2582</v>
      </c>
      <c r="Z24" s="78">
        <f t="shared" ref="Z24:Z29" si="44">Y24/W24*100</f>
        <v>6.4350513408433851</v>
      </c>
      <c r="AA24" s="77">
        <f>SUM(AC24:AD24)</f>
        <v>40103</v>
      </c>
      <c r="AB24" s="78">
        <f t="shared" ref="AB24:AB29" si="45">AA24/W24*100</f>
        <v>99.947662247034202</v>
      </c>
      <c r="AC24" s="137">
        <f>SUM(AC25:AC26)</f>
        <v>37522</v>
      </c>
      <c r="AD24" s="137">
        <f>SUM(AD25:AD26)</f>
        <v>2581</v>
      </c>
      <c r="AE24" s="137">
        <f>SUM(AE25:AE26)</f>
        <v>20</v>
      </c>
      <c r="AF24" s="146">
        <f>SUM(AF25:AF26)</f>
        <v>1</v>
      </c>
      <c r="AG24" s="416" t="s">
        <v>123</v>
      </c>
      <c r="AH24" s="150" t="s">
        <v>4</v>
      </c>
      <c r="AI24" s="136">
        <f t="shared" si="32"/>
        <v>14</v>
      </c>
      <c r="AJ24" s="137">
        <f>SUM(AJ25:AJ26)</f>
        <v>13</v>
      </c>
      <c r="AK24" s="137">
        <f>SUM(AK25:AK26)</f>
        <v>1</v>
      </c>
      <c r="AL24" s="78">
        <f>AK24/AI24*100</f>
        <v>7.1428571428571423</v>
      </c>
      <c r="AM24" s="77">
        <f>SUM(AO24:AP24)</f>
        <v>14</v>
      </c>
      <c r="AN24" s="77">
        <f>AM24/AI24*100</f>
        <v>100</v>
      </c>
      <c r="AO24" s="137">
        <f>SUM(AO25:AO26)</f>
        <v>13</v>
      </c>
      <c r="AP24" s="137">
        <f>SUM(AP25:AP26)</f>
        <v>1</v>
      </c>
      <c r="AQ24" s="137">
        <f>SUM(AQ25:AQ26)</f>
        <v>0</v>
      </c>
      <c r="AR24" s="137">
        <f>SUM(AR25:AR26)</f>
        <v>0</v>
      </c>
      <c r="AS24" s="137">
        <f t="shared" si="33"/>
        <v>31227</v>
      </c>
      <c r="AT24" s="137">
        <f>SUM(AT25:AT26)</f>
        <v>29607</v>
      </c>
      <c r="AU24" s="137">
        <f>SUM(AU25:AU26)</f>
        <v>1620</v>
      </c>
      <c r="AV24" s="78">
        <f>AU24/AS24*100</f>
        <v>5.1878182342203862</v>
      </c>
      <c r="AW24" s="77">
        <f>SUM(AY24:AZ24)</f>
        <v>31216</v>
      </c>
      <c r="AX24" s="78">
        <f t="shared" ref="AX24:AX29" si="46">AW24/AS24*100</f>
        <v>99.96477407371826</v>
      </c>
      <c r="AY24" s="137">
        <f>SUM(AY25:AY26)</f>
        <v>29596</v>
      </c>
      <c r="AZ24" s="137">
        <f>SUM(AZ25:AZ26)</f>
        <v>1620</v>
      </c>
      <c r="BA24" s="137">
        <f>SUM(BA25:BA26)</f>
        <v>11</v>
      </c>
      <c r="BB24" s="137">
        <f>SUM(BB25:BB26)</f>
        <v>0</v>
      </c>
      <c r="BC24" s="137">
        <f t="shared" si="35"/>
        <v>3</v>
      </c>
      <c r="BD24" s="137">
        <f>SUM(BD25:BD26)</f>
        <v>3</v>
      </c>
      <c r="BE24" s="137">
        <f>SUM(BE25:BE26)</f>
        <v>0</v>
      </c>
      <c r="BF24" s="77">
        <f>BE24/BC24*100</f>
        <v>0</v>
      </c>
      <c r="BG24" s="77">
        <f>SUM(BI24:BJ24)</f>
        <v>3</v>
      </c>
      <c r="BH24" s="77">
        <f>BG24/BC24*100</f>
        <v>100</v>
      </c>
      <c r="BI24" s="137">
        <f>SUM(BI25:BI26)</f>
        <v>3</v>
      </c>
      <c r="BJ24" s="137">
        <f>SUM(BJ25:BJ26)</f>
        <v>0</v>
      </c>
      <c r="BK24" s="137">
        <f>SUM(BK25:BK26)</f>
        <v>0</v>
      </c>
      <c r="BL24" s="146">
        <f>SUM(BL25:BL26)</f>
        <v>0</v>
      </c>
      <c r="BM24" s="416" t="s">
        <v>123</v>
      </c>
      <c r="BN24" s="150" t="s">
        <v>4</v>
      </c>
      <c r="BO24" s="136">
        <f t="shared" si="37"/>
        <v>13309</v>
      </c>
      <c r="BP24" s="137">
        <f>SUM(BP25:BP26)</f>
        <v>12780</v>
      </c>
      <c r="BQ24" s="137">
        <f>SUM(BQ25:BQ26)</f>
        <v>529</v>
      </c>
      <c r="BR24" s="78">
        <f t="shared" si="25"/>
        <v>3.9747539259147944</v>
      </c>
      <c r="BS24" s="137">
        <f t="shared" si="38"/>
        <v>13303</v>
      </c>
      <c r="BT24" s="78">
        <f t="shared" si="26"/>
        <v>99.954917724847846</v>
      </c>
      <c r="BU24" s="137">
        <f>SUM(BU25:BU26)</f>
        <v>12774</v>
      </c>
      <c r="BV24" s="137">
        <f>SUM(BV25:BV26)</f>
        <v>529</v>
      </c>
      <c r="BW24" s="137">
        <f>SUM(BW25:BW26)</f>
        <v>6</v>
      </c>
      <c r="BX24" s="137">
        <f>SUM(BX25:BX26)</f>
        <v>0</v>
      </c>
      <c r="BY24" s="137">
        <f t="shared" si="39"/>
        <v>0</v>
      </c>
      <c r="BZ24" s="137">
        <f>SUM(BZ25:BZ26)</f>
        <v>0</v>
      </c>
      <c r="CA24" s="137">
        <f>SUM(CA25:CA26)</f>
        <v>0</v>
      </c>
      <c r="CB24" s="137">
        <v>0</v>
      </c>
      <c r="CC24" s="77">
        <f t="shared" si="40"/>
        <v>0</v>
      </c>
      <c r="CD24" s="137">
        <v>0</v>
      </c>
      <c r="CE24" s="137">
        <f>SUM(CE25:CE26)</f>
        <v>0</v>
      </c>
      <c r="CF24" s="137">
        <f>SUM(CF25:CF26)</f>
        <v>0</v>
      </c>
      <c r="CG24" s="137">
        <f>SUM(CG25:CG26)</f>
        <v>0</v>
      </c>
      <c r="CH24" s="137">
        <f>SUM(CH25:CH26)</f>
        <v>0</v>
      </c>
      <c r="CI24" s="137">
        <f t="shared" si="41"/>
        <v>0</v>
      </c>
      <c r="CJ24" s="137">
        <f>SUM(CJ25:CJ26)</f>
        <v>0</v>
      </c>
      <c r="CK24" s="137">
        <f>SUM(CK25:CK26)</f>
        <v>0</v>
      </c>
      <c r="CL24" s="77">
        <v>0</v>
      </c>
      <c r="CM24" s="77">
        <f t="shared" si="42"/>
        <v>0</v>
      </c>
      <c r="CN24" s="137">
        <v>0</v>
      </c>
      <c r="CO24" s="137">
        <f>SUM(CO25:CO26)</f>
        <v>0</v>
      </c>
      <c r="CP24" s="137">
        <f>SUM(CP25:CP26)</f>
        <v>0</v>
      </c>
      <c r="CQ24" s="137">
        <f>SUM(CQ25:CQ26)</f>
        <v>0</v>
      </c>
      <c r="CR24" s="137">
        <f>SUM(CR25:CR26)</f>
        <v>0</v>
      </c>
    </row>
    <row r="25" spans="1:96" s="102" customFormat="1" ht="21.95" customHeight="1" x14ac:dyDescent="0.25">
      <c r="A25" s="415"/>
      <c r="B25" s="150" t="s">
        <v>117</v>
      </c>
      <c r="C25" s="136">
        <f t="shared" si="0"/>
        <v>10104</v>
      </c>
      <c r="D25" s="137">
        <f t="shared" si="1"/>
        <v>9564</v>
      </c>
      <c r="E25" s="137">
        <f t="shared" si="2"/>
        <v>540</v>
      </c>
      <c r="F25" s="78">
        <f t="shared" si="3"/>
        <v>5.3444180522565317</v>
      </c>
      <c r="G25" s="137">
        <f t="shared" si="4"/>
        <v>10102</v>
      </c>
      <c r="H25" s="78">
        <f t="shared" si="5"/>
        <v>99.98020585906572</v>
      </c>
      <c r="I25" s="137">
        <f t="shared" si="6"/>
        <v>9562</v>
      </c>
      <c r="J25" s="137">
        <f t="shared" si="7"/>
        <v>540</v>
      </c>
      <c r="K25" s="137">
        <f t="shared" si="8"/>
        <v>2</v>
      </c>
      <c r="L25" s="137">
        <f t="shared" si="9"/>
        <v>0</v>
      </c>
      <c r="M25" s="77" t="s">
        <v>57</v>
      </c>
      <c r="N25" s="77" t="s">
        <v>57</v>
      </c>
      <c r="O25" s="77" t="s">
        <v>57</v>
      </c>
      <c r="P25" s="77" t="s">
        <v>57</v>
      </c>
      <c r="Q25" s="77" t="s">
        <v>57</v>
      </c>
      <c r="R25" s="77" t="s">
        <v>57</v>
      </c>
      <c r="S25" s="77" t="s">
        <v>57</v>
      </c>
      <c r="T25" s="77" t="s">
        <v>57</v>
      </c>
      <c r="U25" s="77" t="s">
        <v>57</v>
      </c>
      <c r="V25" s="77" t="s">
        <v>57</v>
      </c>
      <c r="W25" s="137">
        <f t="shared" si="30"/>
        <v>4917</v>
      </c>
      <c r="X25" s="137">
        <v>4606</v>
      </c>
      <c r="Y25" s="137">
        <v>311</v>
      </c>
      <c r="Z25" s="78">
        <f t="shared" si="44"/>
        <v>6.3249949155989427</v>
      </c>
      <c r="AA25" s="77">
        <f>SUM(AC25:AD25)</f>
        <v>4916</v>
      </c>
      <c r="AB25" s="78">
        <f t="shared" si="45"/>
        <v>99.979662395769779</v>
      </c>
      <c r="AC25" s="137">
        <v>4605</v>
      </c>
      <c r="AD25" s="137">
        <v>311</v>
      </c>
      <c r="AE25" s="137">
        <v>1</v>
      </c>
      <c r="AF25" s="146">
        <v>0</v>
      </c>
      <c r="AG25" s="416"/>
      <c r="AH25" s="150" t="s">
        <v>117</v>
      </c>
      <c r="AI25" s="136">
        <f t="shared" si="32"/>
        <v>3</v>
      </c>
      <c r="AJ25" s="137">
        <v>2</v>
      </c>
      <c r="AK25" s="137">
        <v>1</v>
      </c>
      <c r="AL25" s="78">
        <f>AK25/AI25*100</f>
        <v>33.333333333333329</v>
      </c>
      <c r="AM25" s="77">
        <f>SUM(AO25:AP25)</f>
        <v>3</v>
      </c>
      <c r="AN25" s="77">
        <f>AM25/AI25*100</f>
        <v>100</v>
      </c>
      <c r="AO25" s="137">
        <v>2</v>
      </c>
      <c r="AP25" s="137">
        <v>1</v>
      </c>
      <c r="AQ25" s="137">
        <v>0</v>
      </c>
      <c r="AR25" s="137">
        <v>0</v>
      </c>
      <c r="AS25" s="137">
        <f t="shared" si="33"/>
        <v>3091</v>
      </c>
      <c r="AT25" s="137">
        <v>2932</v>
      </c>
      <c r="AU25" s="137">
        <v>159</v>
      </c>
      <c r="AV25" s="78">
        <f>AU25/AS25*100</f>
        <v>5.1439663539307663</v>
      </c>
      <c r="AW25" s="77">
        <f>SUM(AY25:AZ25)</f>
        <v>3091</v>
      </c>
      <c r="AX25" s="77">
        <f t="shared" si="46"/>
        <v>100</v>
      </c>
      <c r="AY25" s="137">
        <v>2932</v>
      </c>
      <c r="AZ25" s="137">
        <v>159</v>
      </c>
      <c r="BA25" s="137">
        <v>0</v>
      </c>
      <c r="BB25" s="137">
        <v>0</v>
      </c>
      <c r="BC25" s="137">
        <f t="shared" si="35"/>
        <v>0</v>
      </c>
      <c r="BD25" s="137">
        <v>0</v>
      </c>
      <c r="BE25" s="137">
        <v>0</v>
      </c>
      <c r="BF25" s="137">
        <v>0</v>
      </c>
      <c r="BG25" s="137">
        <v>0</v>
      </c>
      <c r="BH25" s="137">
        <v>0</v>
      </c>
      <c r="BI25" s="137">
        <v>0</v>
      </c>
      <c r="BJ25" s="137">
        <v>0</v>
      </c>
      <c r="BK25" s="137">
        <v>0</v>
      </c>
      <c r="BL25" s="146">
        <v>0</v>
      </c>
      <c r="BM25" s="416"/>
      <c r="BN25" s="150" t="s">
        <v>117</v>
      </c>
      <c r="BO25" s="136">
        <f t="shared" si="37"/>
        <v>2093</v>
      </c>
      <c r="BP25" s="137">
        <v>2024</v>
      </c>
      <c r="BQ25" s="137">
        <v>69</v>
      </c>
      <c r="BR25" s="78">
        <f t="shared" si="25"/>
        <v>3.296703296703297</v>
      </c>
      <c r="BS25" s="137">
        <f t="shared" si="38"/>
        <v>2092</v>
      </c>
      <c r="BT25" s="78">
        <f t="shared" si="26"/>
        <v>99.952221691352122</v>
      </c>
      <c r="BU25" s="137">
        <v>2023</v>
      </c>
      <c r="BV25" s="137">
        <v>69</v>
      </c>
      <c r="BW25" s="137">
        <v>1</v>
      </c>
      <c r="BX25" s="137">
        <v>0</v>
      </c>
      <c r="BY25" s="137">
        <f t="shared" si="39"/>
        <v>0</v>
      </c>
      <c r="BZ25" s="137">
        <v>0</v>
      </c>
      <c r="CA25" s="137">
        <v>0</v>
      </c>
      <c r="CB25" s="137">
        <v>0</v>
      </c>
      <c r="CC25" s="137">
        <v>0</v>
      </c>
      <c r="CD25" s="137">
        <v>0</v>
      </c>
      <c r="CE25" s="137">
        <v>0</v>
      </c>
      <c r="CF25" s="137">
        <v>0</v>
      </c>
      <c r="CG25" s="137">
        <v>0</v>
      </c>
      <c r="CH25" s="137">
        <v>0</v>
      </c>
      <c r="CI25" s="137">
        <f t="shared" si="41"/>
        <v>0</v>
      </c>
      <c r="CJ25" s="137">
        <v>0</v>
      </c>
      <c r="CK25" s="137">
        <v>0</v>
      </c>
      <c r="CL25" s="77">
        <v>0</v>
      </c>
      <c r="CM25" s="77">
        <f t="shared" si="42"/>
        <v>0</v>
      </c>
      <c r="CN25" s="137">
        <v>0</v>
      </c>
      <c r="CO25" s="137">
        <v>0</v>
      </c>
      <c r="CP25" s="137">
        <v>0</v>
      </c>
      <c r="CQ25" s="137">
        <v>0</v>
      </c>
      <c r="CR25" s="137">
        <v>0</v>
      </c>
    </row>
    <row r="26" spans="1:96" s="102" customFormat="1" ht="21.95" customHeight="1" x14ac:dyDescent="0.25">
      <c r="A26" s="415"/>
      <c r="B26" s="150" t="s">
        <v>118</v>
      </c>
      <c r="C26" s="136">
        <f t="shared" si="0"/>
        <v>74573</v>
      </c>
      <c r="D26" s="137">
        <f t="shared" si="1"/>
        <v>70381</v>
      </c>
      <c r="E26" s="137">
        <f t="shared" si="2"/>
        <v>4192</v>
      </c>
      <c r="F26" s="78">
        <f t="shared" si="3"/>
        <v>5.62133748139407</v>
      </c>
      <c r="G26" s="137">
        <f t="shared" si="4"/>
        <v>74537</v>
      </c>
      <c r="H26" s="78">
        <f t="shared" si="5"/>
        <v>99.951725155217034</v>
      </c>
      <c r="I26" s="137">
        <f t="shared" si="6"/>
        <v>70346</v>
      </c>
      <c r="J26" s="137">
        <f t="shared" si="7"/>
        <v>4191</v>
      </c>
      <c r="K26" s="137">
        <f t="shared" si="8"/>
        <v>35</v>
      </c>
      <c r="L26" s="137">
        <f t="shared" si="9"/>
        <v>1</v>
      </c>
      <c r="M26" s="77" t="s">
        <v>57</v>
      </c>
      <c r="N26" s="77" t="s">
        <v>57</v>
      </c>
      <c r="O26" s="77" t="s">
        <v>57</v>
      </c>
      <c r="P26" s="77" t="s">
        <v>57</v>
      </c>
      <c r="Q26" s="77" t="s">
        <v>57</v>
      </c>
      <c r="R26" s="77" t="s">
        <v>57</v>
      </c>
      <c r="S26" s="77" t="s">
        <v>57</v>
      </c>
      <c r="T26" s="77" t="s">
        <v>57</v>
      </c>
      <c r="U26" s="77" t="s">
        <v>57</v>
      </c>
      <c r="V26" s="77" t="s">
        <v>57</v>
      </c>
      <c r="W26" s="137">
        <f t="shared" si="30"/>
        <v>35207</v>
      </c>
      <c r="X26" s="137">
        <v>32936</v>
      </c>
      <c r="Y26" s="137">
        <v>2271</v>
      </c>
      <c r="Z26" s="78">
        <f t="shared" si="44"/>
        <v>6.4504217911210846</v>
      </c>
      <c r="AA26" s="77">
        <f>SUM(AC26:AD26)</f>
        <v>35187</v>
      </c>
      <c r="AB26" s="78">
        <f t="shared" si="45"/>
        <v>99.943193115005542</v>
      </c>
      <c r="AC26" s="137">
        <v>32917</v>
      </c>
      <c r="AD26" s="137">
        <v>2270</v>
      </c>
      <c r="AE26" s="137">
        <v>19</v>
      </c>
      <c r="AF26" s="146">
        <v>1</v>
      </c>
      <c r="AG26" s="416"/>
      <c r="AH26" s="150" t="s">
        <v>118</v>
      </c>
      <c r="AI26" s="136">
        <f t="shared" si="32"/>
        <v>11</v>
      </c>
      <c r="AJ26" s="137">
        <v>11</v>
      </c>
      <c r="AK26" s="137">
        <v>0</v>
      </c>
      <c r="AL26" s="78">
        <f>AK26/AI26*100</f>
        <v>0</v>
      </c>
      <c r="AM26" s="77">
        <f>SUM(AO26:AP26)</f>
        <v>11</v>
      </c>
      <c r="AN26" s="77">
        <f>AM26/AI26*100</f>
        <v>100</v>
      </c>
      <c r="AO26" s="137">
        <v>11</v>
      </c>
      <c r="AP26" s="137">
        <v>0</v>
      </c>
      <c r="AQ26" s="137">
        <v>0</v>
      </c>
      <c r="AR26" s="137">
        <v>0</v>
      </c>
      <c r="AS26" s="137">
        <f t="shared" si="33"/>
        <v>28136</v>
      </c>
      <c r="AT26" s="137">
        <v>26675</v>
      </c>
      <c r="AU26" s="137">
        <v>1461</v>
      </c>
      <c r="AV26" s="78">
        <f>AU26/AS26*100</f>
        <v>5.1926357691214102</v>
      </c>
      <c r="AW26" s="77">
        <f>SUM(AY26:AZ26)</f>
        <v>28125</v>
      </c>
      <c r="AX26" s="78">
        <f t="shared" si="46"/>
        <v>99.960904179698602</v>
      </c>
      <c r="AY26" s="137">
        <v>26664</v>
      </c>
      <c r="AZ26" s="137">
        <v>1461</v>
      </c>
      <c r="BA26" s="137">
        <v>11</v>
      </c>
      <c r="BB26" s="137">
        <v>0</v>
      </c>
      <c r="BC26" s="137">
        <f t="shared" si="35"/>
        <v>3</v>
      </c>
      <c r="BD26" s="137">
        <v>3</v>
      </c>
      <c r="BE26" s="137">
        <v>0</v>
      </c>
      <c r="BF26" s="77">
        <f>BE26/BC26*100</f>
        <v>0</v>
      </c>
      <c r="BG26" s="77">
        <f>SUM(BI26:BJ26)</f>
        <v>3</v>
      </c>
      <c r="BH26" s="77">
        <f>BG26/BC26*100</f>
        <v>100</v>
      </c>
      <c r="BI26" s="137">
        <v>3</v>
      </c>
      <c r="BJ26" s="137">
        <v>0</v>
      </c>
      <c r="BK26" s="137">
        <v>0</v>
      </c>
      <c r="BL26" s="146">
        <v>0</v>
      </c>
      <c r="BM26" s="416"/>
      <c r="BN26" s="150" t="s">
        <v>118</v>
      </c>
      <c r="BO26" s="136">
        <f t="shared" si="37"/>
        <v>11216</v>
      </c>
      <c r="BP26" s="137">
        <v>10756</v>
      </c>
      <c r="BQ26" s="137">
        <v>460</v>
      </c>
      <c r="BR26" s="78">
        <f t="shared" si="25"/>
        <v>4.1012838801711835</v>
      </c>
      <c r="BS26" s="137">
        <f t="shared" si="38"/>
        <v>11211</v>
      </c>
      <c r="BT26" s="78">
        <f t="shared" si="26"/>
        <v>99.955420827389446</v>
      </c>
      <c r="BU26" s="137">
        <v>10751</v>
      </c>
      <c r="BV26" s="137">
        <v>460</v>
      </c>
      <c r="BW26" s="137">
        <v>5</v>
      </c>
      <c r="BX26" s="137">
        <v>0</v>
      </c>
      <c r="BY26" s="137">
        <f t="shared" si="39"/>
        <v>0</v>
      </c>
      <c r="BZ26" s="137">
        <v>0</v>
      </c>
      <c r="CA26" s="137">
        <v>0</v>
      </c>
      <c r="CB26" s="137">
        <v>0</v>
      </c>
      <c r="CC26" s="137">
        <v>0</v>
      </c>
      <c r="CD26" s="137">
        <v>0</v>
      </c>
      <c r="CE26" s="137">
        <v>0</v>
      </c>
      <c r="CF26" s="137">
        <v>0</v>
      </c>
      <c r="CG26" s="137">
        <v>0</v>
      </c>
      <c r="CH26" s="137">
        <v>0</v>
      </c>
      <c r="CI26" s="137">
        <f t="shared" si="41"/>
        <v>0</v>
      </c>
      <c r="CJ26" s="137">
        <v>0</v>
      </c>
      <c r="CK26" s="137">
        <v>0</v>
      </c>
      <c r="CL26" s="77">
        <v>0</v>
      </c>
      <c r="CM26" s="77">
        <f t="shared" si="42"/>
        <v>0</v>
      </c>
      <c r="CN26" s="137">
        <v>0</v>
      </c>
      <c r="CO26" s="137">
        <v>0</v>
      </c>
      <c r="CP26" s="137">
        <v>0</v>
      </c>
      <c r="CQ26" s="137">
        <v>0</v>
      </c>
      <c r="CR26" s="137">
        <v>0</v>
      </c>
    </row>
    <row r="27" spans="1:96" s="102" customFormat="1" ht="21.95" customHeight="1" x14ac:dyDescent="0.25">
      <c r="A27" s="415" t="s">
        <v>124</v>
      </c>
      <c r="B27" s="150" t="s">
        <v>4</v>
      </c>
      <c r="C27" s="136">
        <v>70</v>
      </c>
      <c r="D27" s="137">
        <v>68</v>
      </c>
      <c r="E27" s="137">
        <v>2</v>
      </c>
      <c r="F27" s="78">
        <v>8.1018518518518512</v>
      </c>
      <c r="G27" s="137">
        <v>70</v>
      </c>
      <c r="H27" s="77">
        <f t="shared" si="5"/>
        <v>100</v>
      </c>
      <c r="I27" s="137">
        <v>68</v>
      </c>
      <c r="J27" s="137">
        <v>2</v>
      </c>
      <c r="K27" s="137">
        <v>0</v>
      </c>
      <c r="L27" s="137">
        <v>0</v>
      </c>
      <c r="M27" s="77" t="s">
        <v>57</v>
      </c>
      <c r="N27" s="77" t="s">
        <v>57</v>
      </c>
      <c r="O27" s="77" t="s">
        <v>57</v>
      </c>
      <c r="P27" s="77" t="s">
        <v>57</v>
      </c>
      <c r="Q27" s="77" t="s">
        <v>57</v>
      </c>
      <c r="R27" s="77" t="s">
        <v>57</v>
      </c>
      <c r="S27" s="77" t="s">
        <v>57</v>
      </c>
      <c r="T27" s="77" t="s">
        <v>57</v>
      </c>
      <c r="U27" s="77" t="s">
        <v>57</v>
      </c>
      <c r="V27" s="77" t="s">
        <v>57</v>
      </c>
      <c r="W27" s="137">
        <v>55</v>
      </c>
      <c r="X27" s="137">
        <v>53</v>
      </c>
      <c r="Y27" s="137">
        <v>2</v>
      </c>
      <c r="Z27" s="78">
        <f t="shared" si="44"/>
        <v>3.6363636363636362</v>
      </c>
      <c r="AA27" s="77">
        <v>55</v>
      </c>
      <c r="AB27" s="77">
        <f t="shared" si="45"/>
        <v>100</v>
      </c>
      <c r="AC27" s="137">
        <v>53</v>
      </c>
      <c r="AD27" s="137">
        <v>2</v>
      </c>
      <c r="AE27" s="137">
        <v>0</v>
      </c>
      <c r="AF27" s="146">
        <v>0</v>
      </c>
      <c r="AG27" s="416" t="s">
        <v>124</v>
      </c>
      <c r="AH27" s="150" t="s">
        <v>4</v>
      </c>
      <c r="AI27" s="136">
        <f t="shared" si="32"/>
        <v>0</v>
      </c>
      <c r="AJ27" s="137">
        <f>SUM(AJ28:AJ29)</f>
        <v>0</v>
      </c>
      <c r="AK27" s="137">
        <f>SUM(AK28:AK29)</f>
        <v>0</v>
      </c>
      <c r="AL27" s="138">
        <v>0</v>
      </c>
      <c r="AM27" s="137">
        <v>0</v>
      </c>
      <c r="AN27" s="137">
        <v>0</v>
      </c>
      <c r="AO27" s="137">
        <f>SUM(AO28:AO29)</f>
        <v>0</v>
      </c>
      <c r="AP27" s="137">
        <f>SUM(AP28:AP29)</f>
        <v>0</v>
      </c>
      <c r="AQ27" s="137">
        <f>SUM(AQ28:AQ29)</f>
        <v>0</v>
      </c>
      <c r="AR27" s="137">
        <f>SUM(AR28:AR29)</f>
        <v>0</v>
      </c>
      <c r="AS27" s="137">
        <v>15</v>
      </c>
      <c r="AT27" s="137">
        <v>15</v>
      </c>
      <c r="AU27" s="137">
        <v>0</v>
      </c>
      <c r="AV27" s="78">
        <v>0</v>
      </c>
      <c r="AW27" s="77">
        <v>15</v>
      </c>
      <c r="AX27" s="77">
        <f t="shared" si="46"/>
        <v>100</v>
      </c>
      <c r="AY27" s="137">
        <v>15</v>
      </c>
      <c r="AZ27" s="137">
        <f>SUM(AZ28:AZ29)</f>
        <v>0</v>
      </c>
      <c r="BA27" s="137">
        <f>SUM(BA28:BA29)</f>
        <v>0</v>
      </c>
      <c r="BB27" s="137">
        <f>SUM(BB28:BB29)</f>
        <v>0</v>
      </c>
      <c r="BC27" s="137">
        <f t="shared" si="35"/>
        <v>0</v>
      </c>
      <c r="BD27" s="137">
        <f>SUM(BD28:BD29)</f>
        <v>0</v>
      </c>
      <c r="BE27" s="137">
        <f>SUM(BE28:BE29)</f>
        <v>0</v>
      </c>
      <c r="BF27" s="137">
        <v>0</v>
      </c>
      <c r="BG27" s="137">
        <v>0</v>
      </c>
      <c r="BH27" s="137">
        <v>0</v>
      </c>
      <c r="BI27" s="137">
        <f>SUM(BI28:BI29)</f>
        <v>0</v>
      </c>
      <c r="BJ27" s="137">
        <f>SUM(BJ28:BJ29)</f>
        <v>0</v>
      </c>
      <c r="BK27" s="137">
        <f>SUM(BK28:BK29)</f>
        <v>0</v>
      </c>
      <c r="BL27" s="146">
        <f>SUM(BL28:BL29)</f>
        <v>0</v>
      </c>
      <c r="BM27" s="416" t="s">
        <v>124</v>
      </c>
      <c r="BN27" s="150" t="s">
        <v>4</v>
      </c>
      <c r="BO27" s="136">
        <f t="shared" si="37"/>
        <v>0</v>
      </c>
      <c r="BP27" s="137">
        <f>SUM(BP28:BP29)</f>
        <v>0</v>
      </c>
      <c r="BQ27" s="137">
        <f>SUM(BQ28:BQ29)</f>
        <v>0</v>
      </c>
      <c r="BR27" s="138">
        <v>0</v>
      </c>
      <c r="BS27" s="137">
        <v>0</v>
      </c>
      <c r="BT27" s="138">
        <v>0</v>
      </c>
      <c r="BU27" s="137">
        <f>SUM(BU28:BU29)</f>
        <v>0</v>
      </c>
      <c r="BV27" s="137">
        <f>SUM(BV28:BV29)</f>
        <v>0</v>
      </c>
      <c r="BW27" s="137">
        <f>SUM(BW28:BW29)</f>
        <v>0</v>
      </c>
      <c r="BX27" s="137">
        <f>SUM(BX28:BX29)</f>
        <v>0</v>
      </c>
      <c r="BY27" s="137">
        <f t="shared" si="39"/>
        <v>0</v>
      </c>
      <c r="BZ27" s="137">
        <f>SUM(BZ28:BZ29)</f>
        <v>0</v>
      </c>
      <c r="CA27" s="137">
        <f>SUM(CA28:CA29)</f>
        <v>0</v>
      </c>
      <c r="CB27" s="137">
        <v>0</v>
      </c>
      <c r="CC27" s="137">
        <v>0</v>
      </c>
      <c r="CD27" s="137">
        <v>0</v>
      </c>
      <c r="CE27" s="137">
        <f>SUM(CE28:CE29)</f>
        <v>0</v>
      </c>
      <c r="CF27" s="137">
        <f>SUM(CF28:CF29)</f>
        <v>0</v>
      </c>
      <c r="CG27" s="137">
        <f>SUM(CG28:CG29)</f>
        <v>0</v>
      </c>
      <c r="CH27" s="137">
        <f>SUM(CH28:CH29)</f>
        <v>0</v>
      </c>
      <c r="CI27" s="137">
        <f t="shared" si="41"/>
        <v>0</v>
      </c>
      <c r="CJ27" s="137">
        <f>SUM(CJ28:CJ29)</f>
        <v>0</v>
      </c>
      <c r="CK27" s="137">
        <f>SUM(CK28:CK29)</f>
        <v>0</v>
      </c>
      <c r="CL27" s="77">
        <v>0</v>
      </c>
      <c r="CM27" s="77">
        <f t="shared" si="42"/>
        <v>0</v>
      </c>
      <c r="CN27" s="137">
        <v>0</v>
      </c>
      <c r="CO27" s="137">
        <f>SUM(CO28:CO29)</f>
        <v>0</v>
      </c>
      <c r="CP27" s="137">
        <f>SUM(CP28:CP29)</f>
        <v>0</v>
      </c>
      <c r="CQ27" s="137">
        <f>SUM(CQ28:CQ29)</f>
        <v>0</v>
      </c>
      <c r="CR27" s="137">
        <f>SUM(CR28:CR29)</f>
        <v>0</v>
      </c>
    </row>
    <row r="28" spans="1:96" s="102" customFormat="1" ht="21.95" customHeight="1" x14ac:dyDescent="0.25">
      <c r="A28" s="415"/>
      <c r="B28" s="150" t="s">
        <v>117</v>
      </c>
      <c r="C28" s="136">
        <v>9</v>
      </c>
      <c r="D28" s="137">
        <v>9</v>
      </c>
      <c r="E28" s="137">
        <v>0</v>
      </c>
      <c r="F28" s="78">
        <v>0</v>
      </c>
      <c r="G28" s="137">
        <v>9</v>
      </c>
      <c r="H28" s="77">
        <f t="shared" si="5"/>
        <v>100</v>
      </c>
      <c r="I28" s="137">
        <v>9</v>
      </c>
      <c r="J28" s="137">
        <v>0</v>
      </c>
      <c r="K28" s="137">
        <v>0</v>
      </c>
      <c r="L28" s="137">
        <v>0</v>
      </c>
      <c r="M28" s="77" t="s">
        <v>57</v>
      </c>
      <c r="N28" s="77" t="s">
        <v>57</v>
      </c>
      <c r="O28" s="77" t="s">
        <v>57</v>
      </c>
      <c r="P28" s="77" t="s">
        <v>57</v>
      </c>
      <c r="Q28" s="77" t="s">
        <v>57</v>
      </c>
      <c r="R28" s="77" t="s">
        <v>57</v>
      </c>
      <c r="S28" s="77" t="s">
        <v>57</v>
      </c>
      <c r="T28" s="77" t="s">
        <v>57</v>
      </c>
      <c r="U28" s="77" t="s">
        <v>57</v>
      </c>
      <c r="V28" s="77" t="s">
        <v>57</v>
      </c>
      <c r="W28" s="137">
        <v>4</v>
      </c>
      <c r="X28" s="137">
        <v>4</v>
      </c>
      <c r="Y28" s="137">
        <v>0</v>
      </c>
      <c r="Z28" s="78">
        <f t="shared" si="44"/>
        <v>0</v>
      </c>
      <c r="AA28" s="77">
        <v>4</v>
      </c>
      <c r="AB28" s="77">
        <f t="shared" si="45"/>
        <v>100</v>
      </c>
      <c r="AC28" s="137">
        <v>4</v>
      </c>
      <c r="AD28" s="137">
        <v>0</v>
      </c>
      <c r="AE28" s="137">
        <v>0</v>
      </c>
      <c r="AF28" s="146">
        <v>0</v>
      </c>
      <c r="AG28" s="416"/>
      <c r="AH28" s="150" t="s">
        <v>117</v>
      </c>
      <c r="AI28" s="136">
        <f t="shared" si="32"/>
        <v>0</v>
      </c>
      <c r="AJ28" s="137">
        <v>0</v>
      </c>
      <c r="AK28" s="137">
        <v>0</v>
      </c>
      <c r="AL28" s="138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5</v>
      </c>
      <c r="AT28" s="137">
        <v>5</v>
      </c>
      <c r="AU28" s="137">
        <v>0</v>
      </c>
      <c r="AV28" s="78">
        <v>0</v>
      </c>
      <c r="AW28" s="77">
        <v>5</v>
      </c>
      <c r="AX28" s="77">
        <f t="shared" si="46"/>
        <v>100</v>
      </c>
      <c r="AY28" s="137">
        <v>5</v>
      </c>
      <c r="AZ28" s="137">
        <v>0</v>
      </c>
      <c r="BA28" s="137">
        <v>0</v>
      </c>
      <c r="BB28" s="137">
        <v>0</v>
      </c>
      <c r="BC28" s="137">
        <f t="shared" si="35"/>
        <v>0</v>
      </c>
      <c r="BD28" s="137">
        <v>0</v>
      </c>
      <c r="BE28" s="137">
        <v>0</v>
      </c>
      <c r="BF28" s="137">
        <v>0</v>
      </c>
      <c r="BG28" s="137">
        <v>0</v>
      </c>
      <c r="BH28" s="137">
        <v>0</v>
      </c>
      <c r="BI28" s="137">
        <v>0</v>
      </c>
      <c r="BJ28" s="137">
        <v>0</v>
      </c>
      <c r="BK28" s="137">
        <v>0</v>
      </c>
      <c r="BL28" s="146">
        <v>0</v>
      </c>
      <c r="BM28" s="416"/>
      <c r="BN28" s="150" t="s">
        <v>117</v>
      </c>
      <c r="BO28" s="136">
        <f t="shared" si="37"/>
        <v>0</v>
      </c>
      <c r="BP28" s="137">
        <v>0</v>
      </c>
      <c r="BQ28" s="137">
        <v>0</v>
      </c>
      <c r="BR28" s="138">
        <v>0</v>
      </c>
      <c r="BS28" s="137">
        <v>0</v>
      </c>
      <c r="BT28" s="138">
        <v>0</v>
      </c>
      <c r="BU28" s="137">
        <v>0</v>
      </c>
      <c r="BV28" s="137">
        <v>0</v>
      </c>
      <c r="BW28" s="137">
        <v>0</v>
      </c>
      <c r="BX28" s="137">
        <v>0</v>
      </c>
      <c r="BY28" s="137">
        <f t="shared" si="39"/>
        <v>0</v>
      </c>
      <c r="BZ28" s="137">
        <v>0</v>
      </c>
      <c r="CA28" s="137">
        <v>0</v>
      </c>
      <c r="CB28" s="137">
        <v>0</v>
      </c>
      <c r="CC28" s="137">
        <v>0</v>
      </c>
      <c r="CD28" s="137">
        <v>0</v>
      </c>
      <c r="CE28" s="137">
        <v>0</v>
      </c>
      <c r="CF28" s="137">
        <v>0</v>
      </c>
      <c r="CG28" s="137">
        <v>0</v>
      </c>
      <c r="CH28" s="137">
        <v>0</v>
      </c>
      <c r="CI28" s="137">
        <f t="shared" si="41"/>
        <v>0</v>
      </c>
      <c r="CJ28" s="137">
        <v>0</v>
      </c>
      <c r="CK28" s="137">
        <v>0</v>
      </c>
      <c r="CL28" s="77">
        <v>0</v>
      </c>
      <c r="CM28" s="77">
        <f t="shared" si="42"/>
        <v>0</v>
      </c>
      <c r="CN28" s="137">
        <v>0</v>
      </c>
      <c r="CO28" s="137">
        <v>0</v>
      </c>
      <c r="CP28" s="137">
        <v>0</v>
      </c>
      <c r="CQ28" s="137">
        <v>0</v>
      </c>
      <c r="CR28" s="137">
        <v>0</v>
      </c>
    </row>
    <row r="29" spans="1:96" s="102" customFormat="1" ht="21.95" customHeight="1" x14ac:dyDescent="0.25">
      <c r="A29" s="415"/>
      <c r="B29" s="150" t="s">
        <v>118</v>
      </c>
      <c r="C29" s="136">
        <v>61</v>
      </c>
      <c r="D29" s="137">
        <v>59</v>
      </c>
      <c r="E29" s="137">
        <v>2</v>
      </c>
      <c r="F29" s="78">
        <v>8.8405797101449277</v>
      </c>
      <c r="G29" s="137">
        <v>61</v>
      </c>
      <c r="H29" s="77">
        <f t="shared" si="5"/>
        <v>100</v>
      </c>
      <c r="I29" s="137">
        <v>59</v>
      </c>
      <c r="J29" s="137">
        <v>2</v>
      </c>
      <c r="K29" s="137">
        <v>0</v>
      </c>
      <c r="L29" s="137">
        <v>0</v>
      </c>
      <c r="M29" s="77" t="s">
        <v>57</v>
      </c>
      <c r="N29" s="77" t="s">
        <v>57</v>
      </c>
      <c r="O29" s="77" t="s">
        <v>57</v>
      </c>
      <c r="P29" s="77" t="s">
        <v>57</v>
      </c>
      <c r="Q29" s="77" t="s">
        <v>57</v>
      </c>
      <c r="R29" s="77" t="s">
        <v>57</v>
      </c>
      <c r="S29" s="77" t="s">
        <v>57</v>
      </c>
      <c r="T29" s="77" t="s">
        <v>57</v>
      </c>
      <c r="U29" s="77" t="s">
        <v>57</v>
      </c>
      <c r="V29" s="77" t="s">
        <v>57</v>
      </c>
      <c r="W29" s="137">
        <v>51</v>
      </c>
      <c r="X29" s="137">
        <v>49</v>
      </c>
      <c r="Y29" s="137">
        <v>2</v>
      </c>
      <c r="Z29" s="78">
        <f t="shared" si="44"/>
        <v>3.9215686274509802</v>
      </c>
      <c r="AA29" s="77">
        <v>51</v>
      </c>
      <c r="AB29" s="77">
        <f t="shared" si="45"/>
        <v>100</v>
      </c>
      <c r="AC29" s="137">
        <v>49</v>
      </c>
      <c r="AD29" s="137">
        <v>2</v>
      </c>
      <c r="AE29" s="137">
        <v>0</v>
      </c>
      <c r="AF29" s="146">
        <v>0</v>
      </c>
      <c r="AG29" s="416"/>
      <c r="AH29" s="150" t="s">
        <v>118</v>
      </c>
      <c r="AI29" s="136">
        <f t="shared" si="32"/>
        <v>0</v>
      </c>
      <c r="AJ29" s="137">
        <v>0</v>
      </c>
      <c r="AK29" s="137">
        <v>0</v>
      </c>
      <c r="AL29" s="138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10</v>
      </c>
      <c r="AT29" s="137">
        <v>10</v>
      </c>
      <c r="AU29" s="137">
        <v>0</v>
      </c>
      <c r="AV29" s="78">
        <v>0</v>
      </c>
      <c r="AW29" s="77">
        <v>10</v>
      </c>
      <c r="AX29" s="77">
        <f t="shared" si="46"/>
        <v>100</v>
      </c>
      <c r="AY29" s="137">
        <v>10</v>
      </c>
      <c r="AZ29" s="137">
        <v>0</v>
      </c>
      <c r="BA29" s="137">
        <v>0</v>
      </c>
      <c r="BB29" s="137">
        <v>0</v>
      </c>
      <c r="BC29" s="137">
        <f t="shared" si="35"/>
        <v>0</v>
      </c>
      <c r="BD29" s="137">
        <v>0</v>
      </c>
      <c r="BE29" s="137">
        <v>0</v>
      </c>
      <c r="BF29" s="137">
        <v>0</v>
      </c>
      <c r="BG29" s="137">
        <v>0</v>
      </c>
      <c r="BH29" s="137">
        <v>0</v>
      </c>
      <c r="BI29" s="137">
        <v>0</v>
      </c>
      <c r="BJ29" s="137">
        <v>0</v>
      </c>
      <c r="BK29" s="137">
        <v>0</v>
      </c>
      <c r="BL29" s="146">
        <v>0</v>
      </c>
      <c r="BM29" s="416"/>
      <c r="BN29" s="150" t="s">
        <v>118</v>
      </c>
      <c r="BO29" s="136">
        <f t="shared" si="37"/>
        <v>0</v>
      </c>
      <c r="BP29" s="137">
        <v>0</v>
      </c>
      <c r="BQ29" s="137">
        <v>0</v>
      </c>
      <c r="BR29" s="138">
        <v>0</v>
      </c>
      <c r="BS29" s="137">
        <v>0</v>
      </c>
      <c r="BT29" s="138">
        <v>0</v>
      </c>
      <c r="BU29" s="137">
        <v>0</v>
      </c>
      <c r="BV29" s="137">
        <v>0</v>
      </c>
      <c r="BW29" s="137">
        <v>0</v>
      </c>
      <c r="BX29" s="137">
        <v>0</v>
      </c>
      <c r="BY29" s="137">
        <f t="shared" si="39"/>
        <v>0</v>
      </c>
      <c r="BZ29" s="137">
        <v>0</v>
      </c>
      <c r="CA29" s="137">
        <v>0</v>
      </c>
      <c r="CB29" s="137">
        <v>0</v>
      </c>
      <c r="CC29" s="137">
        <v>0</v>
      </c>
      <c r="CD29" s="137">
        <v>0</v>
      </c>
      <c r="CE29" s="137">
        <v>0</v>
      </c>
      <c r="CF29" s="137">
        <v>0</v>
      </c>
      <c r="CG29" s="137">
        <v>0</v>
      </c>
      <c r="CH29" s="137">
        <v>0</v>
      </c>
      <c r="CI29" s="137">
        <f t="shared" si="41"/>
        <v>0</v>
      </c>
      <c r="CJ29" s="137">
        <v>0</v>
      </c>
      <c r="CK29" s="137">
        <v>0</v>
      </c>
      <c r="CL29" s="77">
        <v>0</v>
      </c>
      <c r="CM29" s="77">
        <f t="shared" si="42"/>
        <v>0</v>
      </c>
      <c r="CN29" s="137">
        <v>0</v>
      </c>
      <c r="CO29" s="137">
        <v>0</v>
      </c>
      <c r="CP29" s="137">
        <v>0</v>
      </c>
      <c r="CQ29" s="137">
        <v>0</v>
      </c>
      <c r="CR29" s="137">
        <v>0</v>
      </c>
    </row>
    <row r="30" spans="1:96" s="102" customFormat="1" ht="21.95" customHeight="1" x14ac:dyDescent="0.25">
      <c r="A30" s="415" t="s">
        <v>125</v>
      </c>
      <c r="B30" s="150" t="s">
        <v>4</v>
      </c>
      <c r="C30" s="136">
        <v>0</v>
      </c>
      <c r="D30" s="137">
        <v>0</v>
      </c>
      <c r="E30" s="137">
        <v>0</v>
      </c>
      <c r="F30" s="78">
        <v>0</v>
      </c>
      <c r="G30" s="137">
        <v>0</v>
      </c>
      <c r="H30" s="78">
        <v>0</v>
      </c>
      <c r="I30" s="137">
        <v>0</v>
      </c>
      <c r="J30" s="137">
        <v>0</v>
      </c>
      <c r="K30" s="137">
        <f t="shared" ref="K30:L32" si="47">AE30+AQ30+BA30+BK30+BW30+CG30+CQ30</f>
        <v>0</v>
      </c>
      <c r="L30" s="137">
        <f t="shared" si="47"/>
        <v>0</v>
      </c>
      <c r="M30" s="77" t="s">
        <v>57</v>
      </c>
      <c r="N30" s="77" t="s">
        <v>57</v>
      </c>
      <c r="O30" s="77" t="s">
        <v>57</v>
      </c>
      <c r="P30" s="77" t="s">
        <v>57</v>
      </c>
      <c r="Q30" s="77" t="s">
        <v>57</v>
      </c>
      <c r="R30" s="77" t="s">
        <v>57</v>
      </c>
      <c r="S30" s="77" t="s">
        <v>57</v>
      </c>
      <c r="T30" s="77" t="s">
        <v>57</v>
      </c>
      <c r="U30" s="77" t="s">
        <v>57</v>
      </c>
      <c r="V30" s="77" t="s">
        <v>57</v>
      </c>
      <c r="W30" s="137">
        <v>0</v>
      </c>
      <c r="X30" s="137">
        <v>0</v>
      </c>
      <c r="Y30" s="137">
        <v>0</v>
      </c>
      <c r="Z30" s="78">
        <v>0</v>
      </c>
      <c r="AA30" s="77">
        <v>0</v>
      </c>
      <c r="AB30" s="78">
        <v>0</v>
      </c>
      <c r="AC30" s="137">
        <v>0</v>
      </c>
      <c r="AD30" s="137">
        <v>0</v>
      </c>
      <c r="AE30" s="137">
        <f>SUM(AE31:AE32)</f>
        <v>0</v>
      </c>
      <c r="AF30" s="146">
        <f>SUM(AF31:AF32)</f>
        <v>0</v>
      </c>
      <c r="AG30" s="416" t="s">
        <v>125</v>
      </c>
      <c r="AH30" s="150" t="s">
        <v>4</v>
      </c>
      <c r="AI30" s="136">
        <f t="shared" si="32"/>
        <v>0</v>
      </c>
      <c r="AJ30" s="137">
        <f>SUM(AJ31:AJ32)</f>
        <v>0</v>
      </c>
      <c r="AK30" s="137">
        <f>SUM(AK31:AK32)</f>
        <v>0</v>
      </c>
      <c r="AL30" s="138">
        <v>0</v>
      </c>
      <c r="AM30" s="137">
        <v>0</v>
      </c>
      <c r="AN30" s="137">
        <v>0</v>
      </c>
      <c r="AO30" s="137">
        <f>SUM(AO31:AO32)</f>
        <v>0</v>
      </c>
      <c r="AP30" s="137">
        <f>SUM(AP31:AP32)</f>
        <v>0</v>
      </c>
      <c r="AQ30" s="137">
        <f>SUM(AQ31:AQ32)</f>
        <v>0</v>
      </c>
      <c r="AR30" s="137">
        <f>SUM(AR31:AR32)</f>
        <v>0</v>
      </c>
      <c r="AS30" s="137">
        <v>0</v>
      </c>
      <c r="AT30" s="137">
        <v>0</v>
      </c>
      <c r="AU30" s="137">
        <v>0</v>
      </c>
      <c r="AV30" s="78">
        <v>0</v>
      </c>
      <c r="AW30" s="77">
        <v>0</v>
      </c>
      <c r="AX30" s="78">
        <v>0</v>
      </c>
      <c r="AY30" s="137">
        <v>0</v>
      </c>
      <c r="AZ30" s="137">
        <f>SUM(AZ31:AZ32)</f>
        <v>0</v>
      </c>
      <c r="BA30" s="137">
        <f>SUM(BA31:BA32)</f>
        <v>0</v>
      </c>
      <c r="BB30" s="137">
        <f>SUM(BB31:BB32)</f>
        <v>0</v>
      </c>
      <c r="BC30" s="137">
        <f t="shared" si="35"/>
        <v>0</v>
      </c>
      <c r="BD30" s="137">
        <f>SUM(BD31:BD32)</f>
        <v>0</v>
      </c>
      <c r="BE30" s="137">
        <f>SUM(BE31:BE32)</f>
        <v>0</v>
      </c>
      <c r="BF30" s="137">
        <v>0</v>
      </c>
      <c r="BG30" s="137">
        <v>0</v>
      </c>
      <c r="BH30" s="137">
        <v>0</v>
      </c>
      <c r="BI30" s="137">
        <f>SUM(BI31:BI32)</f>
        <v>0</v>
      </c>
      <c r="BJ30" s="137">
        <f>SUM(BJ31:BJ32)</f>
        <v>0</v>
      </c>
      <c r="BK30" s="137">
        <f>SUM(BK31:BK32)</f>
        <v>0</v>
      </c>
      <c r="BL30" s="146">
        <f>SUM(BL31:BL32)</f>
        <v>0</v>
      </c>
      <c r="BM30" s="416" t="s">
        <v>125</v>
      </c>
      <c r="BN30" s="150" t="s">
        <v>4</v>
      </c>
      <c r="BO30" s="136">
        <f t="shared" si="37"/>
        <v>0</v>
      </c>
      <c r="BP30" s="137">
        <f>SUM(BP31:BP32)</f>
        <v>0</v>
      </c>
      <c r="BQ30" s="137">
        <f>SUM(BQ31:BQ32)</f>
        <v>0</v>
      </c>
      <c r="BR30" s="138">
        <v>0</v>
      </c>
      <c r="BS30" s="137">
        <v>0</v>
      </c>
      <c r="BT30" s="138">
        <v>0</v>
      </c>
      <c r="BU30" s="137">
        <f>SUM(BU31:BU32)</f>
        <v>0</v>
      </c>
      <c r="BV30" s="137">
        <f>SUM(BV31:BV32)</f>
        <v>0</v>
      </c>
      <c r="BW30" s="137">
        <f>SUM(BW31:BW32)</f>
        <v>0</v>
      </c>
      <c r="BX30" s="137">
        <f>SUM(BX31:BX32)</f>
        <v>0</v>
      </c>
      <c r="BY30" s="137">
        <f t="shared" si="39"/>
        <v>0</v>
      </c>
      <c r="BZ30" s="137">
        <f>SUM(BZ31:BZ32)</f>
        <v>0</v>
      </c>
      <c r="CA30" s="137">
        <f>SUM(CA31:CA32)</f>
        <v>0</v>
      </c>
      <c r="CB30" s="137">
        <v>0</v>
      </c>
      <c r="CC30" s="137">
        <v>0</v>
      </c>
      <c r="CD30" s="137">
        <v>0</v>
      </c>
      <c r="CE30" s="137">
        <f>SUM(CE31:CE32)</f>
        <v>0</v>
      </c>
      <c r="CF30" s="137">
        <f>SUM(CF31:CF32)</f>
        <v>0</v>
      </c>
      <c r="CG30" s="137">
        <f>SUM(CG31:CG32)</f>
        <v>0</v>
      </c>
      <c r="CH30" s="137">
        <f>SUM(CH31:CH32)</f>
        <v>0</v>
      </c>
      <c r="CI30" s="137">
        <f t="shared" si="41"/>
        <v>0</v>
      </c>
      <c r="CJ30" s="137">
        <f>SUM(CJ31:CJ32)</f>
        <v>0</v>
      </c>
      <c r="CK30" s="137">
        <f>SUM(CK31:CK32)</f>
        <v>0</v>
      </c>
      <c r="CL30" s="77">
        <v>0</v>
      </c>
      <c r="CM30" s="77">
        <f t="shared" si="42"/>
        <v>0</v>
      </c>
      <c r="CN30" s="137">
        <v>0</v>
      </c>
      <c r="CO30" s="137">
        <f>SUM(CO31:CO32)</f>
        <v>0</v>
      </c>
      <c r="CP30" s="137">
        <f>SUM(CP31:CP32)</f>
        <v>0</v>
      </c>
      <c r="CQ30" s="137">
        <f>SUM(CQ31:CQ32)</f>
        <v>0</v>
      </c>
      <c r="CR30" s="137">
        <f>SUM(CR31:CR32)</f>
        <v>0</v>
      </c>
    </row>
    <row r="31" spans="1:96" s="102" customFormat="1" ht="21.95" customHeight="1" x14ac:dyDescent="0.25">
      <c r="A31" s="415"/>
      <c r="B31" s="150" t="s">
        <v>117</v>
      </c>
      <c r="C31" s="136">
        <v>0</v>
      </c>
      <c r="D31" s="137">
        <v>0</v>
      </c>
      <c r="E31" s="137">
        <v>0</v>
      </c>
      <c r="F31" s="78">
        <v>0</v>
      </c>
      <c r="G31" s="137">
        <v>0</v>
      </c>
      <c r="H31" s="78">
        <v>0</v>
      </c>
      <c r="I31" s="137">
        <v>0</v>
      </c>
      <c r="J31" s="137">
        <v>0</v>
      </c>
      <c r="K31" s="137">
        <f t="shared" si="47"/>
        <v>0</v>
      </c>
      <c r="L31" s="137">
        <f t="shared" si="47"/>
        <v>0</v>
      </c>
      <c r="M31" s="77" t="s">
        <v>57</v>
      </c>
      <c r="N31" s="77" t="s">
        <v>57</v>
      </c>
      <c r="O31" s="77" t="s">
        <v>57</v>
      </c>
      <c r="P31" s="77" t="s">
        <v>57</v>
      </c>
      <c r="Q31" s="77" t="s">
        <v>57</v>
      </c>
      <c r="R31" s="77" t="s">
        <v>57</v>
      </c>
      <c r="S31" s="77" t="s">
        <v>57</v>
      </c>
      <c r="T31" s="77" t="s">
        <v>57</v>
      </c>
      <c r="U31" s="77" t="s">
        <v>57</v>
      </c>
      <c r="V31" s="77" t="s">
        <v>57</v>
      </c>
      <c r="W31" s="137">
        <v>0</v>
      </c>
      <c r="X31" s="137">
        <v>0</v>
      </c>
      <c r="Y31" s="137">
        <v>0</v>
      </c>
      <c r="Z31" s="78">
        <v>0</v>
      </c>
      <c r="AA31" s="77">
        <v>0</v>
      </c>
      <c r="AB31" s="78">
        <v>0</v>
      </c>
      <c r="AC31" s="137">
        <v>0</v>
      </c>
      <c r="AD31" s="137">
        <v>0</v>
      </c>
      <c r="AE31" s="137">
        <v>0</v>
      </c>
      <c r="AF31" s="146">
        <v>0</v>
      </c>
      <c r="AG31" s="416"/>
      <c r="AH31" s="150" t="s">
        <v>117</v>
      </c>
      <c r="AI31" s="136">
        <f t="shared" si="32"/>
        <v>0</v>
      </c>
      <c r="AJ31" s="137">
        <v>0</v>
      </c>
      <c r="AK31" s="137">
        <v>0</v>
      </c>
      <c r="AL31" s="138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78">
        <v>0</v>
      </c>
      <c r="AW31" s="77">
        <v>0</v>
      </c>
      <c r="AX31" s="78">
        <v>0</v>
      </c>
      <c r="AY31" s="137">
        <v>0</v>
      </c>
      <c r="AZ31" s="137">
        <v>0</v>
      </c>
      <c r="BA31" s="137">
        <v>0</v>
      </c>
      <c r="BB31" s="137">
        <v>0</v>
      </c>
      <c r="BC31" s="137">
        <f t="shared" si="35"/>
        <v>0</v>
      </c>
      <c r="BD31" s="137">
        <v>0</v>
      </c>
      <c r="BE31" s="137">
        <v>0</v>
      </c>
      <c r="BF31" s="137">
        <v>0</v>
      </c>
      <c r="BG31" s="137">
        <v>0</v>
      </c>
      <c r="BH31" s="137">
        <v>0</v>
      </c>
      <c r="BI31" s="137">
        <v>0</v>
      </c>
      <c r="BJ31" s="137">
        <v>0</v>
      </c>
      <c r="BK31" s="137">
        <v>0</v>
      </c>
      <c r="BL31" s="146">
        <v>0</v>
      </c>
      <c r="BM31" s="416"/>
      <c r="BN31" s="150" t="s">
        <v>117</v>
      </c>
      <c r="BO31" s="136">
        <f t="shared" si="37"/>
        <v>0</v>
      </c>
      <c r="BP31" s="137">
        <v>0</v>
      </c>
      <c r="BQ31" s="137">
        <v>0</v>
      </c>
      <c r="BR31" s="138">
        <v>0</v>
      </c>
      <c r="BS31" s="137">
        <v>0</v>
      </c>
      <c r="BT31" s="138">
        <v>0</v>
      </c>
      <c r="BU31" s="137">
        <v>0</v>
      </c>
      <c r="BV31" s="137">
        <v>0</v>
      </c>
      <c r="BW31" s="137">
        <v>0</v>
      </c>
      <c r="BX31" s="137">
        <v>0</v>
      </c>
      <c r="BY31" s="137">
        <f t="shared" si="39"/>
        <v>0</v>
      </c>
      <c r="BZ31" s="137">
        <v>0</v>
      </c>
      <c r="CA31" s="137">
        <v>0</v>
      </c>
      <c r="CB31" s="137">
        <v>0</v>
      </c>
      <c r="CC31" s="137">
        <v>0</v>
      </c>
      <c r="CD31" s="137">
        <v>0</v>
      </c>
      <c r="CE31" s="137">
        <v>0</v>
      </c>
      <c r="CF31" s="137">
        <v>0</v>
      </c>
      <c r="CG31" s="137">
        <v>0</v>
      </c>
      <c r="CH31" s="137">
        <v>0</v>
      </c>
      <c r="CI31" s="137">
        <f t="shared" si="41"/>
        <v>0</v>
      </c>
      <c r="CJ31" s="137">
        <v>0</v>
      </c>
      <c r="CK31" s="137">
        <v>0</v>
      </c>
      <c r="CL31" s="77">
        <v>0</v>
      </c>
      <c r="CM31" s="77">
        <f t="shared" si="42"/>
        <v>0</v>
      </c>
      <c r="CN31" s="137">
        <v>0</v>
      </c>
      <c r="CO31" s="137">
        <v>0</v>
      </c>
      <c r="CP31" s="137">
        <v>0</v>
      </c>
      <c r="CQ31" s="137">
        <v>0</v>
      </c>
      <c r="CR31" s="137">
        <v>0</v>
      </c>
    </row>
    <row r="32" spans="1:96" s="102" customFormat="1" ht="21.95" customHeight="1" x14ac:dyDescent="0.25">
      <c r="A32" s="415"/>
      <c r="B32" s="150" t="s">
        <v>118</v>
      </c>
      <c r="C32" s="139">
        <v>0</v>
      </c>
      <c r="D32" s="140">
        <v>0</v>
      </c>
      <c r="E32" s="140">
        <v>0</v>
      </c>
      <c r="F32" s="82">
        <v>0</v>
      </c>
      <c r="G32" s="140">
        <v>0</v>
      </c>
      <c r="H32" s="82">
        <v>0</v>
      </c>
      <c r="I32" s="140">
        <v>0</v>
      </c>
      <c r="J32" s="140">
        <v>0</v>
      </c>
      <c r="K32" s="140">
        <f t="shared" si="47"/>
        <v>0</v>
      </c>
      <c r="L32" s="140">
        <f t="shared" si="47"/>
        <v>0</v>
      </c>
      <c r="M32" s="81" t="s">
        <v>57</v>
      </c>
      <c r="N32" s="81" t="s">
        <v>57</v>
      </c>
      <c r="O32" s="81" t="s">
        <v>57</v>
      </c>
      <c r="P32" s="81" t="s">
        <v>57</v>
      </c>
      <c r="Q32" s="81" t="s">
        <v>57</v>
      </c>
      <c r="R32" s="81" t="s">
        <v>57</v>
      </c>
      <c r="S32" s="81" t="s">
        <v>57</v>
      </c>
      <c r="T32" s="81" t="s">
        <v>57</v>
      </c>
      <c r="U32" s="81" t="s">
        <v>57</v>
      </c>
      <c r="V32" s="81" t="s">
        <v>57</v>
      </c>
      <c r="W32" s="140">
        <v>0</v>
      </c>
      <c r="X32" s="140">
        <v>0</v>
      </c>
      <c r="Y32" s="140">
        <v>0</v>
      </c>
      <c r="Z32" s="82">
        <v>0</v>
      </c>
      <c r="AA32" s="81">
        <v>0</v>
      </c>
      <c r="AB32" s="82">
        <v>0</v>
      </c>
      <c r="AC32" s="140">
        <v>0</v>
      </c>
      <c r="AD32" s="140">
        <v>0</v>
      </c>
      <c r="AE32" s="140">
        <v>0</v>
      </c>
      <c r="AF32" s="147">
        <v>0</v>
      </c>
      <c r="AG32" s="416"/>
      <c r="AH32" s="150" t="s">
        <v>118</v>
      </c>
      <c r="AI32" s="139">
        <f t="shared" si="32"/>
        <v>0</v>
      </c>
      <c r="AJ32" s="140">
        <v>0</v>
      </c>
      <c r="AK32" s="140">
        <v>0</v>
      </c>
      <c r="AL32" s="141">
        <v>0</v>
      </c>
      <c r="AM32" s="140">
        <v>0</v>
      </c>
      <c r="AN32" s="140">
        <v>0</v>
      </c>
      <c r="AO32" s="140">
        <v>0</v>
      </c>
      <c r="AP32" s="140">
        <v>0</v>
      </c>
      <c r="AQ32" s="140">
        <v>0</v>
      </c>
      <c r="AR32" s="140">
        <v>0</v>
      </c>
      <c r="AS32" s="140">
        <f>SUM(AT32:AU32)</f>
        <v>0</v>
      </c>
      <c r="AT32" s="140">
        <v>0</v>
      </c>
      <c r="AU32" s="140">
        <v>0</v>
      </c>
      <c r="AV32" s="141">
        <v>0</v>
      </c>
      <c r="AW32" s="140">
        <v>0</v>
      </c>
      <c r="AX32" s="141">
        <v>0</v>
      </c>
      <c r="AY32" s="140">
        <v>0</v>
      </c>
      <c r="AZ32" s="140">
        <v>0</v>
      </c>
      <c r="BA32" s="140">
        <v>0</v>
      </c>
      <c r="BB32" s="140">
        <v>0</v>
      </c>
      <c r="BC32" s="140">
        <f t="shared" si="35"/>
        <v>0</v>
      </c>
      <c r="BD32" s="140">
        <v>0</v>
      </c>
      <c r="BE32" s="140">
        <v>0</v>
      </c>
      <c r="BF32" s="140">
        <v>0</v>
      </c>
      <c r="BG32" s="140">
        <v>0</v>
      </c>
      <c r="BH32" s="140">
        <v>0</v>
      </c>
      <c r="BI32" s="140">
        <v>0</v>
      </c>
      <c r="BJ32" s="140">
        <v>0</v>
      </c>
      <c r="BK32" s="140">
        <v>0</v>
      </c>
      <c r="BL32" s="147">
        <v>0</v>
      </c>
      <c r="BM32" s="416"/>
      <c r="BN32" s="150" t="s">
        <v>118</v>
      </c>
      <c r="BO32" s="139">
        <f t="shared" si="37"/>
        <v>0</v>
      </c>
      <c r="BP32" s="140">
        <v>0</v>
      </c>
      <c r="BQ32" s="140">
        <v>0</v>
      </c>
      <c r="BR32" s="141">
        <v>0</v>
      </c>
      <c r="BS32" s="140">
        <v>0</v>
      </c>
      <c r="BT32" s="140">
        <v>0</v>
      </c>
      <c r="BU32" s="140">
        <v>0</v>
      </c>
      <c r="BV32" s="140">
        <v>0</v>
      </c>
      <c r="BW32" s="140">
        <v>0</v>
      </c>
      <c r="BX32" s="140">
        <v>0</v>
      </c>
      <c r="BY32" s="140">
        <f t="shared" si="39"/>
        <v>0</v>
      </c>
      <c r="BZ32" s="140">
        <v>0</v>
      </c>
      <c r="CA32" s="140">
        <v>0</v>
      </c>
      <c r="CB32" s="140">
        <v>0</v>
      </c>
      <c r="CC32" s="140">
        <v>0</v>
      </c>
      <c r="CD32" s="140">
        <v>0</v>
      </c>
      <c r="CE32" s="140">
        <v>0</v>
      </c>
      <c r="CF32" s="140">
        <v>0</v>
      </c>
      <c r="CG32" s="140">
        <v>0</v>
      </c>
      <c r="CH32" s="140">
        <v>0</v>
      </c>
      <c r="CI32" s="140">
        <f t="shared" si="41"/>
        <v>0</v>
      </c>
      <c r="CJ32" s="140">
        <v>0</v>
      </c>
      <c r="CK32" s="140">
        <v>0</v>
      </c>
      <c r="CL32" s="81">
        <v>0</v>
      </c>
      <c r="CM32" s="81">
        <f t="shared" si="42"/>
        <v>0</v>
      </c>
      <c r="CN32" s="140">
        <v>0</v>
      </c>
      <c r="CO32" s="140">
        <v>0</v>
      </c>
      <c r="CP32" s="140">
        <v>0</v>
      </c>
      <c r="CQ32" s="140">
        <v>0</v>
      </c>
      <c r="CR32" s="140">
        <v>0</v>
      </c>
    </row>
    <row r="33" spans="1:96" s="103" customFormat="1" ht="21.95" customHeight="1" x14ac:dyDescent="0.25">
      <c r="A33" s="108"/>
      <c r="B33" s="108"/>
      <c r="C33" s="108"/>
      <c r="D33" s="108"/>
      <c r="E33" s="108"/>
      <c r="F33" s="108"/>
      <c r="G33" s="108"/>
      <c r="H33" s="108"/>
      <c r="I33" s="108"/>
      <c r="J33" s="108"/>
      <c r="K33" s="108"/>
      <c r="L33" s="108"/>
      <c r="M33" s="108"/>
      <c r="N33" s="108"/>
      <c r="O33" s="108"/>
      <c r="P33" s="108"/>
      <c r="Q33" s="108"/>
      <c r="R33" s="108"/>
      <c r="S33" s="108"/>
      <c r="T33" s="108"/>
      <c r="U33" s="108"/>
      <c r="V33" s="108"/>
      <c r="W33" s="108"/>
      <c r="X33" s="108"/>
      <c r="Y33" s="108"/>
      <c r="Z33" s="108"/>
      <c r="AA33" s="108"/>
      <c r="AB33" s="108"/>
      <c r="AC33" s="108"/>
      <c r="AD33" s="108"/>
      <c r="AE33" s="108"/>
      <c r="AF33" s="108"/>
      <c r="AG33" s="108"/>
      <c r="AH33" s="108"/>
      <c r="AI33" s="108"/>
      <c r="AJ33" s="108"/>
      <c r="AK33" s="108"/>
      <c r="AL33" s="108"/>
      <c r="AM33" s="108"/>
      <c r="AN33" s="108"/>
      <c r="AO33" s="108"/>
      <c r="AP33" s="108"/>
      <c r="AQ33" s="108"/>
      <c r="AR33" s="108"/>
      <c r="AS33" s="108"/>
      <c r="AT33" s="108"/>
      <c r="AU33" s="108"/>
      <c r="AV33" s="108"/>
      <c r="AW33" s="108"/>
      <c r="AX33" s="108"/>
      <c r="AY33" s="108"/>
      <c r="AZ33" s="108"/>
      <c r="BA33" s="108"/>
      <c r="BB33" s="108"/>
      <c r="BC33" s="108"/>
      <c r="BD33" s="108"/>
      <c r="BE33" s="108"/>
      <c r="BF33" s="108"/>
      <c r="BG33" s="108"/>
      <c r="BH33" s="108"/>
      <c r="BI33" s="108"/>
      <c r="BJ33" s="108"/>
      <c r="BK33" s="108"/>
      <c r="BL33" s="108"/>
      <c r="BM33" s="143" t="s">
        <v>94</v>
      </c>
      <c r="BN33" s="143"/>
      <c r="BO33" s="108"/>
      <c r="BP33" s="143"/>
      <c r="BQ33" s="143"/>
      <c r="BR33" s="143"/>
      <c r="BS33" s="143"/>
      <c r="BT33" s="143" t="s">
        <v>95</v>
      </c>
      <c r="BU33" s="108"/>
      <c r="BV33" s="143"/>
      <c r="BW33" s="144"/>
      <c r="BX33" s="144"/>
      <c r="BY33" s="143"/>
      <c r="BZ33" s="143"/>
      <c r="CA33" s="143" t="s">
        <v>96</v>
      </c>
      <c r="CB33" s="108"/>
      <c r="CC33" s="108"/>
      <c r="CD33" s="108"/>
      <c r="CE33" s="143"/>
      <c r="CF33" s="143"/>
      <c r="CG33" s="143"/>
      <c r="CH33" s="144"/>
      <c r="CI33" s="144"/>
      <c r="CJ33" s="108"/>
      <c r="CK33" s="143" t="s">
        <v>97</v>
      </c>
      <c r="CL33" s="142"/>
      <c r="CM33" s="142"/>
      <c r="CN33" s="142"/>
      <c r="CO33" s="142"/>
      <c r="CP33" s="142"/>
      <c r="CQ33" s="142"/>
      <c r="CR33" s="142"/>
    </row>
    <row r="34" spans="1:96" s="103" customFormat="1" ht="21.95" customHeight="1" x14ac:dyDescent="0.25"/>
    <row r="35" spans="1:96" ht="21.95" customHeight="1" x14ac:dyDescent="0.25"/>
    <row r="36" spans="1:96" ht="21.95" customHeight="1" x14ac:dyDescent="0.25"/>
  </sheetData>
  <mergeCells count="81">
    <mergeCell ref="CO2:CR2"/>
    <mergeCell ref="AA1:AB1"/>
    <mergeCell ref="AC1:AF1"/>
    <mergeCell ref="BG1:BH1"/>
    <mergeCell ref="BI1:BL1"/>
    <mergeCell ref="CM1:CN1"/>
    <mergeCell ref="CO1:CR1"/>
    <mergeCell ref="AA2:AB2"/>
    <mergeCell ref="AC2:AF2"/>
    <mergeCell ref="BG2:BH2"/>
    <mergeCell ref="BI2:BL2"/>
    <mergeCell ref="CM2:CN2"/>
    <mergeCell ref="A3:AF3"/>
    <mergeCell ref="AG3:BL3"/>
    <mergeCell ref="BM3:CR3"/>
    <mergeCell ref="A4:AF4"/>
    <mergeCell ref="AG4:BL4"/>
    <mergeCell ref="BM4:CR4"/>
    <mergeCell ref="A5:AF5"/>
    <mergeCell ref="AG5:BL5"/>
    <mergeCell ref="BM5:CR5"/>
    <mergeCell ref="C6:L6"/>
    <mergeCell ref="M6:V6"/>
    <mergeCell ref="W6:AF6"/>
    <mergeCell ref="AI6:AR6"/>
    <mergeCell ref="AS6:BB6"/>
    <mergeCell ref="BC6:BL6"/>
    <mergeCell ref="BO6:BX6"/>
    <mergeCell ref="BY6:CH6"/>
    <mergeCell ref="CI6:CR6"/>
    <mergeCell ref="C7:F7"/>
    <mergeCell ref="G7:J7"/>
    <mergeCell ref="K7:L7"/>
    <mergeCell ref="M7:P7"/>
    <mergeCell ref="Q7:T7"/>
    <mergeCell ref="U7:V7"/>
    <mergeCell ref="W7:Z7"/>
    <mergeCell ref="AA7:AD7"/>
    <mergeCell ref="BK7:BL7"/>
    <mergeCell ref="BO7:BR7"/>
    <mergeCell ref="BS7:BV7"/>
    <mergeCell ref="AE7:AF7"/>
    <mergeCell ref="AI7:AL7"/>
    <mergeCell ref="AM7:AP7"/>
    <mergeCell ref="AQ7:AR7"/>
    <mergeCell ref="AS7:AV7"/>
    <mergeCell ref="AW7:AZ7"/>
    <mergeCell ref="CQ7:CR7"/>
    <mergeCell ref="A9:A11"/>
    <mergeCell ref="AG9:AG11"/>
    <mergeCell ref="BM9:BM11"/>
    <mergeCell ref="A12:A14"/>
    <mergeCell ref="AG12:AG14"/>
    <mergeCell ref="BM12:BM14"/>
    <mergeCell ref="BW7:BX7"/>
    <mergeCell ref="BY7:CB7"/>
    <mergeCell ref="CC7:CF7"/>
    <mergeCell ref="CG7:CH7"/>
    <mergeCell ref="CI7:CL7"/>
    <mergeCell ref="CM7:CP7"/>
    <mergeCell ref="BA7:BB7"/>
    <mergeCell ref="BC7:BF7"/>
    <mergeCell ref="BG7:BJ7"/>
    <mergeCell ref="A15:A17"/>
    <mergeCell ref="AG15:AG17"/>
    <mergeCell ref="BM15:BM17"/>
    <mergeCell ref="A18:A20"/>
    <mergeCell ref="AG18:AG20"/>
    <mergeCell ref="BM18:BM20"/>
    <mergeCell ref="A21:A23"/>
    <mergeCell ref="AG21:AG23"/>
    <mergeCell ref="BM21:BM23"/>
    <mergeCell ref="A24:A26"/>
    <mergeCell ref="AG24:AG26"/>
    <mergeCell ref="BM24:BM26"/>
    <mergeCell ref="A27:A29"/>
    <mergeCell ref="AG27:AG29"/>
    <mergeCell ref="BM27:BM29"/>
    <mergeCell ref="A30:A32"/>
    <mergeCell ref="AG30:AG32"/>
    <mergeCell ref="BM30:BM32"/>
  </mergeCells>
  <phoneticPr fontId="3" type="noConversion"/>
  <pageMargins left="0.75000000000000011" right="0.75000000000000011" top="1" bottom="1" header="0.5" footer="0.5"/>
  <pageSetup paperSize="0" scale="90" fitToWidth="0" fitToHeight="0" orientation="landscape" horizontalDpi="0" verticalDpi="0" copies="0"/>
  <headerFooter alignWithMargins="0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CR42"/>
  <sheetViews>
    <sheetView workbookViewId="0"/>
  </sheetViews>
  <sheetFormatPr defaultColWidth="9" defaultRowHeight="15.75" x14ac:dyDescent="0.25"/>
  <cols>
    <col min="1" max="1" width="12.625" style="198" customWidth="1"/>
    <col min="2" max="2" width="9.625" style="198" customWidth="1"/>
    <col min="3" max="4" width="10.375" style="198" customWidth="1"/>
    <col min="5" max="5" width="9.375" style="198" customWidth="1"/>
    <col min="6" max="6" width="9.375" style="199" customWidth="1"/>
    <col min="7" max="7" width="10" style="198" customWidth="1"/>
    <col min="8" max="8" width="9.375" style="199" customWidth="1"/>
    <col min="9" max="9" width="9.875" style="198" customWidth="1"/>
    <col min="10" max="12" width="9.375" style="198" customWidth="1"/>
    <col min="13" max="14" width="9.75" style="198" customWidth="1"/>
    <col min="15" max="15" width="9.375" style="198" customWidth="1"/>
    <col min="16" max="16" width="9.375" style="199" customWidth="1"/>
    <col min="17" max="17" width="9.875" style="198" customWidth="1"/>
    <col min="18" max="18" width="9.375" style="198" customWidth="1"/>
    <col min="19" max="19" width="9.875" style="198" customWidth="1"/>
    <col min="20" max="27" width="9.375" style="198" customWidth="1"/>
    <col min="28" max="28" width="9.375" style="199" customWidth="1"/>
    <col min="29" max="29" width="9.375" style="198" customWidth="1"/>
    <col min="30" max="30" width="9.375" style="199" customWidth="1"/>
    <col min="31" max="32" width="9.375" style="198" customWidth="1"/>
    <col min="33" max="33" width="12.625" style="198" customWidth="1"/>
    <col min="34" max="34" width="9.625" style="198" customWidth="1"/>
    <col min="35" max="36" width="9.375" style="198" customWidth="1"/>
    <col min="37" max="37" width="9.375" style="200" customWidth="1"/>
    <col min="38" max="38" width="9.375" style="199" customWidth="1"/>
    <col min="39" max="39" width="9.375" style="198" customWidth="1"/>
    <col min="40" max="40" width="9.375" style="199" customWidth="1"/>
    <col min="41" max="49" width="9.375" style="198" customWidth="1"/>
    <col min="50" max="50" width="9.375" style="199" customWidth="1"/>
    <col min="51" max="51" width="9.375" style="198" customWidth="1"/>
    <col min="52" max="52" width="9.375" style="199" customWidth="1"/>
    <col min="53" max="54" width="9.375" style="198" customWidth="1"/>
    <col min="55" max="55" width="9.375" style="200" customWidth="1"/>
    <col min="56" max="59" width="9.375" style="198" customWidth="1"/>
    <col min="60" max="60" width="9.375" style="199" customWidth="1"/>
    <col min="61" max="61" width="9.375" style="198" customWidth="1"/>
    <col min="62" max="62" width="9.375" style="199" customWidth="1"/>
    <col min="63" max="64" width="9.375" style="198" customWidth="1"/>
    <col min="65" max="65" width="12.625" style="198" customWidth="1"/>
    <col min="66" max="66" width="9.625" style="198" customWidth="1"/>
    <col min="67" max="71" width="9.375" style="198" customWidth="1"/>
    <col min="72" max="72" width="9.375" style="199" customWidth="1"/>
    <col min="73" max="73" width="9.375" style="198" customWidth="1"/>
    <col min="74" max="74" width="9.375" style="199" customWidth="1"/>
    <col min="75" max="86" width="9.375" style="198" customWidth="1"/>
    <col min="87" max="87" width="7.375" style="198" customWidth="1"/>
    <col min="88" max="88" width="6.375" style="198" customWidth="1"/>
    <col min="89" max="89" width="9" style="198" customWidth="1"/>
    <col min="90" max="16384" width="9" style="198"/>
  </cols>
  <sheetData>
    <row r="1" spans="1:96" customFormat="1" ht="21.95" customHeight="1" x14ac:dyDescent="0.25">
      <c r="A1" s="10" t="s">
        <v>23</v>
      </c>
      <c r="B1" s="157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9"/>
      <c r="AA1" s="375" t="s">
        <v>24</v>
      </c>
      <c r="AB1" s="375"/>
      <c r="AC1" s="375" t="s">
        <v>101</v>
      </c>
      <c r="AD1" s="375"/>
      <c r="AE1" s="375"/>
      <c r="AF1" s="375"/>
      <c r="AG1" s="15" t="s">
        <v>23</v>
      </c>
      <c r="AH1" s="157" t="s">
        <v>2</v>
      </c>
      <c r="AI1" s="158"/>
      <c r="AJ1" s="158"/>
      <c r="AK1" s="158"/>
      <c r="AL1" s="158"/>
      <c r="AM1" s="158"/>
      <c r="AN1" s="158"/>
      <c r="AO1" s="158"/>
      <c r="AP1" s="158"/>
      <c r="AQ1" s="158"/>
      <c r="AR1" s="158"/>
      <c r="AS1" s="158"/>
      <c r="AT1" s="158"/>
      <c r="AU1" s="55"/>
      <c r="AV1" s="55"/>
      <c r="AW1" s="55"/>
      <c r="AX1" s="55"/>
      <c r="AY1" s="55"/>
      <c r="AZ1" s="55"/>
      <c r="BA1" s="55"/>
      <c r="BB1" s="55"/>
      <c r="BC1" s="55"/>
      <c r="BD1" s="55"/>
      <c r="BE1" s="158"/>
      <c r="BF1" s="159"/>
      <c r="BG1" s="375" t="s">
        <v>24</v>
      </c>
      <c r="BH1" s="375"/>
      <c r="BI1" s="375" t="s">
        <v>101</v>
      </c>
      <c r="BJ1" s="375"/>
      <c r="BK1" s="375"/>
      <c r="BL1" s="375"/>
      <c r="BM1" s="15" t="s">
        <v>23</v>
      </c>
      <c r="BN1" s="157" t="s">
        <v>2</v>
      </c>
      <c r="BO1" s="158"/>
      <c r="BP1" s="158"/>
      <c r="BQ1" s="158"/>
      <c r="BR1" s="158"/>
      <c r="BS1" s="158"/>
      <c r="BT1" s="158"/>
      <c r="BU1" s="158"/>
      <c r="BV1" s="158"/>
      <c r="BW1" s="55"/>
      <c r="BX1" s="55"/>
      <c r="BY1" s="55"/>
      <c r="BZ1" s="55"/>
      <c r="CA1" s="158"/>
      <c r="CB1" s="159"/>
      <c r="CC1" s="375" t="s">
        <v>24</v>
      </c>
      <c r="CD1" s="375"/>
      <c r="CE1" s="375" t="s">
        <v>101</v>
      </c>
      <c r="CF1" s="375"/>
      <c r="CG1" s="375"/>
      <c r="CH1" s="375"/>
    </row>
    <row r="2" spans="1:96" customFormat="1" ht="21.95" customHeight="1" x14ac:dyDescent="0.25">
      <c r="A2" s="18" t="s">
        <v>26</v>
      </c>
      <c r="B2" s="161" t="s">
        <v>127</v>
      </c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  <c r="T2" s="162"/>
      <c r="U2" s="162"/>
      <c r="V2" s="162"/>
      <c r="W2" s="162"/>
      <c r="X2" s="162"/>
      <c r="Y2" s="162"/>
      <c r="Z2" s="163"/>
      <c r="AA2" s="375" t="s">
        <v>28</v>
      </c>
      <c r="AB2" s="375"/>
      <c r="AC2" s="385" t="s">
        <v>81</v>
      </c>
      <c r="AD2" s="385"/>
      <c r="AE2" s="385"/>
      <c r="AF2" s="385"/>
      <c r="AG2" s="22" t="s">
        <v>26</v>
      </c>
      <c r="AH2" s="161" t="s">
        <v>127</v>
      </c>
      <c r="AI2" s="162"/>
      <c r="AJ2" s="162"/>
      <c r="AK2" s="162"/>
      <c r="AL2" s="162"/>
      <c r="AM2" s="162"/>
      <c r="AN2" s="162"/>
      <c r="AO2" s="162"/>
      <c r="AP2" s="162"/>
      <c r="AQ2" s="162"/>
      <c r="AR2" s="162"/>
      <c r="AS2" s="162"/>
      <c r="AT2" s="162"/>
      <c r="AU2" s="164"/>
      <c r="AV2" s="164"/>
      <c r="AW2" s="164"/>
      <c r="AX2" s="164"/>
      <c r="AY2" s="164"/>
      <c r="AZ2" s="164"/>
      <c r="BA2" s="164"/>
      <c r="BB2" s="164"/>
      <c r="BC2" s="164"/>
      <c r="BD2" s="164"/>
      <c r="BE2" s="162"/>
      <c r="BF2" s="163"/>
      <c r="BG2" s="375" t="s">
        <v>28</v>
      </c>
      <c r="BH2" s="375"/>
      <c r="BI2" s="385" t="s">
        <v>81</v>
      </c>
      <c r="BJ2" s="385"/>
      <c r="BK2" s="385"/>
      <c r="BL2" s="385"/>
      <c r="BM2" s="22" t="s">
        <v>26</v>
      </c>
      <c r="BN2" s="161" t="s">
        <v>127</v>
      </c>
      <c r="BO2" s="162"/>
      <c r="BP2" s="162"/>
      <c r="BQ2" s="162"/>
      <c r="BR2" s="162"/>
      <c r="BS2" s="162"/>
      <c r="BT2" s="162"/>
      <c r="BU2" s="162"/>
      <c r="BV2" s="162"/>
      <c r="BW2" s="164"/>
      <c r="BX2" s="164"/>
      <c r="BY2" s="164"/>
      <c r="BZ2" s="164"/>
      <c r="CA2" s="162"/>
      <c r="CB2" s="163"/>
      <c r="CC2" s="375" t="s">
        <v>28</v>
      </c>
      <c r="CD2" s="375"/>
      <c r="CE2" s="385" t="s">
        <v>81</v>
      </c>
      <c r="CF2" s="385"/>
      <c r="CG2" s="385"/>
      <c r="CH2" s="385"/>
    </row>
    <row r="3" spans="1:96" s="24" customFormat="1" ht="30" customHeight="1" x14ac:dyDescent="0.25">
      <c r="A3" s="383" t="s">
        <v>71</v>
      </c>
      <c r="B3" s="383"/>
      <c r="C3" s="383"/>
      <c r="D3" s="383"/>
      <c r="E3" s="383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3"/>
      <c r="AA3" s="383"/>
      <c r="AB3" s="383"/>
      <c r="AC3" s="383"/>
      <c r="AD3" s="383"/>
      <c r="AE3" s="383"/>
      <c r="AF3" s="383"/>
      <c r="AG3" s="386" t="s">
        <v>111</v>
      </c>
      <c r="AH3" s="386"/>
      <c r="AI3" s="386"/>
      <c r="AJ3" s="386"/>
      <c r="AK3" s="386"/>
      <c r="AL3" s="386"/>
      <c r="AM3" s="386"/>
      <c r="AN3" s="386"/>
      <c r="AO3" s="386"/>
      <c r="AP3" s="386"/>
      <c r="AQ3" s="386"/>
      <c r="AR3" s="386"/>
      <c r="AS3" s="386"/>
      <c r="AT3" s="386"/>
      <c r="AU3" s="386"/>
      <c r="AV3" s="386"/>
      <c r="AW3" s="386"/>
      <c r="AX3" s="386"/>
      <c r="AY3" s="386"/>
      <c r="AZ3" s="386"/>
      <c r="BA3" s="386"/>
      <c r="BB3" s="386"/>
      <c r="BC3" s="386"/>
      <c r="BD3" s="386"/>
      <c r="BE3" s="386"/>
      <c r="BF3" s="386"/>
      <c r="BG3" s="386"/>
      <c r="BH3" s="386"/>
      <c r="BI3" s="386"/>
      <c r="BJ3" s="386"/>
      <c r="BK3" s="386"/>
      <c r="BL3" s="386"/>
      <c r="BM3" s="386" t="s">
        <v>74</v>
      </c>
      <c r="BN3" s="386"/>
      <c r="BO3" s="386"/>
      <c r="BP3" s="386"/>
      <c r="BQ3" s="386"/>
      <c r="BR3" s="386"/>
      <c r="BS3" s="386"/>
      <c r="BT3" s="386"/>
      <c r="BU3" s="386"/>
      <c r="BV3" s="386"/>
      <c r="BW3" s="386"/>
      <c r="BX3" s="386"/>
      <c r="BY3" s="386"/>
      <c r="BZ3" s="386"/>
      <c r="CA3" s="386"/>
      <c r="CB3" s="386"/>
      <c r="CC3" s="386"/>
      <c r="CD3" s="386"/>
      <c r="CE3" s="386"/>
      <c r="CF3" s="386"/>
      <c r="CG3" s="386"/>
      <c r="CH3" s="386"/>
      <c r="CI3" s="63"/>
      <c r="CJ3" s="63"/>
      <c r="CK3" s="63"/>
      <c r="CL3" s="63"/>
      <c r="CM3" s="63"/>
      <c r="CN3" s="63"/>
      <c r="CO3" s="63"/>
      <c r="CP3" s="63"/>
      <c r="CQ3" s="63"/>
      <c r="CR3" s="63"/>
    </row>
    <row r="4" spans="1:96" s="94" customFormat="1" ht="26.1" customHeight="1" x14ac:dyDescent="0.25">
      <c r="A4" s="419" t="s">
        <v>231</v>
      </c>
      <c r="B4" s="377"/>
      <c r="C4" s="377"/>
      <c r="D4" s="377"/>
      <c r="E4" s="377"/>
      <c r="F4" s="377"/>
      <c r="G4" s="377"/>
      <c r="H4" s="377"/>
      <c r="I4" s="377"/>
      <c r="J4" s="377"/>
      <c r="K4" s="377"/>
      <c r="L4" s="377"/>
      <c r="M4" s="377"/>
      <c r="N4" s="377"/>
      <c r="O4" s="377"/>
      <c r="P4" s="377"/>
      <c r="Q4" s="377"/>
      <c r="R4" s="377"/>
      <c r="S4" s="377"/>
      <c r="T4" s="377"/>
      <c r="U4" s="377"/>
      <c r="V4" s="377"/>
      <c r="W4" s="377"/>
      <c r="X4" s="377"/>
      <c r="Y4" s="377"/>
      <c r="Z4" s="377"/>
      <c r="AA4" s="377"/>
      <c r="AB4" s="377"/>
      <c r="AC4" s="377"/>
      <c r="AD4" s="377"/>
      <c r="AE4" s="377"/>
      <c r="AF4" s="377"/>
      <c r="AG4" s="379" t="s">
        <v>128</v>
      </c>
      <c r="AH4" s="379"/>
      <c r="AI4" s="379"/>
      <c r="AJ4" s="379"/>
      <c r="AK4" s="379"/>
      <c r="AL4" s="379"/>
      <c r="AM4" s="379"/>
      <c r="AN4" s="379"/>
      <c r="AO4" s="379"/>
      <c r="AP4" s="379"/>
      <c r="AQ4" s="379"/>
      <c r="AR4" s="379"/>
      <c r="AS4" s="379"/>
      <c r="AT4" s="379"/>
      <c r="AU4" s="379"/>
      <c r="AV4" s="379"/>
      <c r="AW4" s="379"/>
      <c r="AX4" s="379"/>
      <c r="AY4" s="379"/>
      <c r="AZ4" s="379"/>
      <c r="BA4" s="379"/>
      <c r="BB4" s="379"/>
      <c r="BC4" s="379"/>
      <c r="BD4" s="379"/>
      <c r="BE4" s="379"/>
      <c r="BF4" s="379"/>
      <c r="BG4" s="379"/>
      <c r="BH4" s="379"/>
      <c r="BI4" s="379"/>
      <c r="BJ4" s="379"/>
      <c r="BK4" s="379"/>
      <c r="BL4" s="379"/>
      <c r="BM4" s="379" t="s">
        <v>126</v>
      </c>
      <c r="BN4" s="379"/>
      <c r="BO4" s="379"/>
      <c r="BP4" s="379"/>
      <c r="BQ4" s="379"/>
      <c r="BR4" s="379"/>
      <c r="BS4" s="379"/>
      <c r="BT4" s="379"/>
      <c r="BU4" s="379"/>
      <c r="BV4" s="379"/>
      <c r="BW4" s="379"/>
      <c r="BX4" s="379"/>
      <c r="BY4" s="379"/>
      <c r="BZ4" s="379"/>
      <c r="CA4" s="379"/>
      <c r="CB4" s="379"/>
      <c r="CC4" s="379"/>
      <c r="CD4" s="379"/>
      <c r="CE4" s="379"/>
      <c r="CF4" s="379"/>
      <c r="CG4" s="379"/>
      <c r="CH4" s="379"/>
      <c r="CI4" s="58"/>
      <c r="CJ4" s="58"/>
      <c r="CK4" s="58"/>
      <c r="CL4" s="58"/>
      <c r="CM4" s="58"/>
      <c r="CN4" s="58"/>
      <c r="CO4" s="58"/>
      <c r="CP4" s="58"/>
      <c r="CQ4" s="58"/>
      <c r="CR4" s="58"/>
    </row>
    <row r="5" spans="1:96" customFormat="1" ht="20.100000000000001" customHeight="1" x14ac:dyDescent="0.25">
      <c r="A5" s="403" t="s">
        <v>129</v>
      </c>
      <c r="B5" s="403"/>
      <c r="C5" s="403"/>
      <c r="D5" s="403"/>
      <c r="E5" s="403"/>
      <c r="F5" s="403"/>
      <c r="G5" s="403"/>
      <c r="H5" s="403"/>
      <c r="I5" s="403"/>
      <c r="J5" s="403"/>
      <c r="K5" s="403"/>
      <c r="L5" s="403"/>
      <c r="M5" s="403"/>
      <c r="N5" s="403"/>
      <c r="O5" s="403"/>
      <c r="P5" s="403"/>
      <c r="Q5" s="403"/>
      <c r="R5" s="403"/>
      <c r="S5" s="403"/>
      <c r="T5" s="403"/>
      <c r="U5" s="403"/>
      <c r="V5" s="403"/>
      <c r="W5" s="403"/>
      <c r="X5" s="403"/>
      <c r="Y5" s="403"/>
      <c r="Z5" s="403"/>
      <c r="AA5" s="403"/>
      <c r="AB5" s="403"/>
      <c r="AC5" s="403"/>
      <c r="AD5" s="403"/>
      <c r="AE5" s="403"/>
      <c r="AF5" s="403"/>
      <c r="AG5" s="417" t="s">
        <v>129</v>
      </c>
      <c r="AH5" s="417"/>
      <c r="AI5" s="417"/>
      <c r="AJ5" s="417"/>
      <c r="AK5" s="417"/>
      <c r="AL5" s="417"/>
      <c r="AM5" s="417"/>
      <c r="AN5" s="417"/>
      <c r="AO5" s="417"/>
      <c r="AP5" s="417"/>
      <c r="AQ5" s="417"/>
      <c r="AR5" s="417"/>
      <c r="AS5" s="417"/>
      <c r="AT5" s="417"/>
      <c r="AU5" s="417"/>
      <c r="AV5" s="417"/>
      <c r="AW5" s="417"/>
      <c r="AX5" s="417"/>
      <c r="AY5" s="417"/>
      <c r="AZ5" s="417"/>
      <c r="BA5" s="417"/>
      <c r="BB5" s="417"/>
      <c r="BC5" s="417"/>
      <c r="BD5" s="417"/>
      <c r="BE5" s="417"/>
      <c r="BF5" s="417"/>
      <c r="BG5" s="417"/>
      <c r="BH5" s="417"/>
      <c r="BI5" s="417"/>
      <c r="BJ5" s="417"/>
      <c r="BK5" s="417"/>
      <c r="BL5" s="417"/>
      <c r="BM5" s="418" t="s">
        <v>129</v>
      </c>
      <c r="BN5" s="418"/>
      <c r="BO5" s="418"/>
      <c r="BP5" s="418"/>
      <c r="BQ5" s="418"/>
      <c r="BR5" s="418"/>
      <c r="BS5" s="418"/>
      <c r="BT5" s="418"/>
      <c r="BU5" s="418"/>
      <c r="BV5" s="418"/>
      <c r="BW5" s="418"/>
      <c r="BX5" s="418"/>
      <c r="BY5" s="418"/>
      <c r="BZ5" s="418"/>
      <c r="CA5" s="418"/>
      <c r="CB5" s="418"/>
      <c r="CC5" s="418"/>
      <c r="CD5" s="418"/>
      <c r="CE5" s="418"/>
      <c r="CF5" s="418"/>
      <c r="CG5" s="418"/>
      <c r="CH5" s="418"/>
      <c r="CI5" s="27"/>
      <c r="CJ5" s="27"/>
      <c r="CK5" s="27"/>
      <c r="CL5" s="27"/>
      <c r="CM5" s="27"/>
      <c r="CN5" s="27"/>
      <c r="CO5" s="27"/>
      <c r="CP5" s="27"/>
      <c r="CQ5" s="27"/>
      <c r="CR5" s="27"/>
    </row>
    <row r="6" spans="1:96" s="170" customFormat="1" ht="24.95" customHeight="1" x14ac:dyDescent="0.25">
      <c r="A6" s="25" t="s">
        <v>35</v>
      </c>
      <c r="B6" s="62"/>
      <c r="C6" s="409" t="s">
        <v>33</v>
      </c>
      <c r="D6" s="409"/>
      <c r="E6" s="409"/>
      <c r="F6" s="409"/>
      <c r="G6" s="409"/>
      <c r="H6" s="409"/>
      <c r="I6" s="409"/>
      <c r="J6" s="409"/>
      <c r="K6" s="409"/>
      <c r="L6" s="409"/>
      <c r="M6" s="409" t="s">
        <v>132</v>
      </c>
      <c r="N6" s="409"/>
      <c r="O6" s="409"/>
      <c r="P6" s="409"/>
      <c r="Q6" s="409"/>
      <c r="R6" s="409"/>
      <c r="S6" s="409"/>
      <c r="T6" s="409"/>
      <c r="U6" s="409"/>
      <c r="V6" s="409"/>
      <c r="W6" s="409" t="s">
        <v>133</v>
      </c>
      <c r="X6" s="409"/>
      <c r="Y6" s="409"/>
      <c r="Z6" s="409"/>
      <c r="AA6" s="409"/>
      <c r="AB6" s="409"/>
      <c r="AC6" s="409"/>
      <c r="AD6" s="409"/>
      <c r="AE6" s="409"/>
      <c r="AF6" s="409"/>
      <c r="AG6" s="25" t="s">
        <v>35</v>
      </c>
      <c r="AH6" s="62"/>
      <c r="AI6" s="409" t="s">
        <v>134</v>
      </c>
      <c r="AJ6" s="409"/>
      <c r="AK6" s="409"/>
      <c r="AL6" s="409"/>
      <c r="AM6" s="409"/>
      <c r="AN6" s="409"/>
      <c r="AO6" s="409"/>
      <c r="AP6" s="409"/>
      <c r="AQ6" s="409"/>
      <c r="AR6" s="409"/>
      <c r="AS6" s="409" t="s">
        <v>135</v>
      </c>
      <c r="AT6" s="409"/>
      <c r="AU6" s="409"/>
      <c r="AV6" s="409"/>
      <c r="AW6" s="409"/>
      <c r="AX6" s="409"/>
      <c r="AY6" s="409"/>
      <c r="AZ6" s="409"/>
      <c r="BA6" s="409"/>
      <c r="BB6" s="409"/>
      <c r="BC6" s="409" t="s">
        <v>136</v>
      </c>
      <c r="BD6" s="409"/>
      <c r="BE6" s="409"/>
      <c r="BF6" s="409"/>
      <c r="BG6" s="409"/>
      <c r="BH6" s="409"/>
      <c r="BI6" s="409"/>
      <c r="BJ6" s="409"/>
      <c r="BK6" s="409"/>
      <c r="BL6" s="409"/>
      <c r="BM6" s="25" t="s">
        <v>35</v>
      </c>
      <c r="BN6" s="62"/>
      <c r="BO6" s="409" t="s">
        <v>137</v>
      </c>
      <c r="BP6" s="409"/>
      <c r="BQ6" s="409"/>
      <c r="BR6" s="409"/>
      <c r="BS6" s="409"/>
      <c r="BT6" s="409"/>
      <c r="BU6" s="409"/>
      <c r="BV6" s="409"/>
      <c r="BW6" s="409"/>
      <c r="BX6" s="409"/>
      <c r="BY6" s="410" t="s">
        <v>138</v>
      </c>
      <c r="BZ6" s="410"/>
      <c r="CA6" s="410"/>
      <c r="CB6" s="410"/>
      <c r="CC6" s="410"/>
      <c r="CD6" s="410"/>
      <c r="CE6" s="410"/>
      <c r="CF6" s="410"/>
      <c r="CG6" s="410"/>
      <c r="CH6" s="410"/>
    </row>
    <row r="7" spans="1:96" s="170" customFormat="1" ht="24.95" customHeight="1" x14ac:dyDescent="0.25">
      <c r="A7" s="28" t="s">
        <v>42</v>
      </c>
      <c r="B7" s="28" t="s">
        <v>67</v>
      </c>
      <c r="C7" s="375" t="s">
        <v>39</v>
      </c>
      <c r="D7" s="375"/>
      <c r="E7" s="375"/>
      <c r="F7" s="375"/>
      <c r="G7" s="374" t="s">
        <v>40</v>
      </c>
      <c r="H7" s="374"/>
      <c r="I7" s="374"/>
      <c r="J7" s="374"/>
      <c r="K7" s="375" t="s">
        <v>41</v>
      </c>
      <c r="L7" s="375"/>
      <c r="M7" s="375" t="s">
        <v>39</v>
      </c>
      <c r="N7" s="375"/>
      <c r="O7" s="375"/>
      <c r="P7" s="375"/>
      <c r="Q7" s="374" t="s">
        <v>40</v>
      </c>
      <c r="R7" s="374"/>
      <c r="S7" s="374"/>
      <c r="T7" s="374"/>
      <c r="U7" s="375" t="s">
        <v>41</v>
      </c>
      <c r="V7" s="375"/>
      <c r="W7" s="375" t="s">
        <v>39</v>
      </c>
      <c r="X7" s="375"/>
      <c r="Y7" s="375"/>
      <c r="Z7" s="375"/>
      <c r="AA7" s="374" t="s">
        <v>40</v>
      </c>
      <c r="AB7" s="374"/>
      <c r="AC7" s="374"/>
      <c r="AD7" s="374"/>
      <c r="AE7" s="375" t="s">
        <v>41</v>
      </c>
      <c r="AF7" s="375"/>
      <c r="AG7" s="28" t="s">
        <v>42</v>
      </c>
      <c r="AH7" s="28" t="s">
        <v>67</v>
      </c>
      <c r="AI7" s="375" t="s">
        <v>39</v>
      </c>
      <c r="AJ7" s="375"/>
      <c r="AK7" s="375"/>
      <c r="AL7" s="375"/>
      <c r="AM7" s="374" t="s">
        <v>40</v>
      </c>
      <c r="AN7" s="374"/>
      <c r="AO7" s="374"/>
      <c r="AP7" s="374"/>
      <c r="AQ7" s="375" t="s">
        <v>41</v>
      </c>
      <c r="AR7" s="375"/>
      <c r="AS7" s="375" t="s">
        <v>39</v>
      </c>
      <c r="AT7" s="375"/>
      <c r="AU7" s="375"/>
      <c r="AV7" s="375"/>
      <c r="AW7" s="374" t="s">
        <v>40</v>
      </c>
      <c r="AX7" s="374"/>
      <c r="AY7" s="374"/>
      <c r="AZ7" s="374"/>
      <c r="BA7" s="375" t="s">
        <v>41</v>
      </c>
      <c r="BB7" s="375"/>
      <c r="BC7" s="375" t="s">
        <v>39</v>
      </c>
      <c r="BD7" s="375"/>
      <c r="BE7" s="375"/>
      <c r="BF7" s="375"/>
      <c r="BG7" s="374" t="s">
        <v>40</v>
      </c>
      <c r="BH7" s="374"/>
      <c r="BI7" s="374"/>
      <c r="BJ7" s="374"/>
      <c r="BK7" s="375" t="s">
        <v>41</v>
      </c>
      <c r="BL7" s="375"/>
      <c r="BM7" s="28" t="s">
        <v>42</v>
      </c>
      <c r="BN7" s="28" t="s">
        <v>67</v>
      </c>
      <c r="BO7" s="375" t="s">
        <v>39</v>
      </c>
      <c r="BP7" s="375"/>
      <c r="BQ7" s="375"/>
      <c r="BR7" s="375"/>
      <c r="BS7" s="374" t="s">
        <v>40</v>
      </c>
      <c r="BT7" s="374"/>
      <c r="BU7" s="374"/>
      <c r="BV7" s="374"/>
      <c r="BW7" s="375" t="s">
        <v>41</v>
      </c>
      <c r="BX7" s="375"/>
      <c r="BY7" s="375" t="s">
        <v>39</v>
      </c>
      <c r="BZ7" s="375"/>
      <c r="CA7" s="375"/>
      <c r="CB7" s="375"/>
      <c r="CC7" s="374" t="s">
        <v>40</v>
      </c>
      <c r="CD7" s="374"/>
      <c r="CE7" s="374"/>
      <c r="CF7" s="374"/>
      <c r="CG7" s="382" t="s">
        <v>41</v>
      </c>
      <c r="CH7" s="382"/>
    </row>
    <row r="8" spans="1:96" s="170" customFormat="1" ht="80.099999999999994" customHeight="1" x14ac:dyDescent="0.25">
      <c r="A8" s="29" t="s">
        <v>43</v>
      </c>
      <c r="B8" s="30"/>
      <c r="C8" s="165" t="s">
        <v>4</v>
      </c>
      <c r="D8" s="165" t="s">
        <v>5</v>
      </c>
      <c r="E8" s="165" t="s">
        <v>7</v>
      </c>
      <c r="F8" s="165" t="s">
        <v>6</v>
      </c>
      <c r="G8" s="166" t="s">
        <v>130</v>
      </c>
      <c r="H8" s="165" t="s">
        <v>131</v>
      </c>
      <c r="I8" s="165" t="s">
        <v>5</v>
      </c>
      <c r="J8" s="165" t="s">
        <v>7</v>
      </c>
      <c r="K8" s="165" t="s">
        <v>5</v>
      </c>
      <c r="L8" s="165" t="s">
        <v>7</v>
      </c>
      <c r="M8" s="165" t="s">
        <v>4</v>
      </c>
      <c r="N8" s="165" t="s">
        <v>5</v>
      </c>
      <c r="O8" s="165" t="s">
        <v>7</v>
      </c>
      <c r="P8" s="165" t="s">
        <v>6</v>
      </c>
      <c r="Q8" s="166" t="s">
        <v>130</v>
      </c>
      <c r="R8" s="165" t="s">
        <v>131</v>
      </c>
      <c r="S8" s="165" t="s">
        <v>5</v>
      </c>
      <c r="T8" s="165" t="s">
        <v>7</v>
      </c>
      <c r="U8" s="165" t="s">
        <v>5</v>
      </c>
      <c r="V8" s="165" t="s">
        <v>7</v>
      </c>
      <c r="W8" s="165" t="s">
        <v>4</v>
      </c>
      <c r="X8" s="165" t="s">
        <v>5</v>
      </c>
      <c r="Y8" s="165" t="s">
        <v>7</v>
      </c>
      <c r="Z8" s="165" t="s">
        <v>6</v>
      </c>
      <c r="AA8" s="166" t="s">
        <v>130</v>
      </c>
      <c r="AB8" s="165" t="s">
        <v>131</v>
      </c>
      <c r="AC8" s="165" t="s">
        <v>5</v>
      </c>
      <c r="AD8" s="165" t="s">
        <v>7</v>
      </c>
      <c r="AE8" s="165" t="s">
        <v>5</v>
      </c>
      <c r="AF8" s="165" t="s">
        <v>7</v>
      </c>
      <c r="AG8" s="29" t="s">
        <v>43</v>
      </c>
      <c r="AH8" s="30"/>
      <c r="AI8" s="165" t="s">
        <v>4</v>
      </c>
      <c r="AJ8" s="165" t="s">
        <v>5</v>
      </c>
      <c r="AK8" s="165" t="s">
        <v>7</v>
      </c>
      <c r="AL8" s="165" t="s">
        <v>6</v>
      </c>
      <c r="AM8" s="166" t="s">
        <v>130</v>
      </c>
      <c r="AN8" s="165" t="s">
        <v>131</v>
      </c>
      <c r="AO8" s="165" t="s">
        <v>5</v>
      </c>
      <c r="AP8" s="165" t="s">
        <v>7</v>
      </c>
      <c r="AQ8" s="165" t="s">
        <v>5</v>
      </c>
      <c r="AR8" s="165" t="s">
        <v>7</v>
      </c>
      <c r="AS8" s="165" t="s">
        <v>4</v>
      </c>
      <c r="AT8" s="165" t="s">
        <v>5</v>
      </c>
      <c r="AU8" s="165" t="s">
        <v>7</v>
      </c>
      <c r="AV8" s="165" t="s">
        <v>6</v>
      </c>
      <c r="AW8" s="166" t="s">
        <v>130</v>
      </c>
      <c r="AX8" s="165" t="s">
        <v>131</v>
      </c>
      <c r="AY8" s="165" t="s">
        <v>5</v>
      </c>
      <c r="AZ8" s="165" t="s">
        <v>7</v>
      </c>
      <c r="BA8" s="165" t="s">
        <v>5</v>
      </c>
      <c r="BB8" s="165" t="s">
        <v>7</v>
      </c>
      <c r="BC8" s="165" t="s">
        <v>4</v>
      </c>
      <c r="BD8" s="165" t="s">
        <v>5</v>
      </c>
      <c r="BE8" s="165" t="s">
        <v>7</v>
      </c>
      <c r="BF8" s="165" t="s">
        <v>6</v>
      </c>
      <c r="BG8" s="166" t="s">
        <v>130</v>
      </c>
      <c r="BH8" s="165" t="s">
        <v>131</v>
      </c>
      <c r="BI8" s="165" t="s">
        <v>5</v>
      </c>
      <c r="BJ8" s="165" t="s">
        <v>7</v>
      </c>
      <c r="BK8" s="165" t="s">
        <v>5</v>
      </c>
      <c r="BL8" s="165" t="s">
        <v>7</v>
      </c>
      <c r="BM8" s="29" t="s">
        <v>43</v>
      </c>
      <c r="BN8" s="30"/>
      <c r="BO8" s="165" t="s">
        <v>4</v>
      </c>
      <c r="BP8" s="165" t="s">
        <v>5</v>
      </c>
      <c r="BQ8" s="165" t="s">
        <v>7</v>
      </c>
      <c r="BR8" s="165" t="s">
        <v>6</v>
      </c>
      <c r="BS8" s="166" t="s">
        <v>130</v>
      </c>
      <c r="BT8" s="165" t="s">
        <v>131</v>
      </c>
      <c r="BU8" s="165" t="s">
        <v>5</v>
      </c>
      <c r="BV8" s="165" t="s">
        <v>7</v>
      </c>
      <c r="BW8" s="165" t="s">
        <v>5</v>
      </c>
      <c r="BX8" s="165" t="s">
        <v>7</v>
      </c>
      <c r="BY8" s="165" t="s">
        <v>4</v>
      </c>
      <c r="BZ8" s="165" t="s">
        <v>5</v>
      </c>
      <c r="CA8" s="165" t="s">
        <v>7</v>
      </c>
      <c r="CB8" s="165" t="s">
        <v>6</v>
      </c>
      <c r="CC8" s="166" t="s">
        <v>130</v>
      </c>
      <c r="CD8" s="165" t="s">
        <v>131</v>
      </c>
      <c r="CE8" s="165" t="s">
        <v>5</v>
      </c>
      <c r="CF8" s="165" t="s">
        <v>7</v>
      </c>
      <c r="CG8" s="165" t="s">
        <v>5</v>
      </c>
      <c r="CH8" s="171" t="s">
        <v>7</v>
      </c>
    </row>
    <row r="9" spans="1:96" s="177" customFormat="1" ht="21.95" customHeight="1" x14ac:dyDescent="0.25">
      <c r="A9" s="412" t="s">
        <v>49</v>
      </c>
      <c r="B9" s="172" t="s">
        <v>4</v>
      </c>
      <c r="C9" s="173">
        <f t="shared" ref="C9:C29" si="0">SUM(M9+W9+AI9+AS9+BC9+BO9+BY9)</f>
        <v>297396</v>
      </c>
      <c r="D9" s="174">
        <f t="shared" ref="D9:D29" si="1">SUM(N9+X9+AJ9+AT9+BD9+BP9+BZ9)</f>
        <v>289883</v>
      </c>
      <c r="E9" s="174">
        <f t="shared" ref="E9:E29" si="2">SUM(O9+Y9+AK9+AU9+BE9+BQ9+CA9)</f>
        <v>7513</v>
      </c>
      <c r="F9" s="175">
        <f t="shared" ref="F9:F29" si="3">E9/C9*100</f>
        <v>2.5262612812546235</v>
      </c>
      <c r="G9" s="174">
        <f t="shared" ref="G9:G29" si="4">I9+J9</f>
        <v>297144</v>
      </c>
      <c r="H9" s="175">
        <f t="shared" ref="H9:H29" si="5">G9/C9*100</f>
        <v>99.915264495823749</v>
      </c>
      <c r="I9" s="174">
        <f t="shared" ref="I9:I29" si="6">SUM(S9+AC9+AO9+AY9+BI9+BU9+CE9)</f>
        <v>289636</v>
      </c>
      <c r="J9" s="174">
        <f t="shared" ref="J9:J29" si="7">SUM(T9+AD9+AP9+AZ9+BJ9+BV9+CF9)</f>
        <v>7508</v>
      </c>
      <c r="K9" s="174">
        <f t="shared" ref="K9:K29" si="8">SUM(U9+AE9+AQ9+BA9+BK9+BW9+CG9)</f>
        <v>247</v>
      </c>
      <c r="L9" s="174">
        <f t="shared" ref="L9:L29" si="9">SUM(V9+AF9+AR9+BB9+BL9+BX9+CH9)</f>
        <v>5</v>
      </c>
      <c r="M9" s="174">
        <f t="shared" ref="M9:M29" si="10">N9+O9</f>
        <v>126439</v>
      </c>
      <c r="N9" s="174">
        <f t="shared" ref="N9:O11" si="11">N12+N15+N18+N21+N24+N27</f>
        <v>122417</v>
      </c>
      <c r="O9" s="174">
        <f t="shared" si="11"/>
        <v>4022</v>
      </c>
      <c r="P9" s="175">
        <f t="shared" ref="P9:P26" si="12">O9/M9*100</f>
        <v>3.1809805518866807</v>
      </c>
      <c r="Q9" s="174">
        <f t="shared" ref="Q9:Q29" si="13">S9+T9</f>
        <v>126358</v>
      </c>
      <c r="R9" s="175">
        <f t="shared" ref="R9:R29" si="14">Q9/M9*100</f>
        <v>99.935937487642263</v>
      </c>
      <c r="S9" s="174">
        <f t="shared" ref="S9:V11" si="15">S12+S15+S18+S21+S24+S27</f>
        <v>122338</v>
      </c>
      <c r="T9" s="174">
        <f t="shared" si="15"/>
        <v>4020</v>
      </c>
      <c r="U9" s="174">
        <f t="shared" si="15"/>
        <v>79</v>
      </c>
      <c r="V9" s="174">
        <f t="shared" si="15"/>
        <v>2</v>
      </c>
      <c r="W9" s="174">
        <f t="shared" ref="W9:W29" si="16">X9+Y9</f>
        <v>5416</v>
      </c>
      <c r="X9" s="174">
        <f t="shared" ref="X9:Y11" si="17">X12+X15+X18+X21+X24+X27</f>
        <v>5304</v>
      </c>
      <c r="Y9" s="174">
        <f t="shared" si="17"/>
        <v>112</v>
      </c>
      <c r="Z9" s="175">
        <f t="shared" ref="Z9:Z20" si="18">Y9/W9*100</f>
        <v>2.0679468242245198</v>
      </c>
      <c r="AA9" s="174">
        <f t="shared" ref="AA9:AA29" si="19">AC9+AD9</f>
        <v>5404</v>
      </c>
      <c r="AB9" s="175">
        <f t="shared" ref="AB9:AB20" si="20">AA9/W9*100</f>
        <v>99.778434268833081</v>
      </c>
      <c r="AC9" s="174">
        <f t="shared" ref="AC9:AF11" si="21">AC12+AC15+AC18+AC21+AC24+AC27</f>
        <v>5292</v>
      </c>
      <c r="AD9" s="174">
        <f t="shared" si="21"/>
        <v>112</v>
      </c>
      <c r="AE9" s="174">
        <f t="shared" si="21"/>
        <v>12</v>
      </c>
      <c r="AF9" s="176">
        <f t="shared" si="21"/>
        <v>0</v>
      </c>
      <c r="AG9" s="416" t="s">
        <v>3</v>
      </c>
      <c r="AH9" s="172" t="s">
        <v>4</v>
      </c>
      <c r="AI9" s="173">
        <f t="shared" ref="AI9:AI29" si="22">AJ9+AK9</f>
        <v>95063</v>
      </c>
      <c r="AJ9" s="174">
        <f t="shared" ref="AJ9:AK11" si="23">AJ12+AJ15+AJ18+AJ21+AJ24+AJ27</f>
        <v>92990</v>
      </c>
      <c r="AK9" s="174">
        <f t="shared" si="23"/>
        <v>2073</v>
      </c>
      <c r="AL9" s="175">
        <f t="shared" ref="AL9:AL20" si="24">AK9/AI9*100</f>
        <v>2.1806591418322583</v>
      </c>
      <c r="AM9" s="174">
        <f t="shared" ref="AM9:AM29" si="25">AO9+AP9</f>
        <v>94937</v>
      </c>
      <c r="AN9" s="175">
        <f t="shared" ref="AN9:AN26" si="26">AM9/AI9*100</f>
        <v>99.867456318441455</v>
      </c>
      <c r="AO9" s="174">
        <f t="shared" ref="AO9:AR11" si="27">AO12+AO15+AO18+AO21+AO24+AO27</f>
        <v>92866</v>
      </c>
      <c r="AP9" s="174">
        <f t="shared" si="27"/>
        <v>2071</v>
      </c>
      <c r="AQ9" s="174">
        <f t="shared" si="27"/>
        <v>124</v>
      </c>
      <c r="AR9" s="174">
        <f t="shared" si="27"/>
        <v>2</v>
      </c>
      <c r="AS9" s="174">
        <f t="shared" ref="AS9:AS29" si="28">AT9+AU9</f>
        <v>3917</v>
      </c>
      <c r="AT9" s="174">
        <f t="shared" ref="AT9:AU11" si="29">AT12+AT15+AT18+AT21+AT24+AT27</f>
        <v>3850</v>
      </c>
      <c r="AU9" s="174">
        <f t="shared" si="29"/>
        <v>67</v>
      </c>
      <c r="AV9" s="175">
        <f t="shared" ref="AV9:AV20" si="30">AU9/AS9*100</f>
        <v>1.7104927240234873</v>
      </c>
      <c r="AW9" s="174">
        <f t="shared" ref="AW9:AW29" si="31">AY9+AZ9</f>
        <v>3914</v>
      </c>
      <c r="AX9" s="175">
        <f t="shared" ref="AX9:AX20" si="32">AW9/AS9*100</f>
        <v>99.923410773551197</v>
      </c>
      <c r="AY9" s="174">
        <f t="shared" ref="AY9:BB11" si="33">AY12+AY15+AY18+AY21+AY24+AY27</f>
        <v>3847</v>
      </c>
      <c r="AZ9" s="174">
        <f t="shared" si="33"/>
        <v>67</v>
      </c>
      <c r="BA9" s="174">
        <f t="shared" si="33"/>
        <v>3</v>
      </c>
      <c r="BB9" s="174">
        <f t="shared" si="33"/>
        <v>0</v>
      </c>
      <c r="BC9" s="174">
        <f t="shared" ref="BC9:BC29" si="34">BD9+BE9</f>
        <v>66412</v>
      </c>
      <c r="BD9" s="174">
        <f t="shared" ref="BD9:BE11" si="35">BD12+BD15+BD18+BD21+BD24+BD27</f>
        <v>65174</v>
      </c>
      <c r="BE9" s="174">
        <f t="shared" si="35"/>
        <v>1238</v>
      </c>
      <c r="BF9" s="175">
        <f t="shared" ref="BF9:BF20" si="36">BE9/BC9*100</f>
        <v>1.8641209419984341</v>
      </c>
      <c r="BG9" s="174">
        <f t="shared" ref="BG9:BG29" si="37">BI9+BJ9</f>
        <v>66382</v>
      </c>
      <c r="BH9" s="175">
        <f t="shared" ref="BH9:BH20" si="38">BG9/BC9*100</f>
        <v>99.954827440823948</v>
      </c>
      <c r="BI9" s="174">
        <f t="shared" ref="BI9:BL11" si="39">BI12+BI15+BI18+BI21+BI24+BI27</f>
        <v>65145</v>
      </c>
      <c r="BJ9" s="174">
        <f t="shared" si="39"/>
        <v>1237</v>
      </c>
      <c r="BK9" s="174">
        <f t="shared" si="39"/>
        <v>29</v>
      </c>
      <c r="BL9" s="176">
        <f t="shared" si="39"/>
        <v>1</v>
      </c>
      <c r="BM9" s="416" t="s">
        <v>3</v>
      </c>
      <c r="BN9" s="172" t="s">
        <v>4</v>
      </c>
      <c r="BO9" s="173">
        <f t="shared" ref="BO9:BO29" si="40">BP9+BQ9</f>
        <v>149</v>
      </c>
      <c r="BP9" s="174">
        <f t="shared" ref="BP9:BQ11" si="41">BP12+BP15+BP18+BP21+BP24+BP27</f>
        <v>148</v>
      </c>
      <c r="BQ9" s="174">
        <f t="shared" si="41"/>
        <v>1</v>
      </c>
      <c r="BR9" s="175">
        <f>BQ9/BO9*100</f>
        <v>0.67114093959731547</v>
      </c>
      <c r="BS9" s="174">
        <f t="shared" ref="BS9:BS29" si="42">BU9+BV9</f>
        <v>149</v>
      </c>
      <c r="BT9" s="174">
        <f>BS9/BO9*100</f>
        <v>100</v>
      </c>
      <c r="BU9" s="174">
        <f t="shared" ref="BU9:BX11" si="43">BU12+BU15+BU18+BU21+BU24+BU27</f>
        <v>148</v>
      </c>
      <c r="BV9" s="174">
        <f t="shared" si="43"/>
        <v>1</v>
      </c>
      <c r="BW9" s="174">
        <f t="shared" si="43"/>
        <v>0</v>
      </c>
      <c r="BX9" s="174">
        <f t="shared" si="43"/>
        <v>0</v>
      </c>
      <c r="BY9" s="174">
        <f t="shared" ref="BY9:BY29" si="44">BZ9+CA9</f>
        <v>0</v>
      </c>
      <c r="BZ9" s="174">
        <f t="shared" ref="BZ9:CA11" si="45">BZ12+BZ15+BZ18+BZ21+BZ24+BZ27</f>
        <v>0</v>
      </c>
      <c r="CA9" s="174">
        <f t="shared" si="45"/>
        <v>0</v>
      </c>
      <c r="CB9" s="174">
        <v>0</v>
      </c>
      <c r="CC9" s="174">
        <v>0</v>
      </c>
      <c r="CD9" s="174">
        <v>0</v>
      </c>
      <c r="CE9" s="174">
        <f t="shared" ref="CE9:CH11" si="46">CE12+CE15+CE18+CE21+CE24+CE27</f>
        <v>0</v>
      </c>
      <c r="CF9" s="174">
        <f t="shared" si="46"/>
        <v>0</v>
      </c>
      <c r="CG9" s="174">
        <f t="shared" si="46"/>
        <v>0</v>
      </c>
      <c r="CH9" s="174">
        <f t="shared" si="46"/>
        <v>0</v>
      </c>
    </row>
    <row r="10" spans="1:96" s="177" customFormat="1" ht="21.95" customHeight="1" x14ac:dyDescent="0.25">
      <c r="A10" s="412"/>
      <c r="B10" s="172" t="s">
        <v>117</v>
      </c>
      <c r="C10" s="178">
        <f t="shared" si="0"/>
        <v>127161</v>
      </c>
      <c r="D10" s="179">
        <f t="shared" si="1"/>
        <v>125162</v>
      </c>
      <c r="E10" s="179">
        <f t="shared" si="2"/>
        <v>1999</v>
      </c>
      <c r="F10" s="180">
        <f t="shared" si="3"/>
        <v>1.5720228686468336</v>
      </c>
      <c r="G10" s="179">
        <f t="shared" si="4"/>
        <v>127044</v>
      </c>
      <c r="H10" s="180">
        <f t="shared" si="5"/>
        <v>99.907990657512912</v>
      </c>
      <c r="I10" s="179">
        <f t="shared" si="6"/>
        <v>125048</v>
      </c>
      <c r="J10" s="179">
        <f t="shared" si="7"/>
        <v>1996</v>
      </c>
      <c r="K10" s="179">
        <f t="shared" si="8"/>
        <v>114</v>
      </c>
      <c r="L10" s="179">
        <f t="shared" si="9"/>
        <v>3</v>
      </c>
      <c r="M10" s="179">
        <f t="shared" si="10"/>
        <v>52561</v>
      </c>
      <c r="N10" s="179">
        <f t="shared" si="11"/>
        <v>51613</v>
      </c>
      <c r="O10" s="179">
        <f t="shared" si="11"/>
        <v>948</v>
      </c>
      <c r="P10" s="180">
        <f t="shared" si="12"/>
        <v>1.8036186526131543</v>
      </c>
      <c r="Q10" s="179">
        <f t="shared" si="13"/>
        <v>52526</v>
      </c>
      <c r="R10" s="180">
        <f t="shared" si="14"/>
        <v>99.933410703753736</v>
      </c>
      <c r="S10" s="179">
        <f t="shared" si="15"/>
        <v>51579</v>
      </c>
      <c r="T10" s="179">
        <f t="shared" si="15"/>
        <v>947</v>
      </c>
      <c r="U10" s="179">
        <f t="shared" si="15"/>
        <v>34</v>
      </c>
      <c r="V10" s="179">
        <f t="shared" si="15"/>
        <v>1</v>
      </c>
      <c r="W10" s="179">
        <f t="shared" si="16"/>
        <v>2366</v>
      </c>
      <c r="X10" s="179">
        <f t="shared" si="17"/>
        <v>2328</v>
      </c>
      <c r="Y10" s="179">
        <f t="shared" si="17"/>
        <v>38</v>
      </c>
      <c r="Z10" s="180">
        <f t="shared" si="18"/>
        <v>1.6060862214708367</v>
      </c>
      <c r="AA10" s="179">
        <f t="shared" si="19"/>
        <v>2365</v>
      </c>
      <c r="AB10" s="180">
        <f t="shared" si="20"/>
        <v>99.957734573119183</v>
      </c>
      <c r="AC10" s="179">
        <f t="shared" si="21"/>
        <v>2327</v>
      </c>
      <c r="AD10" s="179">
        <f t="shared" si="21"/>
        <v>38</v>
      </c>
      <c r="AE10" s="179">
        <f t="shared" si="21"/>
        <v>1</v>
      </c>
      <c r="AF10" s="181">
        <f t="shared" si="21"/>
        <v>0</v>
      </c>
      <c r="AG10" s="416"/>
      <c r="AH10" s="172" t="s">
        <v>117</v>
      </c>
      <c r="AI10" s="178">
        <f t="shared" si="22"/>
        <v>42099</v>
      </c>
      <c r="AJ10" s="179">
        <f t="shared" si="23"/>
        <v>41500</v>
      </c>
      <c r="AK10" s="179">
        <f t="shared" si="23"/>
        <v>599</v>
      </c>
      <c r="AL10" s="180">
        <f t="shared" si="24"/>
        <v>1.4228366469512339</v>
      </c>
      <c r="AM10" s="179">
        <f t="shared" si="25"/>
        <v>42030</v>
      </c>
      <c r="AN10" s="180">
        <f t="shared" si="26"/>
        <v>99.836100619967212</v>
      </c>
      <c r="AO10" s="179">
        <f t="shared" si="27"/>
        <v>41432</v>
      </c>
      <c r="AP10" s="179">
        <f t="shared" si="27"/>
        <v>598</v>
      </c>
      <c r="AQ10" s="179">
        <f t="shared" si="27"/>
        <v>68</v>
      </c>
      <c r="AR10" s="179">
        <f t="shared" si="27"/>
        <v>1</v>
      </c>
      <c r="AS10" s="179">
        <f t="shared" si="28"/>
        <v>1482</v>
      </c>
      <c r="AT10" s="179">
        <f t="shared" si="29"/>
        <v>1461</v>
      </c>
      <c r="AU10" s="179">
        <f t="shared" si="29"/>
        <v>21</v>
      </c>
      <c r="AV10" s="180">
        <f t="shared" si="30"/>
        <v>1.417004048582996</v>
      </c>
      <c r="AW10" s="179">
        <f t="shared" si="31"/>
        <v>1482</v>
      </c>
      <c r="AX10" s="179">
        <f t="shared" si="32"/>
        <v>100</v>
      </c>
      <c r="AY10" s="179">
        <f t="shared" si="33"/>
        <v>1461</v>
      </c>
      <c r="AZ10" s="179">
        <f t="shared" si="33"/>
        <v>21</v>
      </c>
      <c r="BA10" s="179">
        <f t="shared" si="33"/>
        <v>0</v>
      </c>
      <c r="BB10" s="179">
        <f t="shared" si="33"/>
        <v>0</v>
      </c>
      <c r="BC10" s="179">
        <f t="shared" si="34"/>
        <v>28527</v>
      </c>
      <c r="BD10" s="179">
        <f t="shared" si="35"/>
        <v>28134</v>
      </c>
      <c r="BE10" s="179">
        <f t="shared" si="35"/>
        <v>393</v>
      </c>
      <c r="BF10" s="180">
        <f t="shared" si="36"/>
        <v>1.377642233673362</v>
      </c>
      <c r="BG10" s="179">
        <f t="shared" si="37"/>
        <v>28515</v>
      </c>
      <c r="BH10" s="180">
        <f t="shared" si="38"/>
        <v>99.957934588284786</v>
      </c>
      <c r="BI10" s="179">
        <f t="shared" si="39"/>
        <v>28123</v>
      </c>
      <c r="BJ10" s="179">
        <f t="shared" si="39"/>
        <v>392</v>
      </c>
      <c r="BK10" s="179">
        <f t="shared" si="39"/>
        <v>11</v>
      </c>
      <c r="BL10" s="181">
        <f t="shared" si="39"/>
        <v>1</v>
      </c>
      <c r="BM10" s="416"/>
      <c r="BN10" s="172" t="s">
        <v>117</v>
      </c>
      <c r="BO10" s="178">
        <f t="shared" si="40"/>
        <v>126</v>
      </c>
      <c r="BP10" s="179">
        <f t="shared" si="41"/>
        <v>126</v>
      </c>
      <c r="BQ10" s="179">
        <f t="shared" si="41"/>
        <v>0</v>
      </c>
      <c r="BR10" s="180">
        <f>BQ10/BO10*100</f>
        <v>0</v>
      </c>
      <c r="BS10" s="179">
        <f t="shared" si="42"/>
        <v>126</v>
      </c>
      <c r="BT10" s="179">
        <f>BS10/BO10*100</f>
        <v>100</v>
      </c>
      <c r="BU10" s="179">
        <f t="shared" si="43"/>
        <v>126</v>
      </c>
      <c r="BV10" s="179">
        <f t="shared" si="43"/>
        <v>0</v>
      </c>
      <c r="BW10" s="179">
        <f t="shared" si="43"/>
        <v>0</v>
      </c>
      <c r="BX10" s="179">
        <f t="shared" si="43"/>
        <v>0</v>
      </c>
      <c r="BY10" s="179">
        <f t="shared" si="44"/>
        <v>0</v>
      </c>
      <c r="BZ10" s="179">
        <f t="shared" si="45"/>
        <v>0</v>
      </c>
      <c r="CA10" s="179">
        <f t="shared" si="45"/>
        <v>0</v>
      </c>
      <c r="CB10" s="179">
        <v>0</v>
      </c>
      <c r="CC10" s="179">
        <v>0</v>
      </c>
      <c r="CD10" s="179">
        <v>0</v>
      </c>
      <c r="CE10" s="179">
        <f t="shared" si="46"/>
        <v>0</v>
      </c>
      <c r="CF10" s="179">
        <f t="shared" si="46"/>
        <v>0</v>
      </c>
      <c r="CG10" s="179">
        <f t="shared" si="46"/>
        <v>0</v>
      </c>
      <c r="CH10" s="179">
        <f t="shared" si="46"/>
        <v>0</v>
      </c>
    </row>
    <row r="11" spans="1:96" s="177" customFormat="1" ht="21.95" customHeight="1" x14ac:dyDescent="0.25">
      <c r="A11" s="412"/>
      <c r="B11" s="172" t="s">
        <v>118</v>
      </c>
      <c r="C11" s="178">
        <f t="shared" si="0"/>
        <v>170235</v>
      </c>
      <c r="D11" s="179">
        <f t="shared" si="1"/>
        <v>164721</v>
      </c>
      <c r="E11" s="179">
        <f t="shared" si="2"/>
        <v>5514</v>
      </c>
      <c r="F11" s="180">
        <f t="shared" si="3"/>
        <v>3.2390518988457138</v>
      </c>
      <c r="G11" s="179">
        <f t="shared" si="4"/>
        <v>170100</v>
      </c>
      <c r="H11" s="180">
        <f t="shared" si="5"/>
        <v>99.920697858842189</v>
      </c>
      <c r="I11" s="179">
        <f t="shared" si="6"/>
        <v>164588</v>
      </c>
      <c r="J11" s="179">
        <f t="shared" si="7"/>
        <v>5512</v>
      </c>
      <c r="K11" s="179">
        <f t="shared" si="8"/>
        <v>133</v>
      </c>
      <c r="L11" s="179">
        <f t="shared" si="9"/>
        <v>2</v>
      </c>
      <c r="M11" s="179">
        <f t="shared" si="10"/>
        <v>73878</v>
      </c>
      <c r="N11" s="179">
        <f t="shared" si="11"/>
        <v>70804</v>
      </c>
      <c r="O11" s="179">
        <f t="shared" si="11"/>
        <v>3074</v>
      </c>
      <c r="P11" s="180">
        <f t="shared" si="12"/>
        <v>4.1609139391970542</v>
      </c>
      <c r="Q11" s="179">
        <f t="shared" si="13"/>
        <v>73832</v>
      </c>
      <c r="R11" s="180">
        <f t="shared" si="14"/>
        <v>99.937735185034782</v>
      </c>
      <c r="S11" s="179">
        <f t="shared" si="15"/>
        <v>70759</v>
      </c>
      <c r="T11" s="179">
        <f t="shared" si="15"/>
        <v>3073</v>
      </c>
      <c r="U11" s="179">
        <f t="shared" si="15"/>
        <v>45</v>
      </c>
      <c r="V11" s="179">
        <f t="shared" si="15"/>
        <v>1</v>
      </c>
      <c r="W11" s="179">
        <f t="shared" si="16"/>
        <v>3050</v>
      </c>
      <c r="X11" s="179">
        <f t="shared" si="17"/>
        <v>2976</v>
      </c>
      <c r="Y11" s="179">
        <f t="shared" si="17"/>
        <v>74</v>
      </c>
      <c r="Z11" s="180">
        <f t="shared" si="18"/>
        <v>2.4262295081967213</v>
      </c>
      <c r="AA11" s="179">
        <f t="shared" si="19"/>
        <v>3039</v>
      </c>
      <c r="AB11" s="180">
        <f t="shared" si="20"/>
        <v>99.639344262295083</v>
      </c>
      <c r="AC11" s="179">
        <f t="shared" si="21"/>
        <v>2965</v>
      </c>
      <c r="AD11" s="179">
        <f t="shared" si="21"/>
        <v>74</v>
      </c>
      <c r="AE11" s="179">
        <f t="shared" si="21"/>
        <v>11</v>
      </c>
      <c r="AF11" s="181">
        <f t="shared" si="21"/>
        <v>0</v>
      </c>
      <c r="AG11" s="416"/>
      <c r="AH11" s="172" t="s">
        <v>118</v>
      </c>
      <c r="AI11" s="178">
        <f t="shared" si="22"/>
        <v>52964</v>
      </c>
      <c r="AJ11" s="179">
        <f t="shared" si="23"/>
        <v>51490</v>
      </c>
      <c r="AK11" s="179">
        <f t="shared" si="23"/>
        <v>1474</v>
      </c>
      <c r="AL11" s="180">
        <f t="shared" si="24"/>
        <v>2.7830224303300355</v>
      </c>
      <c r="AM11" s="179">
        <f t="shared" si="25"/>
        <v>52907</v>
      </c>
      <c r="AN11" s="180">
        <f t="shared" si="26"/>
        <v>99.892379729627663</v>
      </c>
      <c r="AO11" s="179">
        <f t="shared" si="27"/>
        <v>51434</v>
      </c>
      <c r="AP11" s="179">
        <f t="shared" si="27"/>
        <v>1473</v>
      </c>
      <c r="AQ11" s="179">
        <f t="shared" si="27"/>
        <v>56</v>
      </c>
      <c r="AR11" s="179">
        <f t="shared" si="27"/>
        <v>1</v>
      </c>
      <c r="AS11" s="179">
        <f t="shared" si="28"/>
        <v>2435</v>
      </c>
      <c r="AT11" s="179">
        <f t="shared" si="29"/>
        <v>2389</v>
      </c>
      <c r="AU11" s="179">
        <f t="shared" si="29"/>
        <v>46</v>
      </c>
      <c r="AV11" s="180">
        <f t="shared" si="30"/>
        <v>1.8891170431211499</v>
      </c>
      <c r="AW11" s="179">
        <f t="shared" si="31"/>
        <v>2432</v>
      </c>
      <c r="AX11" s="180">
        <f t="shared" si="32"/>
        <v>99.876796714579058</v>
      </c>
      <c r="AY11" s="179">
        <f t="shared" si="33"/>
        <v>2386</v>
      </c>
      <c r="AZ11" s="179">
        <f t="shared" si="33"/>
        <v>46</v>
      </c>
      <c r="BA11" s="179">
        <f t="shared" si="33"/>
        <v>3</v>
      </c>
      <c r="BB11" s="179">
        <f t="shared" si="33"/>
        <v>0</v>
      </c>
      <c r="BC11" s="179">
        <f t="shared" si="34"/>
        <v>37885</v>
      </c>
      <c r="BD11" s="179">
        <f t="shared" si="35"/>
        <v>37040</v>
      </c>
      <c r="BE11" s="179">
        <f t="shared" si="35"/>
        <v>845</v>
      </c>
      <c r="BF11" s="180">
        <f t="shared" si="36"/>
        <v>2.2304342087897586</v>
      </c>
      <c r="BG11" s="179">
        <f t="shared" si="37"/>
        <v>37867</v>
      </c>
      <c r="BH11" s="180">
        <f t="shared" si="38"/>
        <v>99.952487792002103</v>
      </c>
      <c r="BI11" s="179">
        <f t="shared" si="39"/>
        <v>37022</v>
      </c>
      <c r="BJ11" s="179">
        <f t="shared" si="39"/>
        <v>845</v>
      </c>
      <c r="BK11" s="179">
        <f t="shared" si="39"/>
        <v>18</v>
      </c>
      <c r="BL11" s="181">
        <f t="shared" si="39"/>
        <v>0</v>
      </c>
      <c r="BM11" s="416"/>
      <c r="BN11" s="172" t="s">
        <v>118</v>
      </c>
      <c r="BO11" s="178">
        <f t="shared" si="40"/>
        <v>23</v>
      </c>
      <c r="BP11" s="179">
        <f t="shared" si="41"/>
        <v>22</v>
      </c>
      <c r="BQ11" s="179">
        <f t="shared" si="41"/>
        <v>1</v>
      </c>
      <c r="BR11" s="180">
        <f>BQ11/BO11*100</f>
        <v>4.3478260869565215</v>
      </c>
      <c r="BS11" s="179">
        <f t="shared" si="42"/>
        <v>23</v>
      </c>
      <c r="BT11" s="179">
        <f>BS11/BO11*100</f>
        <v>100</v>
      </c>
      <c r="BU11" s="179">
        <f t="shared" si="43"/>
        <v>22</v>
      </c>
      <c r="BV11" s="179">
        <f t="shared" si="43"/>
        <v>1</v>
      </c>
      <c r="BW11" s="179">
        <f t="shared" si="43"/>
        <v>0</v>
      </c>
      <c r="BX11" s="179">
        <f t="shared" si="43"/>
        <v>0</v>
      </c>
      <c r="BY11" s="179">
        <f t="shared" si="44"/>
        <v>0</v>
      </c>
      <c r="BZ11" s="179">
        <f t="shared" si="45"/>
        <v>0</v>
      </c>
      <c r="CA11" s="179">
        <f t="shared" si="45"/>
        <v>0</v>
      </c>
      <c r="CB11" s="179">
        <v>0</v>
      </c>
      <c r="CC11" s="179">
        <v>0</v>
      </c>
      <c r="CD11" s="179">
        <v>0</v>
      </c>
      <c r="CE11" s="179">
        <f t="shared" si="46"/>
        <v>0</v>
      </c>
      <c r="CF11" s="179">
        <f t="shared" si="46"/>
        <v>0</v>
      </c>
      <c r="CG11" s="179">
        <f t="shared" si="46"/>
        <v>0</v>
      </c>
      <c r="CH11" s="179">
        <f t="shared" si="46"/>
        <v>0</v>
      </c>
    </row>
    <row r="12" spans="1:96" s="177" customFormat="1" ht="21.95" customHeight="1" x14ac:dyDescent="0.25">
      <c r="A12" s="416" t="s">
        <v>119</v>
      </c>
      <c r="B12" s="172" t="s">
        <v>4</v>
      </c>
      <c r="C12" s="178">
        <f t="shared" si="0"/>
        <v>105077</v>
      </c>
      <c r="D12" s="179">
        <f t="shared" si="1"/>
        <v>103944</v>
      </c>
      <c r="E12" s="179">
        <f t="shared" si="2"/>
        <v>1133</v>
      </c>
      <c r="F12" s="180">
        <f t="shared" si="3"/>
        <v>1.0782568973229156</v>
      </c>
      <c r="G12" s="179">
        <f t="shared" si="4"/>
        <v>104964</v>
      </c>
      <c r="H12" s="180">
        <f t="shared" si="5"/>
        <v>99.892459815183159</v>
      </c>
      <c r="I12" s="179">
        <f t="shared" si="6"/>
        <v>103833</v>
      </c>
      <c r="J12" s="179">
        <f t="shared" si="7"/>
        <v>1131</v>
      </c>
      <c r="K12" s="179">
        <f t="shared" si="8"/>
        <v>111</v>
      </c>
      <c r="L12" s="179">
        <f t="shared" si="9"/>
        <v>2</v>
      </c>
      <c r="M12" s="179">
        <f t="shared" si="10"/>
        <v>44844</v>
      </c>
      <c r="N12" s="179">
        <f>N13+N14</f>
        <v>44412</v>
      </c>
      <c r="O12" s="179">
        <f>O13+O14</f>
        <v>432</v>
      </c>
      <c r="P12" s="180">
        <f t="shared" si="12"/>
        <v>0.9633395772009633</v>
      </c>
      <c r="Q12" s="179">
        <f t="shared" si="13"/>
        <v>44816</v>
      </c>
      <c r="R12" s="180">
        <f t="shared" si="14"/>
        <v>99.937561323699938</v>
      </c>
      <c r="S12" s="179">
        <f>S13+S14</f>
        <v>44384</v>
      </c>
      <c r="T12" s="179">
        <f>T13+T14</f>
        <v>432</v>
      </c>
      <c r="U12" s="179">
        <f>U13+U14</f>
        <v>28</v>
      </c>
      <c r="V12" s="179">
        <f>V13+V14</f>
        <v>0</v>
      </c>
      <c r="W12" s="179">
        <f t="shared" si="16"/>
        <v>1998</v>
      </c>
      <c r="X12" s="179">
        <f>X13+X14</f>
        <v>1973</v>
      </c>
      <c r="Y12" s="179">
        <f>Y13+Y14</f>
        <v>25</v>
      </c>
      <c r="Z12" s="180">
        <f t="shared" si="18"/>
        <v>1.2512512512512513</v>
      </c>
      <c r="AA12" s="179">
        <f t="shared" si="19"/>
        <v>1991</v>
      </c>
      <c r="AB12" s="180">
        <f t="shared" si="20"/>
        <v>99.649649649649646</v>
      </c>
      <c r="AC12" s="179">
        <f>AC13+AC14</f>
        <v>1966</v>
      </c>
      <c r="AD12" s="179">
        <f>AD13+AD14</f>
        <v>25</v>
      </c>
      <c r="AE12" s="179">
        <f>AE13+AE14</f>
        <v>7</v>
      </c>
      <c r="AF12" s="181">
        <f>AF13+AF14</f>
        <v>0</v>
      </c>
      <c r="AG12" s="416" t="s">
        <v>119</v>
      </c>
      <c r="AH12" s="172" t="s">
        <v>4</v>
      </c>
      <c r="AI12" s="178">
        <f t="shared" si="22"/>
        <v>34141</v>
      </c>
      <c r="AJ12" s="179">
        <f>AJ13+AJ14</f>
        <v>33742</v>
      </c>
      <c r="AK12" s="179">
        <f>AK13+AK14</f>
        <v>399</v>
      </c>
      <c r="AL12" s="180">
        <f t="shared" si="24"/>
        <v>1.1686828153832636</v>
      </c>
      <c r="AM12" s="179">
        <f t="shared" si="25"/>
        <v>34075</v>
      </c>
      <c r="AN12" s="180">
        <f t="shared" si="26"/>
        <v>99.806684045575693</v>
      </c>
      <c r="AO12" s="179">
        <f>AO13+AO14</f>
        <v>33677</v>
      </c>
      <c r="AP12" s="179">
        <f>AP13+AP14</f>
        <v>398</v>
      </c>
      <c r="AQ12" s="179">
        <f>AQ13+AQ14</f>
        <v>65</v>
      </c>
      <c r="AR12" s="179">
        <f>AR13+AR14</f>
        <v>1</v>
      </c>
      <c r="AS12" s="179">
        <f t="shared" si="28"/>
        <v>1269</v>
      </c>
      <c r="AT12" s="179">
        <f>AT13+AT14</f>
        <v>1250</v>
      </c>
      <c r="AU12" s="179">
        <f>AU13+AU14</f>
        <v>19</v>
      </c>
      <c r="AV12" s="180">
        <f t="shared" si="30"/>
        <v>1.4972419227738378</v>
      </c>
      <c r="AW12" s="179">
        <f t="shared" si="31"/>
        <v>1269</v>
      </c>
      <c r="AX12" s="179">
        <f t="shared" si="32"/>
        <v>100</v>
      </c>
      <c r="AY12" s="179">
        <f>AY13+AY14</f>
        <v>1250</v>
      </c>
      <c r="AZ12" s="179">
        <f>AZ13+AZ14</f>
        <v>19</v>
      </c>
      <c r="BA12" s="179">
        <f>BA13+BA14</f>
        <v>0</v>
      </c>
      <c r="BB12" s="179">
        <f>BB13+BB14</f>
        <v>0</v>
      </c>
      <c r="BC12" s="179">
        <f t="shared" si="34"/>
        <v>22700</v>
      </c>
      <c r="BD12" s="179">
        <f>BD13+BD14</f>
        <v>22442</v>
      </c>
      <c r="BE12" s="179">
        <f>BE13+BE14</f>
        <v>258</v>
      </c>
      <c r="BF12" s="180">
        <f t="shared" si="36"/>
        <v>1.1365638766519823</v>
      </c>
      <c r="BG12" s="179">
        <f t="shared" si="37"/>
        <v>22688</v>
      </c>
      <c r="BH12" s="180">
        <f t="shared" si="38"/>
        <v>99.947136563876654</v>
      </c>
      <c r="BI12" s="179">
        <f>BI13+BI14</f>
        <v>22431</v>
      </c>
      <c r="BJ12" s="179">
        <f>BJ13+BJ14</f>
        <v>257</v>
      </c>
      <c r="BK12" s="179">
        <f>BK13+BK14</f>
        <v>11</v>
      </c>
      <c r="BL12" s="181">
        <f>BL13+BL14</f>
        <v>1</v>
      </c>
      <c r="BM12" s="416" t="s">
        <v>119</v>
      </c>
      <c r="BN12" s="172" t="s">
        <v>4</v>
      </c>
      <c r="BO12" s="178">
        <f t="shared" si="40"/>
        <v>125</v>
      </c>
      <c r="BP12" s="179">
        <f>BP13+BP14</f>
        <v>125</v>
      </c>
      <c r="BQ12" s="179">
        <f>BQ13+BQ14</f>
        <v>0</v>
      </c>
      <c r="BR12" s="180">
        <f>BQ12/BO12*100</f>
        <v>0</v>
      </c>
      <c r="BS12" s="179">
        <f t="shared" si="42"/>
        <v>125</v>
      </c>
      <c r="BT12" s="179">
        <f>BS12/BO12*100</f>
        <v>100</v>
      </c>
      <c r="BU12" s="179">
        <f>BU13+BU14</f>
        <v>125</v>
      </c>
      <c r="BV12" s="179">
        <f>BV13+BV14</f>
        <v>0</v>
      </c>
      <c r="BW12" s="179">
        <f>BW13+BW14</f>
        <v>0</v>
      </c>
      <c r="BX12" s="179">
        <f>BX13+BX14</f>
        <v>0</v>
      </c>
      <c r="BY12" s="179">
        <f t="shared" si="44"/>
        <v>0</v>
      </c>
      <c r="BZ12" s="179">
        <f>BZ13+BZ14</f>
        <v>0</v>
      </c>
      <c r="CA12" s="179">
        <f>CA13+CA14</f>
        <v>0</v>
      </c>
      <c r="CB12" s="179">
        <v>0</v>
      </c>
      <c r="CC12" s="179">
        <v>0</v>
      </c>
      <c r="CD12" s="179">
        <v>0</v>
      </c>
      <c r="CE12" s="179">
        <f>CE13+CE14</f>
        <v>0</v>
      </c>
      <c r="CF12" s="179">
        <f>CF13+CF14</f>
        <v>0</v>
      </c>
      <c r="CG12" s="179">
        <f>CG13+CG14</f>
        <v>0</v>
      </c>
      <c r="CH12" s="179">
        <f>CH13+CH14</f>
        <v>0</v>
      </c>
    </row>
    <row r="13" spans="1:96" s="177" customFormat="1" ht="21.95" customHeight="1" x14ac:dyDescent="0.25">
      <c r="A13" s="416"/>
      <c r="B13" s="172" t="s">
        <v>117</v>
      </c>
      <c r="C13" s="178">
        <f t="shared" si="0"/>
        <v>86611</v>
      </c>
      <c r="D13" s="179">
        <f t="shared" si="1"/>
        <v>85649</v>
      </c>
      <c r="E13" s="179">
        <f t="shared" si="2"/>
        <v>962</v>
      </c>
      <c r="F13" s="180">
        <f t="shared" si="3"/>
        <v>1.11071341977347</v>
      </c>
      <c r="G13" s="179">
        <f t="shared" si="4"/>
        <v>86518</v>
      </c>
      <c r="H13" s="180">
        <f t="shared" si="5"/>
        <v>99.89262333883687</v>
      </c>
      <c r="I13" s="179">
        <f t="shared" si="6"/>
        <v>85558</v>
      </c>
      <c r="J13" s="179">
        <f t="shared" si="7"/>
        <v>960</v>
      </c>
      <c r="K13" s="179">
        <f t="shared" si="8"/>
        <v>91</v>
      </c>
      <c r="L13" s="179">
        <f t="shared" si="9"/>
        <v>2</v>
      </c>
      <c r="M13" s="179">
        <f t="shared" si="10"/>
        <v>36406</v>
      </c>
      <c r="N13" s="179">
        <v>36053</v>
      </c>
      <c r="O13" s="179">
        <v>353</v>
      </c>
      <c r="P13" s="180">
        <f t="shared" si="12"/>
        <v>0.96962039224303687</v>
      </c>
      <c r="Q13" s="179">
        <f t="shared" si="13"/>
        <v>36382</v>
      </c>
      <c r="R13" s="180">
        <f t="shared" si="14"/>
        <v>99.934076800527379</v>
      </c>
      <c r="S13" s="179">
        <v>36029</v>
      </c>
      <c r="T13" s="179">
        <v>353</v>
      </c>
      <c r="U13" s="179">
        <v>24</v>
      </c>
      <c r="V13" s="179">
        <v>0</v>
      </c>
      <c r="W13" s="179">
        <f t="shared" si="16"/>
        <v>1698</v>
      </c>
      <c r="X13" s="179">
        <v>1676</v>
      </c>
      <c r="Y13" s="179">
        <v>22</v>
      </c>
      <c r="Z13" s="180">
        <f t="shared" si="18"/>
        <v>1.2956419316843346</v>
      </c>
      <c r="AA13" s="179">
        <f t="shared" si="19"/>
        <v>1698</v>
      </c>
      <c r="AB13" s="179">
        <f t="shared" si="20"/>
        <v>100</v>
      </c>
      <c r="AC13" s="179">
        <v>1676</v>
      </c>
      <c r="AD13" s="179">
        <v>22</v>
      </c>
      <c r="AE13" s="179">
        <v>0</v>
      </c>
      <c r="AF13" s="181">
        <v>0</v>
      </c>
      <c r="AG13" s="416"/>
      <c r="AH13" s="172" t="s">
        <v>117</v>
      </c>
      <c r="AI13" s="178">
        <f t="shared" si="22"/>
        <v>28213</v>
      </c>
      <c r="AJ13" s="179">
        <v>27870</v>
      </c>
      <c r="AK13" s="179">
        <v>343</v>
      </c>
      <c r="AL13" s="180">
        <f t="shared" si="24"/>
        <v>1.2157516038705563</v>
      </c>
      <c r="AM13" s="179">
        <f t="shared" si="25"/>
        <v>28154</v>
      </c>
      <c r="AN13" s="180">
        <f t="shared" si="26"/>
        <v>99.790876546272997</v>
      </c>
      <c r="AO13" s="179">
        <v>27812</v>
      </c>
      <c r="AP13" s="179">
        <v>342</v>
      </c>
      <c r="AQ13" s="179">
        <v>58</v>
      </c>
      <c r="AR13" s="179">
        <v>1</v>
      </c>
      <c r="AS13" s="179">
        <f t="shared" si="28"/>
        <v>1071</v>
      </c>
      <c r="AT13" s="179">
        <v>1055</v>
      </c>
      <c r="AU13" s="179">
        <v>16</v>
      </c>
      <c r="AV13" s="180">
        <f t="shared" si="30"/>
        <v>1.4939309056956116</v>
      </c>
      <c r="AW13" s="179">
        <f t="shared" si="31"/>
        <v>1071</v>
      </c>
      <c r="AX13" s="179">
        <f t="shared" si="32"/>
        <v>100</v>
      </c>
      <c r="AY13" s="179">
        <v>1055</v>
      </c>
      <c r="AZ13" s="179">
        <v>16</v>
      </c>
      <c r="BA13" s="179">
        <v>0</v>
      </c>
      <c r="BB13" s="179">
        <v>0</v>
      </c>
      <c r="BC13" s="179">
        <f t="shared" si="34"/>
        <v>19098</v>
      </c>
      <c r="BD13" s="179">
        <v>18870</v>
      </c>
      <c r="BE13" s="179">
        <v>228</v>
      </c>
      <c r="BF13" s="180">
        <f t="shared" si="36"/>
        <v>1.1938422871504868</v>
      </c>
      <c r="BG13" s="179">
        <f t="shared" si="37"/>
        <v>19088</v>
      </c>
      <c r="BH13" s="180">
        <f t="shared" si="38"/>
        <v>99.947638496177618</v>
      </c>
      <c r="BI13" s="179">
        <v>18861</v>
      </c>
      <c r="BJ13" s="179">
        <v>227</v>
      </c>
      <c r="BK13" s="179">
        <v>9</v>
      </c>
      <c r="BL13" s="181">
        <v>1</v>
      </c>
      <c r="BM13" s="416"/>
      <c r="BN13" s="172" t="s">
        <v>117</v>
      </c>
      <c r="BO13" s="178">
        <f t="shared" si="40"/>
        <v>125</v>
      </c>
      <c r="BP13" s="179">
        <v>125</v>
      </c>
      <c r="BQ13" s="179">
        <v>0</v>
      </c>
      <c r="BR13" s="180">
        <f>BQ13/BO13*100</f>
        <v>0</v>
      </c>
      <c r="BS13" s="179">
        <f t="shared" si="42"/>
        <v>125</v>
      </c>
      <c r="BT13" s="179">
        <f>BS13/BO13*100</f>
        <v>100</v>
      </c>
      <c r="BU13" s="179">
        <v>125</v>
      </c>
      <c r="BV13" s="179">
        <v>0</v>
      </c>
      <c r="BW13" s="179">
        <v>0</v>
      </c>
      <c r="BX13" s="179">
        <v>0</v>
      </c>
      <c r="BY13" s="179">
        <f t="shared" si="44"/>
        <v>0</v>
      </c>
      <c r="BZ13" s="179">
        <v>0</v>
      </c>
      <c r="CA13" s="179">
        <v>0</v>
      </c>
      <c r="CB13" s="179">
        <v>0</v>
      </c>
      <c r="CC13" s="179">
        <v>0</v>
      </c>
      <c r="CD13" s="179">
        <v>0</v>
      </c>
      <c r="CE13" s="179">
        <v>0</v>
      </c>
      <c r="CF13" s="179">
        <v>0</v>
      </c>
      <c r="CG13" s="179">
        <v>0</v>
      </c>
      <c r="CH13" s="179">
        <v>0</v>
      </c>
    </row>
    <row r="14" spans="1:96" s="177" customFormat="1" ht="21.95" customHeight="1" x14ac:dyDescent="0.25">
      <c r="A14" s="416"/>
      <c r="B14" s="172" t="s">
        <v>118</v>
      </c>
      <c r="C14" s="178">
        <f t="shared" si="0"/>
        <v>18466</v>
      </c>
      <c r="D14" s="179">
        <f t="shared" si="1"/>
        <v>18295</v>
      </c>
      <c r="E14" s="179">
        <f t="shared" si="2"/>
        <v>171</v>
      </c>
      <c r="F14" s="180">
        <f t="shared" si="3"/>
        <v>0.92602621033250287</v>
      </c>
      <c r="G14" s="179">
        <f t="shared" si="4"/>
        <v>18446</v>
      </c>
      <c r="H14" s="180">
        <f t="shared" si="5"/>
        <v>99.891692840896781</v>
      </c>
      <c r="I14" s="179">
        <f t="shared" si="6"/>
        <v>18275</v>
      </c>
      <c r="J14" s="179">
        <f t="shared" si="7"/>
        <v>171</v>
      </c>
      <c r="K14" s="179">
        <f t="shared" si="8"/>
        <v>20</v>
      </c>
      <c r="L14" s="179">
        <f t="shared" si="9"/>
        <v>0</v>
      </c>
      <c r="M14" s="179">
        <f t="shared" si="10"/>
        <v>8438</v>
      </c>
      <c r="N14" s="179">
        <v>8359</v>
      </c>
      <c r="O14" s="179">
        <v>79</v>
      </c>
      <c r="P14" s="180">
        <f t="shared" si="12"/>
        <v>0.93624081535908976</v>
      </c>
      <c r="Q14" s="179">
        <f t="shared" si="13"/>
        <v>8434</v>
      </c>
      <c r="R14" s="180">
        <f t="shared" si="14"/>
        <v>99.952595401753968</v>
      </c>
      <c r="S14" s="179">
        <v>8355</v>
      </c>
      <c r="T14" s="179">
        <v>79</v>
      </c>
      <c r="U14" s="179">
        <v>4</v>
      </c>
      <c r="V14" s="179">
        <v>0</v>
      </c>
      <c r="W14" s="179">
        <f t="shared" si="16"/>
        <v>300</v>
      </c>
      <c r="X14" s="179">
        <v>297</v>
      </c>
      <c r="Y14" s="179">
        <v>3</v>
      </c>
      <c r="Z14" s="180">
        <f t="shared" si="18"/>
        <v>1</v>
      </c>
      <c r="AA14" s="179">
        <f t="shared" si="19"/>
        <v>293</v>
      </c>
      <c r="AB14" s="180">
        <f t="shared" si="20"/>
        <v>97.666666666666671</v>
      </c>
      <c r="AC14" s="179">
        <v>290</v>
      </c>
      <c r="AD14" s="179">
        <v>3</v>
      </c>
      <c r="AE14" s="179">
        <v>7</v>
      </c>
      <c r="AF14" s="181">
        <v>0</v>
      </c>
      <c r="AG14" s="416"/>
      <c r="AH14" s="172" t="s">
        <v>118</v>
      </c>
      <c r="AI14" s="178">
        <f t="shared" si="22"/>
        <v>5928</v>
      </c>
      <c r="AJ14" s="179">
        <v>5872</v>
      </c>
      <c r="AK14" s="179">
        <v>56</v>
      </c>
      <c r="AL14" s="180">
        <f t="shared" si="24"/>
        <v>0.94466936572199733</v>
      </c>
      <c r="AM14" s="179">
        <f t="shared" si="25"/>
        <v>5921</v>
      </c>
      <c r="AN14" s="180">
        <f t="shared" si="26"/>
        <v>99.881916329284749</v>
      </c>
      <c r="AO14" s="179">
        <v>5865</v>
      </c>
      <c r="AP14" s="179">
        <v>56</v>
      </c>
      <c r="AQ14" s="179">
        <v>7</v>
      </c>
      <c r="AR14" s="179">
        <v>0</v>
      </c>
      <c r="AS14" s="179">
        <f t="shared" si="28"/>
        <v>198</v>
      </c>
      <c r="AT14" s="179">
        <v>195</v>
      </c>
      <c r="AU14" s="179">
        <v>3</v>
      </c>
      <c r="AV14" s="180">
        <f t="shared" si="30"/>
        <v>1.5151515151515151</v>
      </c>
      <c r="AW14" s="179">
        <f t="shared" si="31"/>
        <v>198</v>
      </c>
      <c r="AX14" s="179">
        <f t="shared" si="32"/>
        <v>100</v>
      </c>
      <c r="AY14" s="179">
        <v>195</v>
      </c>
      <c r="AZ14" s="179">
        <v>3</v>
      </c>
      <c r="BA14" s="179">
        <v>0</v>
      </c>
      <c r="BB14" s="179">
        <v>0</v>
      </c>
      <c r="BC14" s="179">
        <f t="shared" si="34"/>
        <v>3602</v>
      </c>
      <c r="BD14" s="179">
        <v>3572</v>
      </c>
      <c r="BE14" s="179">
        <v>30</v>
      </c>
      <c r="BF14" s="180">
        <f t="shared" si="36"/>
        <v>0.83287062742920592</v>
      </c>
      <c r="BG14" s="179">
        <f t="shared" si="37"/>
        <v>3600</v>
      </c>
      <c r="BH14" s="180">
        <f t="shared" si="38"/>
        <v>99.944475291504716</v>
      </c>
      <c r="BI14" s="179">
        <v>3570</v>
      </c>
      <c r="BJ14" s="179">
        <v>30</v>
      </c>
      <c r="BK14" s="179">
        <v>2</v>
      </c>
      <c r="BL14" s="181">
        <v>0</v>
      </c>
      <c r="BM14" s="416"/>
      <c r="BN14" s="172" t="s">
        <v>118</v>
      </c>
      <c r="BO14" s="178">
        <f t="shared" si="40"/>
        <v>0</v>
      </c>
      <c r="BP14" s="179">
        <v>0</v>
      </c>
      <c r="BQ14" s="179">
        <v>0</v>
      </c>
      <c r="BR14" s="180">
        <v>0</v>
      </c>
      <c r="BS14" s="179">
        <f t="shared" si="42"/>
        <v>0</v>
      </c>
      <c r="BT14" s="179">
        <v>0</v>
      </c>
      <c r="BU14" s="179">
        <v>0</v>
      </c>
      <c r="BV14" s="179">
        <v>0</v>
      </c>
      <c r="BW14" s="179">
        <v>0</v>
      </c>
      <c r="BX14" s="179">
        <v>0</v>
      </c>
      <c r="BY14" s="179">
        <f t="shared" si="44"/>
        <v>0</v>
      </c>
      <c r="BZ14" s="179">
        <v>0</v>
      </c>
      <c r="CA14" s="179">
        <v>0</v>
      </c>
      <c r="CB14" s="179">
        <v>0</v>
      </c>
      <c r="CC14" s="179">
        <v>0</v>
      </c>
      <c r="CD14" s="179">
        <v>0</v>
      </c>
      <c r="CE14" s="179">
        <v>0</v>
      </c>
      <c r="CF14" s="179">
        <v>0</v>
      </c>
      <c r="CG14" s="179">
        <v>0</v>
      </c>
      <c r="CH14" s="179">
        <v>0</v>
      </c>
    </row>
    <row r="15" spans="1:96" s="177" customFormat="1" ht="21.95" customHeight="1" x14ac:dyDescent="0.25">
      <c r="A15" s="416" t="s">
        <v>120</v>
      </c>
      <c r="B15" s="172" t="s">
        <v>4</v>
      </c>
      <c r="C15" s="178">
        <f t="shared" si="0"/>
        <v>39311</v>
      </c>
      <c r="D15" s="179">
        <f t="shared" si="1"/>
        <v>38235</v>
      </c>
      <c r="E15" s="179">
        <f t="shared" si="2"/>
        <v>1076</v>
      </c>
      <c r="F15" s="180">
        <f t="shared" si="3"/>
        <v>2.7371473633334182</v>
      </c>
      <c r="G15" s="179">
        <f t="shared" si="4"/>
        <v>39269</v>
      </c>
      <c r="H15" s="180">
        <f t="shared" si="5"/>
        <v>99.89315967540891</v>
      </c>
      <c r="I15" s="179">
        <f t="shared" si="6"/>
        <v>38193</v>
      </c>
      <c r="J15" s="179">
        <f t="shared" si="7"/>
        <v>1076</v>
      </c>
      <c r="K15" s="179">
        <f t="shared" si="8"/>
        <v>42</v>
      </c>
      <c r="L15" s="179">
        <f t="shared" si="9"/>
        <v>0</v>
      </c>
      <c r="M15" s="179">
        <f t="shared" si="10"/>
        <v>1695</v>
      </c>
      <c r="N15" s="179">
        <f>N16+N17</f>
        <v>1544</v>
      </c>
      <c r="O15" s="179">
        <f>O16+O17</f>
        <v>151</v>
      </c>
      <c r="P15" s="180">
        <f t="shared" si="12"/>
        <v>8.9085545722713864</v>
      </c>
      <c r="Q15" s="179">
        <f t="shared" si="13"/>
        <v>1694</v>
      </c>
      <c r="R15" s="180">
        <f t="shared" si="14"/>
        <v>99.941002949852503</v>
      </c>
      <c r="S15" s="179">
        <f>S16+S17</f>
        <v>1543</v>
      </c>
      <c r="T15" s="179">
        <f>T16+T17</f>
        <v>151</v>
      </c>
      <c r="U15" s="179">
        <f>U16+U17</f>
        <v>1</v>
      </c>
      <c r="V15" s="179">
        <f>V16+V17</f>
        <v>0</v>
      </c>
      <c r="W15" s="179">
        <f t="shared" si="16"/>
        <v>178</v>
      </c>
      <c r="X15" s="179">
        <f>X16+X17</f>
        <v>173</v>
      </c>
      <c r="Y15" s="179">
        <f>Y16+Y17</f>
        <v>5</v>
      </c>
      <c r="Z15" s="180">
        <f t="shared" si="18"/>
        <v>2.8089887640449436</v>
      </c>
      <c r="AA15" s="179">
        <f t="shared" si="19"/>
        <v>178</v>
      </c>
      <c r="AB15" s="179">
        <f t="shared" si="20"/>
        <v>100</v>
      </c>
      <c r="AC15" s="179">
        <f>AC16+AC17</f>
        <v>173</v>
      </c>
      <c r="AD15" s="179">
        <f>AD16+AD17</f>
        <v>5</v>
      </c>
      <c r="AE15" s="179">
        <f>AE16+AE17</f>
        <v>0</v>
      </c>
      <c r="AF15" s="181">
        <f>AF16+AF17</f>
        <v>0</v>
      </c>
      <c r="AG15" s="416" t="s">
        <v>120</v>
      </c>
      <c r="AH15" s="172" t="s">
        <v>4</v>
      </c>
      <c r="AI15" s="178">
        <f t="shared" si="22"/>
        <v>12429</v>
      </c>
      <c r="AJ15" s="179">
        <f>AJ16+AJ17</f>
        <v>12150</v>
      </c>
      <c r="AK15" s="179">
        <f>AK16+AK17</f>
        <v>279</v>
      </c>
      <c r="AL15" s="180">
        <f t="shared" si="24"/>
        <v>2.2447501810282406</v>
      </c>
      <c r="AM15" s="179">
        <f t="shared" si="25"/>
        <v>12403</v>
      </c>
      <c r="AN15" s="180">
        <f t="shared" si="26"/>
        <v>99.790811811086982</v>
      </c>
      <c r="AO15" s="179">
        <f>AO16+AO17</f>
        <v>12124</v>
      </c>
      <c r="AP15" s="179">
        <f>AP16+AP17</f>
        <v>279</v>
      </c>
      <c r="AQ15" s="179">
        <f>AQ16+AQ17</f>
        <v>26</v>
      </c>
      <c r="AR15" s="179">
        <f>AR16+AR17</f>
        <v>0</v>
      </c>
      <c r="AS15" s="179">
        <f t="shared" si="28"/>
        <v>1623</v>
      </c>
      <c r="AT15" s="179">
        <f>AT16+AT17</f>
        <v>1592</v>
      </c>
      <c r="AU15" s="179">
        <f>AU16+AU17</f>
        <v>31</v>
      </c>
      <c r="AV15" s="180">
        <f t="shared" si="30"/>
        <v>1.9100431300061615</v>
      </c>
      <c r="AW15" s="179">
        <f t="shared" si="31"/>
        <v>1620</v>
      </c>
      <c r="AX15" s="180">
        <f t="shared" si="32"/>
        <v>99.815157116451019</v>
      </c>
      <c r="AY15" s="179">
        <f>AY16+AY17</f>
        <v>1589</v>
      </c>
      <c r="AZ15" s="179">
        <f>AZ16+AZ17</f>
        <v>31</v>
      </c>
      <c r="BA15" s="179">
        <f>BA16+BA17</f>
        <v>3</v>
      </c>
      <c r="BB15" s="179">
        <f>BB16+BB17</f>
        <v>0</v>
      </c>
      <c r="BC15" s="179">
        <f t="shared" si="34"/>
        <v>23363</v>
      </c>
      <c r="BD15" s="179">
        <f>BD16+BD17</f>
        <v>22754</v>
      </c>
      <c r="BE15" s="179">
        <f>BE16+BE17</f>
        <v>609</v>
      </c>
      <c r="BF15" s="180">
        <f t="shared" si="36"/>
        <v>2.60668578521594</v>
      </c>
      <c r="BG15" s="179">
        <f t="shared" si="37"/>
        <v>23351</v>
      </c>
      <c r="BH15" s="180">
        <f t="shared" si="38"/>
        <v>99.94863673329624</v>
      </c>
      <c r="BI15" s="179">
        <f>BI16+BI17</f>
        <v>22742</v>
      </c>
      <c r="BJ15" s="179">
        <f>BJ16+BJ17</f>
        <v>609</v>
      </c>
      <c r="BK15" s="179">
        <f>BK16+BK17</f>
        <v>12</v>
      </c>
      <c r="BL15" s="181">
        <f>BL16+BL17</f>
        <v>0</v>
      </c>
      <c r="BM15" s="416" t="s">
        <v>120</v>
      </c>
      <c r="BN15" s="172" t="s">
        <v>4</v>
      </c>
      <c r="BO15" s="178">
        <f t="shared" si="40"/>
        <v>23</v>
      </c>
      <c r="BP15" s="179">
        <f>BP16+BP17</f>
        <v>22</v>
      </c>
      <c r="BQ15" s="179">
        <f>BQ16+BQ17</f>
        <v>1</v>
      </c>
      <c r="BR15" s="180">
        <f>BQ15/BO15*100</f>
        <v>4.3478260869565215</v>
      </c>
      <c r="BS15" s="179">
        <f t="shared" si="42"/>
        <v>23</v>
      </c>
      <c r="BT15" s="179">
        <f>BS15/BO15*100</f>
        <v>100</v>
      </c>
      <c r="BU15" s="179">
        <f>BU16+BU17</f>
        <v>22</v>
      </c>
      <c r="BV15" s="179">
        <f>BV16+BV17</f>
        <v>1</v>
      </c>
      <c r="BW15" s="179">
        <f>BW16+BW17</f>
        <v>0</v>
      </c>
      <c r="BX15" s="179">
        <f>BX16+BX17</f>
        <v>0</v>
      </c>
      <c r="BY15" s="179">
        <f t="shared" si="44"/>
        <v>0</v>
      </c>
      <c r="BZ15" s="179">
        <f>BZ16+BZ17</f>
        <v>0</v>
      </c>
      <c r="CA15" s="179">
        <f>CA16+CA17</f>
        <v>0</v>
      </c>
      <c r="CB15" s="179">
        <v>0</v>
      </c>
      <c r="CC15" s="179">
        <v>0</v>
      </c>
      <c r="CD15" s="179">
        <v>0</v>
      </c>
      <c r="CE15" s="179">
        <f>CE16+CE17</f>
        <v>0</v>
      </c>
      <c r="CF15" s="179">
        <f>CF16+CF17</f>
        <v>0</v>
      </c>
      <c r="CG15" s="179">
        <f>CG16+CG17</f>
        <v>0</v>
      </c>
      <c r="CH15" s="179">
        <f>CH16+CH17</f>
        <v>0</v>
      </c>
    </row>
    <row r="16" spans="1:96" s="177" customFormat="1" ht="21.95" customHeight="1" x14ac:dyDescent="0.25">
      <c r="A16" s="416"/>
      <c r="B16" s="172" t="s">
        <v>117</v>
      </c>
      <c r="C16" s="178">
        <f t="shared" si="0"/>
        <v>5868</v>
      </c>
      <c r="D16" s="179">
        <f t="shared" si="1"/>
        <v>5669</v>
      </c>
      <c r="E16" s="179">
        <f t="shared" si="2"/>
        <v>199</v>
      </c>
      <c r="F16" s="180">
        <f t="shared" si="3"/>
        <v>3.3912747102931151</v>
      </c>
      <c r="G16" s="179">
        <f t="shared" si="4"/>
        <v>5864</v>
      </c>
      <c r="H16" s="180">
        <f t="shared" si="5"/>
        <v>99.931833674164963</v>
      </c>
      <c r="I16" s="179">
        <f t="shared" si="6"/>
        <v>5665</v>
      </c>
      <c r="J16" s="179">
        <f t="shared" si="7"/>
        <v>199</v>
      </c>
      <c r="K16" s="179">
        <f t="shared" si="8"/>
        <v>4</v>
      </c>
      <c r="L16" s="179">
        <f t="shared" si="9"/>
        <v>0</v>
      </c>
      <c r="M16" s="179">
        <f t="shared" si="10"/>
        <v>1300</v>
      </c>
      <c r="N16" s="179">
        <v>1177</v>
      </c>
      <c r="O16" s="179">
        <v>123</v>
      </c>
      <c r="P16" s="180">
        <f t="shared" si="12"/>
        <v>9.4615384615384617</v>
      </c>
      <c r="Q16" s="179">
        <f t="shared" si="13"/>
        <v>1300</v>
      </c>
      <c r="R16" s="179">
        <f t="shared" si="14"/>
        <v>100</v>
      </c>
      <c r="S16" s="179">
        <v>1177</v>
      </c>
      <c r="T16" s="179">
        <v>123</v>
      </c>
      <c r="U16" s="179">
        <v>0</v>
      </c>
      <c r="V16" s="179">
        <v>0</v>
      </c>
      <c r="W16" s="179">
        <f t="shared" si="16"/>
        <v>70</v>
      </c>
      <c r="X16" s="179">
        <v>67</v>
      </c>
      <c r="Y16" s="179">
        <v>3</v>
      </c>
      <c r="Z16" s="180">
        <f t="shared" si="18"/>
        <v>4.2857142857142856</v>
      </c>
      <c r="AA16" s="179">
        <f t="shared" si="19"/>
        <v>70</v>
      </c>
      <c r="AB16" s="179">
        <f t="shared" si="20"/>
        <v>100</v>
      </c>
      <c r="AC16" s="179">
        <v>67</v>
      </c>
      <c r="AD16" s="179">
        <v>3</v>
      </c>
      <c r="AE16" s="179">
        <v>0</v>
      </c>
      <c r="AF16" s="181">
        <v>0</v>
      </c>
      <c r="AG16" s="416"/>
      <c r="AH16" s="172" t="s">
        <v>117</v>
      </c>
      <c r="AI16" s="178">
        <f t="shared" si="22"/>
        <v>1902</v>
      </c>
      <c r="AJ16" s="179">
        <v>1876</v>
      </c>
      <c r="AK16" s="179">
        <v>26</v>
      </c>
      <c r="AL16" s="180">
        <f t="shared" si="24"/>
        <v>1.3669821240799158</v>
      </c>
      <c r="AM16" s="179">
        <f t="shared" si="25"/>
        <v>1899</v>
      </c>
      <c r="AN16" s="180">
        <f t="shared" si="26"/>
        <v>99.84227129337539</v>
      </c>
      <c r="AO16" s="179">
        <v>1873</v>
      </c>
      <c r="AP16" s="179">
        <v>26</v>
      </c>
      <c r="AQ16" s="179">
        <v>3</v>
      </c>
      <c r="AR16" s="179">
        <v>0</v>
      </c>
      <c r="AS16" s="179">
        <f t="shared" si="28"/>
        <v>157</v>
      </c>
      <c r="AT16" s="179">
        <v>155</v>
      </c>
      <c r="AU16" s="179">
        <v>2</v>
      </c>
      <c r="AV16" s="180">
        <f t="shared" si="30"/>
        <v>1.2738853503184715</v>
      </c>
      <c r="AW16" s="179">
        <f t="shared" si="31"/>
        <v>157</v>
      </c>
      <c r="AX16" s="179">
        <f t="shared" si="32"/>
        <v>100</v>
      </c>
      <c r="AY16" s="179">
        <v>155</v>
      </c>
      <c r="AZ16" s="179">
        <v>2</v>
      </c>
      <c r="BA16" s="179">
        <v>0</v>
      </c>
      <c r="BB16" s="179">
        <v>0</v>
      </c>
      <c r="BC16" s="179">
        <f t="shared" si="34"/>
        <v>2438</v>
      </c>
      <c r="BD16" s="179">
        <v>2393</v>
      </c>
      <c r="BE16" s="179">
        <v>45</v>
      </c>
      <c r="BF16" s="180">
        <f t="shared" si="36"/>
        <v>1.8457752255947497</v>
      </c>
      <c r="BG16" s="179">
        <f t="shared" si="37"/>
        <v>2437</v>
      </c>
      <c r="BH16" s="180">
        <f t="shared" si="38"/>
        <v>99.958982772764557</v>
      </c>
      <c r="BI16" s="179">
        <v>2392</v>
      </c>
      <c r="BJ16" s="179">
        <v>45</v>
      </c>
      <c r="BK16" s="179">
        <v>1</v>
      </c>
      <c r="BL16" s="181">
        <v>0</v>
      </c>
      <c r="BM16" s="416"/>
      <c r="BN16" s="172" t="s">
        <v>117</v>
      </c>
      <c r="BO16" s="178">
        <f t="shared" si="40"/>
        <v>1</v>
      </c>
      <c r="BP16" s="179">
        <v>1</v>
      </c>
      <c r="BQ16" s="179">
        <v>0</v>
      </c>
      <c r="BR16" s="180">
        <f>BQ16/BO16*100</f>
        <v>0</v>
      </c>
      <c r="BS16" s="179">
        <f t="shared" si="42"/>
        <v>1</v>
      </c>
      <c r="BT16" s="179">
        <f>BS16/BO16*100</f>
        <v>100</v>
      </c>
      <c r="BU16" s="179">
        <v>1</v>
      </c>
      <c r="BV16" s="179">
        <v>0</v>
      </c>
      <c r="BW16" s="179">
        <v>0</v>
      </c>
      <c r="BX16" s="179">
        <v>0</v>
      </c>
      <c r="BY16" s="179">
        <f t="shared" si="44"/>
        <v>0</v>
      </c>
      <c r="BZ16" s="179">
        <v>0</v>
      </c>
      <c r="CA16" s="179">
        <v>0</v>
      </c>
      <c r="CB16" s="179">
        <v>0</v>
      </c>
      <c r="CC16" s="179">
        <v>0</v>
      </c>
      <c r="CD16" s="179">
        <v>0</v>
      </c>
      <c r="CE16" s="179">
        <v>0</v>
      </c>
      <c r="CF16" s="179">
        <v>0</v>
      </c>
      <c r="CG16" s="179">
        <v>0</v>
      </c>
      <c r="CH16" s="179">
        <v>0</v>
      </c>
    </row>
    <row r="17" spans="1:88" s="177" customFormat="1" ht="21.95" customHeight="1" x14ac:dyDescent="0.25">
      <c r="A17" s="416"/>
      <c r="B17" s="172" t="s">
        <v>118</v>
      </c>
      <c r="C17" s="178">
        <f t="shared" si="0"/>
        <v>33443</v>
      </c>
      <c r="D17" s="179">
        <f t="shared" si="1"/>
        <v>32566</v>
      </c>
      <c r="E17" s="179">
        <f t="shared" si="2"/>
        <v>877</v>
      </c>
      <c r="F17" s="180">
        <f t="shared" si="3"/>
        <v>2.6223723948210389</v>
      </c>
      <c r="G17" s="179">
        <f t="shared" si="4"/>
        <v>33405</v>
      </c>
      <c r="H17" s="180">
        <f t="shared" si="5"/>
        <v>99.886373830098975</v>
      </c>
      <c r="I17" s="179">
        <f t="shared" si="6"/>
        <v>32528</v>
      </c>
      <c r="J17" s="179">
        <f t="shared" si="7"/>
        <v>877</v>
      </c>
      <c r="K17" s="179">
        <f t="shared" si="8"/>
        <v>38</v>
      </c>
      <c r="L17" s="179">
        <f t="shared" si="9"/>
        <v>0</v>
      </c>
      <c r="M17" s="179">
        <f t="shared" si="10"/>
        <v>395</v>
      </c>
      <c r="N17" s="179">
        <v>367</v>
      </c>
      <c r="O17" s="179">
        <v>28</v>
      </c>
      <c r="P17" s="180">
        <f t="shared" si="12"/>
        <v>7.0886075949367093</v>
      </c>
      <c r="Q17" s="179">
        <f t="shared" si="13"/>
        <v>394</v>
      </c>
      <c r="R17" s="180">
        <f t="shared" si="14"/>
        <v>99.74683544303798</v>
      </c>
      <c r="S17" s="179">
        <v>366</v>
      </c>
      <c r="T17" s="179">
        <v>28</v>
      </c>
      <c r="U17" s="179">
        <v>1</v>
      </c>
      <c r="V17" s="179">
        <v>0</v>
      </c>
      <c r="W17" s="179">
        <f t="shared" si="16"/>
        <v>108</v>
      </c>
      <c r="X17" s="179">
        <v>106</v>
      </c>
      <c r="Y17" s="179">
        <v>2</v>
      </c>
      <c r="Z17" s="180">
        <f t="shared" si="18"/>
        <v>1.8518518518518516</v>
      </c>
      <c r="AA17" s="179">
        <f t="shared" si="19"/>
        <v>108</v>
      </c>
      <c r="AB17" s="179">
        <f t="shared" si="20"/>
        <v>100</v>
      </c>
      <c r="AC17" s="179">
        <v>106</v>
      </c>
      <c r="AD17" s="179">
        <v>2</v>
      </c>
      <c r="AE17" s="179">
        <v>0</v>
      </c>
      <c r="AF17" s="181">
        <v>0</v>
      </c>
      <c r="AG17" s="416"/>
      <c r="AH17" s="172" t="s">
        <v>118</v>
      </c>
      <c r="AI17" s="178">
        <f t="shared" si="22"/>
        <v>10527</v>
      </c>
      <c r="AJ17" s="179">
        <v>10274</v>
      </c>
      <c r="AK17" s="179">
        <v>253</v>
      </c>
      <c r="AL17" s="180">
        <f t="shared" si="24"/>
        <v>2.4033437826541273</v>
      </c>
      <c r="AM17" s="179">
        <f t="shared" si="25"/>
        <v>10504</v>
      </c>
      <c r="AN17" s="180">
        <f t="shared" si="26"/>
        <v>99.781514201576897</v>
      </c>
      <c r="AO17" s="179">
        <v>10251</v>
      </c>
      <c r="AP17" s="179">
        <v>253</v>
      </c>
      <c r="AQ17" s="179">
        <v>23</v>
      </c>
      <c r="AR17" s="179">
        <v>0</v>
      </c>
      <c r="AS17" s="179">
        <f t="shared" si="28"/>
        <v>1466</v>
      </c>
      <c r="AT17" s="179">
        <v>1437</v>
      </c>
      <c r="AU17" s="179">
        <v>29</v>
      </c>
      <c r="AV17" s="180">
        <f t="shared" si="30"/>
        <v>1.9781718963165076</v>
      </c>
      <c r="AW17" s="179">
        <f t="shared" si="31"/>
        <v>1463</v>
      </c>
      <c r="AX17" s="180">
        <f t="shared" si="32"/>
        <v>99.795361527967259</v>
      </c>
      <c r="AY17" s="179">
        <v>1434</v>
      </c>
      <c r="AZ17" s="179">
        <v>29</v>
      </c>
      <c r="BA17" s="179">
        <v>3</v>
      </c>
      <c r="BB17" s="179">
        <v>0</v>
      </c>
      <c r="BC17" s="179">
        <f t="shared" si="34"/>
        <v>20925</v>
      </c>
      <c r="BD17" s="179">
        <v>20361</v>
      </c>
      <c r="BE17" s="179">
        <v>564</v>
      </c>
      <c r="BF17" s="180">
        <f t="shared" si="36"/>
        <v>2.6953405017921148</v>
      </c>
      <c r="BG17" s="179">
        <f t="shared" si="37"/>
        <v>20914</v>
      </c>
      <c r="BH17" s="180">
        <f t="shared" si="38"/>
        <v>99.947431302270004</v>
      </c>
      <c r="BI17" s="179">
        <v>20350</v>
      </c>
      <c r="BJ17" s="179">
        <v>564</v>
      </c>
      <c r="BK17" s="179">
        <v>11</v>
      </c>
      <c r="BL17" s="181">
        <v>0</v>
      </c>
      <c r="BM17" s="416"/>
      <c r="BN17" s="172" t="s">
        <v>118</v>
      </c>
      <c r="BO17" s="178">
        <f t="shared" si="40"/>
        <v>22</v>
      </c>
      <c r="BP17" s="179">
        <v>21</v>
      </c>
      <c r="BQ17" s="179">
        <v>1</v>
      </c>
      <c r="BR17" s="180">
        <f>BQ17/BO17*100</f>
        <v>4.5454545454545459</v>
      </c>
      <c r="BS17" s="179">
        <f t="shared" si="42"/>
        <v>22</v>
      </c>
      <c r="BT17" s="179">
        <f>BS17/BO17*100</f>
        <v>100</v>
      </c>
      <c r="BU17" s="179">
        <v>21</v>
      </c>
      <c r="BV17" s="179">
        <v>1</v>
      </c>
      <c r="BW17" s="179">
        <v>0</v>
      </c>
      <c r="BX17" s="179">
        <v>0</v>
      </c>
      <c r="BY17" s="179">
        <f t="shared" si="44"/>
        <v>0</v>
      </c>
      <c r="BZ17" s="179">
        <v>0</v>
      </c>
      <c r="CA17" s="179">
        <v>0</v>
      </c>
      <c r="CB17" s="179">
        <v>0</v>
      </c>
      <c r="CC17" s="179">
        <v>0</v>
      </c>
      <c r="CD17" s="179">
        <v>0</v>
      </c>
      <c r="CE17" s="179">
        <v>0</v>
      </c>
      <c r="CF17" s="179">
        <v>0</v>
      </c>
      <c r="CG17" s="179">
        <v>0</v>
      </c>
      <c r="CH17" s="179">
        <v>0</v>
      </c>
    </row>
    <row r="18" spans="1:88" s="177" customFormat="1" ht="21.95" customHeight="1" x14ac:dyDescent="0.25">
      <c r="A18" s="416" t="s">
        <v>121</v>
      </c>
      <c r="B18" s="172" t="s">
        <v>4</v>
      </c>
      <c r="C18" s="178">
        <f t="shared" si="0"/>
        <v>84498</v>
      </c>
      <c r="D18" s="179">
        <f t="shared" si="1"/>
        <v>83061</v>
      </c>
      <c r="E18" s="179">
        <f t="shared" si="2"/>
        <v>1437</v>
      </c>
      <c r="F18" s="180">
        <f t="shared" si="3"/>
        <v>1.7006319676205355</v>
      </c>
      <c r="G18" s="179">
        <f t="shared" si="4"/>
        <v>84448</v>
      </c>
      <c r="H18" s="180">
        <f t="shared" si="5"/>
        <v>99.940827001822527</v>
      </c>
      <c r="I18" s="179">
        <f t="shared" si="6"/>
        <v>83012</v>
      </c>
      <c r="J18" s="179">
        <f t="shared" si="7"/>
        <v>1436</v>
      </c>
      <c r="K18" s="179">
        <f t="shared" si="8"/>
        <v>49</v>
      </c>
      <c r="L18" s="179">
        <f t="shared" si="9"/>
        <v>1</v>
      </c>
      <c r="M18" s="179">
        <f t="shared" si="10"/>
        <v>39147</v>
      </c>
      <c r="N18" s="179">
        <f>N19+N20</f>
        <v>38457</v>
      </c>
      <c r="O18" s="179">
        <f>O19+O20</f>
        <v>690</v>
      </c>
      <c r="P18" s="180">
        <f t="shared" si="12"/>
        <v>1.762587171430761</v>
      </c>
      <c r="Q18" s="179">
        <f t="shared" si="13"/>
        <v>39123</v>
      </c>
      <c r="R18" s="180">
        <f t="shared" si="14"/>
        <v>99.938692620124144</v>
      </c>
      <c r="S18" s="179">
        <f>S19+S20</f>
        <v>38433</v>
      </c>
      <c r="T18" s="179">
        <f>T19+T20</f>
        <v>690</v>
      </c>
      <c r="U18" s="179">
        <f>U19+U20</f>
        <v>24</v>
      </c>
      <c r="V18" s="179">
        <f>V19+V20</f>
        <v>0</v>
      </c>
      <c r="W18" s="179">
        <f t="shared" si="16"/>
        <v>1548</v>
      </c>
      <c r="X18" s="179">
        <f>X19+X20</f>
        <v>1531</v>
      </c>
      <c r="Y18" s="179">
        <f>Y19+Y20</f>
        <v>17</v>
      </c>
      <c r="Z18" s="180">
        <f t="shared" si="18"/>
        <v>1.0981912144702841</v>
      </c>
      <c r="AA18" s="179">
        <f t="shared" si="19"/>
        <v>1546</v>
      </c>
      <c r="AB18" s="180">
        <f t="shared" si="20"/>
        <v>99.870801033591732</v>
      </c>
      <c r="AC18" s="179">
        <f>AC19+AC20</f>
        <v>1529</v>
      </c>
      <c r="AD18" s="179">
        <f>AD19+AD20</f>
        <v>17</v>
      </c>
      <c r="AE18" s="179">
        <f>AE19+AE20</f>
        <v>2</v>
      </c>
      <c r="AF18" s="181">
        <f>AF19+AF20</f>
        <v>0</v>
      </c>
      <c r="AG18" s="416" t="s">
        <v>121</v>
      </c>
      <c r="AH18" s="172" t="s">
        <v>4</v>
      </c>
      <c r="AI18" s="178">
        <f t="shared" si="22"/>
        <v>28639</v>
      </c>
      <c r="AJ18" s="179">
        <f>AJ19+AJ20</f>
        <v>28111</v>
      </c>
      <c r="AK18" s="179">
        <f>AK19+AK20</f>
        <v>528</v>
      </c>
      <c r="AL18" s="180">
        <f t="shared" si="24"/>
        <v>1.8436397918921752</v>
      </c>
      <c r="AM18" s="179">
        <f t="shared" si="25"/>
        <v>28619</v>
      </c>
      <c r="AN18" s="180">
        <f t="shared" si="26"/>
        <v>99.930165159398015</v>
      </c>
      <c r="AO18" s="179">
        <f>AO19+AO20</f>
        <v>28092</v>
      </c>
      <c r="AP18" s="179">
        <f>AP19+AP20</f>
        <v>527</v>
      </c>
      <c r="AQ18" s="179">
        <f>AQ19+AQ20</f>
        <v>19</v>
      </c>
      <c r="AR18" s="179">
        <f>AR19+AR20</f>
        <v>1</v>
      </c>
      <c r="AS18" s="179">
        <f t="shared" si="28"/>
        <v>568</v>
      </c>
      <c r="AT18" s="179">
        <f>AT19+AT20</f>
        <v>559</v>
      </c>
      <c r="AU18" s="179">
        <f>AU19+AU20</f>
        <v>9</v>
      </c>
      <c r="AV18" s="180">
        <f t="shared" si="30"/>
        <v>1.584507042253521</v>
      </c>
      <c r="AW18" s="179">
        <f t="shared" si="31"/>
        <v>568</v>
      </c>
      <c r="AX18" s="179">
        <f t="shared" si="32"/>
        <v>100</v>
      </c>
      <c r="AY18" s="179">
        <f>AY19+AY20</f>
        <v>559</v>
      </c>
      <c r="AZ18" s="179">
        <f>AZ19+AZ20</f>
        <v>9</v>
      </c>
      <c r="BA18" s="179">
        <f>BA19+BA20</f>
        <v>0</v>
      </c>
      <c r="BB18" s="179">
        <f>BB19+BB20</f>
        <v>0</v>
      </c>
      <c r="BC18" s="179">
        <f t="shared" si="34"/>
        <v>14595</v>
      </c>
      <c r="BD18" s="179">
        <f>BD19+BD20</f>
        <v>14402</v>
      </c>
      <c r="BE18" s="179">
        <f>BE19+BE20</f>
        <v>193</v>
      </c>
      <c r="BF18" s="180">
        <f t="shared" si="36"/>
        <v>1.3223706748886606</v>
      </c>
      <c r="BG18" s="179">
        <f t="shared" si="37"/>
        <v>14591</v>
      </c>
      <c r="BH18" s="180">
        <f t="shared" si="38"/>
        <v>99.972593353888314</v>
      </c>
      <c r="BI18" s="179">
        <f>BI19+BI20</f>
        <v>14398</v>
      </c>
      <c r="BJ18" s="179">
        <f>BJ19+BJ20</f>
        <v>193</v>
      </c>
      <c r="BK18" s="179">
        <f>BK19+BK20</f>
        <v>4</v>
      </c>
      <c r="BL18" s="181">
        <f>BL19+BL20</f>
        <v>0</v>
      </c>
      <c r="BM18" s="416" t="s">
        <v>121</v>
      </c>
      <c r="BN18" s="172" t="s">
        <v>4</v>
      </c>
      <c r="BO18" s="178">
        <f t="shared" si="40"/>
        <v>1</v>
      </c>
      <c r="BP18" s="179">
        <f>BP19+BP20</f>
        <v>1</v>
      </c>
      <c r="BQ18" s="179">
        <f>BQ19+BQ20</f>
        <v>0</v>
      </c>
      <c r="BR18" s="180">
        <v>0</v>
      </c>
      <c r="BS18" s="179">
        <f t="shared" si="42"/>
        <v>1</v>
      </c>
      <c r="BT18" s="179">
        <f>BS18/BO18*100</f>
        <v>100</v>
      </c>
      <c r="BU18" s="179">
        <f>BU19+BU20</f>
        <v>1</v>
      </c>
      <c r="BV18" s="179">
        <f>BV19+BV20</f>
        <v>0</v>
      </c>
      <c r="BW18" s="179">
        <f>BW19+BW20</f>
        <v>0</v>
      </c>
      <c r="BX18" s="179">
        <f>BX19+BX20</f>
        <v>0</v>
      </c>
      <c r="BY18" s="179">
        <f t="shared" si="44"/>
        <v>0</v>
      </c>
      <c r="BZ18" s="179">
        <f>BZ19+BZ20</f>
        <v>0</v>
      </c>
      <c r="CA18" s="179">
        <f>CA19+CA20</f>
        <v>0</v>
      </c>
      <c r="CB18" s="179">
        <v>0</v>
      </c>
      <c r="CC18" s="179">
        <v>0</v>
      </c>
      <c r="CD18" s="179">
        <v>0</v>
      </c>
      <c r="CE18" s="179">
        <f>CE19+CE20</f>
        <v>0</v>
      </c>
      <c r="CF18" s="179">
        <f>CF19+CF20</f>
        <v>0</v>
      </c>
      <c r="CG18" s="179">
        <f>CG19+CG20</f>
        <v>0</v>
      </c>
      <c r="CH18" s="179">
        <f>CH19+CH20</f>
        <v>0</v>
      </c>
    </row>
    <row r="19" spans="1:88" s="177" customFormat="1" ht="21.95" customHeight="1" x14ac:dyDescent="0.25">
      <c r="A19" s="416"/>
      <c r="B19" s="172" t="s">
        <v>117</v>
      </c>
      <c r="C19" s="178">
        <f t="shared" si="0"/>
        <v>24455</v>
      </c>
      <c r="D19" s="179">
        <f t="shared" si="1"/>
        <v>24140</v>
      </c>
      <c r="E19" s="179">
        <f t="shared" si="2"/>
        <v>315</v>
      </c>
      <c r="F19" s="180">
        <f t="shared" si="3"/>
        <v>1.2880801472091596</v>
      </c>
      <c r="G19" s="179">
        <f t="shared" si="4"/>
        <v>24447</v>
      </c>
      <c r="H19" s="180">
        <f t="shared" si="5"/>
        <v>99.967286853404218</v>
      </c>
      <c r="I19" s="179">
        <f t="shared" si="6"/>
        <v>24132</v>
      </c>
      <c r="J19" s="179">
        <f t="shared" si="7"/>
        <v>315</v>
      </c>
      <c r="K19" s="179">
        <f t="shared" si="8"/>
        <v>8</v>
      </c>
      <c r="L19" s="179">
        <f t="shared" si="9"/>
        <v>0</v>
      </c>
      <c r="M19" s="179">
        <f t="shared" si="10"/>
        <v>10267</v>
      </c>
      <c r="N19" s="179">
        <v>10153</v>
      </c>
      <c r="O19" s="179">
        <v>114</v>
      </c>
      <c r="P19" s="180">
        <f t="shared" si="12"/>
        <v>1.1103535599493524</v>
      </c>
      <c r="Q19" s="179">
        <f t="shared" si="13"/>
        <v>10262</v>
      </c>
      <c r="R19" s="180">
        <f t="shared" si="14"/>
        <v>99.951300282458362</v>
      </c>
      <c r="S19" s="179">
        <v>10148</v>
      </c>
      <c r="T19" s="179">
        <v>114</v>
      </c>
      <c r="U19" s="179">
        <v>5</v>
      </c>
      <c r="V19" s="179">
        <v>0</v>
      </c>
      <c r="W19" s="179">
        <f t="shared" si="16"/>
        <v>372</v>
      </c>
      <c r="X19" s="179">
        <v>365</v>
      </c>
      <c r="Y19" s="179">
        <v>7</v>
      </c>
      <c r="Z19" s="180">
        <f t="shared" si="18"/>
        <v>1.881720430107527</v>
      </c>
      <c r="AA19" s="179">
        <f t="shared" si="19"/>
        <v>372</v>
      </c>
      <c r="AB19" s="179">
        <f t="shared" si="20"/>
        <v>100</v>
      </c>
      <c r="AC19" s="179">
        <v>365</v>
      </c>
      <c r="AD19" s="179">
        <v>7</v>
      </c>
      <c r="AE19" s="179">
        <v>0</v>
      </c>
      <c r="AF19" s="181">
        <v>0</v>
      </c>
      <c r="AG19" s="416"/>
      <c r="AH19" s="172" t="s">
        <v>117</v>
      </c>
      <c r="AI19" s="178">
        <f t="shared" si="22"/>
        <v>8538</v>
      </c>
      <c r="AJ19" s="179">
        <v>8420</v>
      </c>
      <c r="AK19" s="179">
        <v>118</v>
      </c>
      <c r="AL19" s="180">
        <f t="shared" si="24"/>
        <v>1.3820566877488873</v>
      </c>
      <c r="AM19" s="179">
        <f t="shared" si="25"/>
        <v>8535</v>
      </c>
      <c r="AN19" s="180">
        <f t="shared" si="26"/>
        <v>99.9648629655657</v>
      </c>
      <c r="AO19" s="179">
        <v>8417</v>
      </c>
      <c r="AP19" s="179">
        <v>118</v>
      </c>
      <c r="AQ19" s="179">
        <v>3</v>
      </c>
      <c r="AR19" s="179">
        <v>0</v>
      </c>
      <c r="AS19" s="179">
        <f t="shared" si="28"/>
        <v>135</v>
      </c>
      <c r="AT19" s="179">
        <v>133</v>
      </c>
      <c r="AU19" s="179">
        <v>2</v>
      </c>
      <c r="AV19" s="180">
        <f t="shared" si="30"/>
        <v>1.4814814814814816</v>
      </c>
      <c r="AW19" s="179">
        <f t="shared" si="31"/>
        <v>135</v>
      </c>
      <c r="AX19" s="179">
        <f t="shared" si="32"/>
        <v>100</v>
      </c>
      <c r="AY19" s="179">
        <v>133</v>
      </c>
      <c r="AZ19" s="179">
        <v>2</v>
      </c>
      <c r="BA19" s="179">
        <v>0</v>
      </c>
      <c r="BB19" s="179">
        <v>0</v>
      </c>
      <c r="BC19" s="179">
        <f t="shared" si="34"/>
        <v>5143</v>
      </c>
      <c r="BD19" s="179">
        <v>5069</v>
      </c>
      <c r="BE19" s="179">
        <v>74</v>
      </c>
      <c r="BF19" s="180">
        <f t="shared" si="36"/>
        <v>1.4388489208633095</v>
      </c>
      <c r="BG19" s="179">
        <f t="shared" si="37"/>
        <v>5143</v>
      </c>
      <c r="BH19" s="179">
        <f t="shared" si="38"/>
        <v>100</v>
      </c>
      <c r="BI19" s="179">
        <v>5069</v>
      </c>
      <c r="BJ19" s="179">
        <v>74</v>
      </c>
      <c r="BK19" s="179">
        <v>0</v>
      </c>
      <c r="BL19" s="181">
        <v>0</v>
      </c>
      <c r="BM19" s="416"/>
      <c r="BN19" s="172" t="s">
        <v>117</v>
      </c>
      <c r="BO19" s="178">
        <f t="shared" si="40"/>
        <v>0</v>
      </c>
      <c r="BP19" s="179">
        <v>0</v>
      </c>
      <c r="BQ19" s="179">
        <v>0</v>
      </c>
      <c r="BR19" s="180">
        <v>0</v>
      </c>
      <c r="BS19" s="179">
        <f t="shared" si="42"/>
        <v>0</v>
      </c>
      <c r="BT19" s="179">
        <v>0</v>
      </c>
      <c r="BU19" s="179">
        <v>0</v>
      </c>
      <c r="BV19" s="179">
        <v>0</v>
      </c>
      <c r="BW19" s="179">
        <v>0</v>
      </c>
      <c r="BX19" s="179">
        <v>0</v>
      </c>
      <c r="BY19" s="179">
        <f t="shared" si="44"/>
        <v>0</v>
      </c>
      <c r="BZ19" s="179">
        <v>0</v>
      </c>
      <c r="CA19" s="179">
        <v>0</v>
      </c>
      <c r="CB19" s="179">
        <v>0</v>
      </c>
      <c r="CC19" s="179">
        <v>0</v>
      </c>
      <c r="CD19" s="179">
        <v>0</v>
      </c>
      <c r="CE19" s="179">
        <v>0</v>
      </c>
      <c r="CF19" s="179">
        <v>0</v>
      </c>
      <c r="CG19" s="179">
        <v>0</v>
      </c>
      <c r="CH19" s="179">
        <v>0</v>
      </c>
    </row>
    <row r="20" spans="1:88" s="177" customFormat="1" ht="21.95" customHeight="1" x14ac:dyDescent="0.25">
      <c r="A20" s="416"/>
      <c r="B20" s="172" t="s">
        <v>118</v>
      </c>
      <c r="C20" s="178">
        <f t="shared" si="0"/>
        <v>60043</v>
      </c>
      <c r="D20" s="179">
        <f t="shared" si="1"/>
        <v>58921</v>
      </c>
      <c r="E20" s="179">
        <f t="shared" si="2"/>
        <v>1122</v>
      </c>
      <c r="F20" s="180">
        <f t="shared" si="3"/>
        <v>1.8686607930982795</v>
      </c>
      <c r="G20" s="179">
        <f t="shared" si="4"/>
        <v>60001</v>
      </c>
      <c r="H20" s="180">
        <f t="shared" si="5"/>
        <v>99.93005013073963</v>
      </c>
      <c r="I20" s="179">
        <f t="shared" si="6"/>
        <v>58880</v>
      </c>
      <c r="J20" s="179">
        <f t="shared" si="7"/>
        <v>1121</v>
      </c>
      <c r="K20" s="179">
        <f t="shared" si="8"/>
        <v>41</v>
      </c>
      <c r="L20" s="179">
        <f t="shared" si="9"/>
        <v>1</v>
      </c>
      <c r="M20" s="179">
        <f t="shared" si="10"/>
        <v>28880</v>
      </c>
      <c r="N20" s="179">
        <v>28304</v>
      </c>
      <c r="O20" s="179">
        <v>576</v>
      </c>
      <c r="P20" s="180">
        <f t="shared" si="12"/>
        <v>1.9944598337950137</v>
      </c>
      <c r="Q20" s="179">
        <f t="shared" si="13"/>
        <v>28861</v>
      </c>
      <c r="R20" s="180">
        <f t="shared" si="14"/>
        <v>99.934210526315795</v>
      </c>
      <c r="S20" s="179">
        <v>28285</v>
      </c>
      <c r="T20" s="179">
        <v>576</v>
      </c>
      <c r="U20" s="179">
        <v>19</v>
      </c>
      <c r="V20" s="179">
        <v>0</v>
      </c>
      <c r="W20" s="179">
        <f t="shared" si="16"/>
        <v>1176</v>
      </c>
      <c r="X20" s="179">
        <v>1166</v>
      </c>
      <c r="Y20" s="179">
        <v>10</v>
      </c>
      <c r="Z20" s="180">
        <f t="shared" si="18"/>
        <v>0.85034013605442182</v>
      </c>
      <c r="AA20" s="179">
        <f t="shared" si="19"/>
        <v>1174</v>
      </c>
      <c r="AB20" s="180">
        <f t="shared" si="20"/>
        <v>99.829931972789126</v>
      </c>
      <c r="AC20" s="179">
        <v>1164</v>
      </c>
      <c r="AD20" s="179">
        <v>10</v>
      </c>
      <c r="AE20" s="179">
        <v>2</v>
      </c>
      <c r="AF20" s="181">
        <v>0</v>
      </c>
      <c r="AG20" s="416"/>
      <c r="AH20" s="172" t="s">
        <v>118</v>
      </c>
      <c r="AI20" s="178">
        <f t="shared" si="22"/>
        <v>20101</v>
      </c>
      <c r="AJ20" s="179">
        <v>19691</v>
      </c>
      <c r="AK20" s="179">
        <v>410</v>
      </c>
      <c r="AL20" s="180">
        <f t="shared" si="24"/>
        <v>2.0396995174369432</v>
      </c>
      <c r="AM20" s="179">
        <f t="shared" si="25"/>
        <v>20084</v>
      </c>
      <c r="AN20" s="180">
        <f t="shared" si="26"/>
        <v>99.915427093179446</v>
      </c>
      <c r="AO20" s="179">
        <v>19675</v>
      </c>
      <c r="AP20" s="179">
        <v>409</v>
      </c>
      <c r="AQ20" s="179">
        <v>16</v>
      </c>
      <c r="AR20" s="179">
        <v>1</v>
      </c>
      <c r="AS20" s="179">
        <f t="shared" si="28"/>
        <v>433</v>
      </c>
      <c r="AT20" s="179">
        <v>426</v>
      </c>
      <c r="AU20" s="179">
        <v>7</v>
      </c>
      <c r="AV20" s="180">
        <f t="shared" si="30"/>
        <v>1.6166281755196306</v>
      </c>
      <c r="AW20" s="179">
        <f t="shared" si="31"/>
        <v>433</v>
      </c>
      <c r="AX20" s="179">
        <f t="shared" si="32"/>
        <v>100</v>
      </c>
      <c r="AY20" s="179">
        <v>426</v>
      </c>
      <c r="AZ20" s="179">
        <v>7</v>
      </c>
      <c r="BA20" s="179">
        <v>0</v>
      </c>
      <c r="BB20" s="179">
        <v>0</v>
      </c>
      <c r="BC20" s="179">
        <f t="shared" si="34"/>
        <v>9452</v>
      </c>
      <c r="BD20" s="179">
        <v>9333</v>
      </c>
      <c r="BE20" s="179">
        <v>119</v>
      </c>
      <c r="BF20" s="180">
        <f t="shared" si="36"/>
        <v>1.2589928057553956</v>
      </c>
      <c r="BG20" s="179">
        <f t="shared" si="37"/>
        <v>9448</v>
      </c>
      <c r="BH20" s="180">
        <f t="shared" si="38"/>
        <v>99.957680914092251</v>
      </c>
      <c r="BI20" s="179">
        <v>9329</v>
      </c>
      <c r="BJ20" s="179">
        <v>119</v>
      </c>
      <c r="BK20" s="179">
        <v>4</v>
      </c>
      <c r="BL20" s="181">
        <v>0</v>
      </c>
      <c r="BM20" s="416"/>
      <c r="BN20" s="172" t="s">
        <v>118</v>
      </c>
      <c r="BO20" s="178">
        <f t="shared" si="40"/>
        <v>1</v>
      </c>
      <c r="BP20" s="179">
        <v>1</v>
      </c>
      <c r="BQ20" s="179">
        <v>0</v>
      </c>
      <c r="BR20" s="180">
        <v>0</v>
      </c>
      <c r="BS20" s="179">
        <f t="shared" si="42"/>
        <v>1</v>
      </c>
      <c r="BT20" s="179">
        <f>BS20/BO20*100</f>
        <v>100</v>
      </c>
      <c r="BU20" s="179">
        <v>1</v>
      </c>
      <c r="BV20" s="179">
        <v>0</v>
      </c>
      <c r="BW20" s="179">
        <v>0</v>
      </c>
      <c r="BX20" s="179">
        <v>0</v>
      </c>
      <c r="BY20" s="179">
        <f t="shared" si="44"/>
        <v>0</v>
      </c>
      <c r="BZ20" s="179">
        <v>0</v>
      </c>
      <c r="CA20" s="179">
        <v>0</v>
      </c>
      <c r="CB20" s="179">
        <v>0</v>
      </c>
      <c r="CC20" s="179">
        <v>0</v>
      </c>
      <c r="CD20" s="179">
        <v>0</v>
      </c>
      <c r="CE20" s="179">
        <v>0</v>
      </c>
      <c r="CF20" s="179">
        <v>0</v>
      </c>
      <c r="CG20" s="179">
        <v>0</v>
      </c>
      <c r="CH20" s="179">
        <v>0</v>
      </c>
    </row>
    <row r="21" spans="1:88" s="177" customFormat="1" ht="21.95" customHeight="1" x14ac:dyDescent="0.25">
      <c r="A21" s="416" t="s">
        <v>122</v>
      </c>
      <c r="B21" s="172" t="s">
        <v>4</v>
      </c>
      <c r="C21" s="178">
        <f t="shared" si="0"/>
        <v>151</v>
      </c>
      <c r="D21" s="179">
        <f t="shared" si="1"/>
        <v>10</v>
      </c>
      <c r="E21" s="179">
        <f t="shared" si="2"/>
        <v>141</v>
      </c>
      <c r="F21" s="180">
        <f t="shared" si="3"/>
        <v>93.377483443708613</v>
      </c>
      <c r="G21" s="179">
        <f t="shared" si="4"/>
        <v>151</v>
      </c>
      <c r="H21" s="179">
        <f t="shared" si="5"/>
        <v>100</v>
      </c>
      <c r="I21" s="179">
        <f t="shared" si="6"/>
        <v>10</v>
      </c>
      <c r="J21" s="179">
        <f t="shared" si="7"/>
        <v>141</v>
      </c>
      <c r="K21" s="179">
        <f t="shared" si="8"/>
        <v>0</v>
      </c>
      <c r="L21" s="179">
        <f t="shared" si="9"/>
        <v>0</v>
      </c>
      <c r="M21" s="179">
        <f t="shared" si="10"/>
        <v>142</v>
      </c>
      <c r="N21" s="179">
        <f>N22+N23</f>
        <v>1</v>
      </c>
      <c r="O21" s="179">
        <f>O22+O23</f>
        <v>141</v>
      </c>
      <c r="P21" s="180">
        <f t="shared" si="12"/>
        <v>99.295774647887328</v>
      </c>
      <c r="Q21" s="179">
        <f t="shared" si="13"/>
        <v>142</v>
      </c>
      <c r="R21" s="179">
        <f t="shared" si="14"/>
        <v>100</v>
      </c>
      <c r="S21" s="179">
        <f>S22+S23</f>
        <v>1</v>
      </c>
      <c r="T21" s="179">
        <f>T22+T23</f>
        <v>141</v>
      </c>
      <c r="U21" s="179">
        <f>U22+U23</f>
        <v>0</v>
      </c>
      <c r="V21" s="179">
        <f>V22+V23</f>
        <v>0</v>
      </c>
      <c r="W21" s="179">
        <f t="shared" si="16"/>
        <v>0</v>
      </c>
      <c r="X21" s="179">
        <f>X22+X23</f>
        <v>0</v>
      </c>
      <c r="Y21" s="179">
        <f>Y22+Y23</f>
        <v>0</v>
      </c>
      <c r="Z21" s="180">
        <v>0</v>
      </c>
      <c r="AA21" s="179">
        <f t="shared" si="19"/>
        <v>0</v>
      </c>
      <c r="AB21" s="180">
        <v>0</v>
      </c>
      <c r="AC21" s="179">
        <f>AC22+AC23</f>
        <v>0</v>
      </c>
      <c r="AD21" s="179">
        <f>AD22+AD23</f>
        <v>0</v>
      </c>
      <c r="AE21" s="179">
        <f>AE22+AE23</f>
        <v>0</v>
      </c>
      <c r="AF21" s="181">
        <f>AF22+AF23</f>
        <v>0</v>
      </c>
      <c r="AG21" s="416" t="s">
        <v>122</v>
      </c>
      <c r="AH21" s="172" t="s">
        <v>4</v>
      </c>
      <c r="AI21" s="178">
        <f t="shared" si="22"/>
        <v>9</v>
      </c>
      <c r="AJ21" s="179">
        <f>AJ22+AJ23</f>
        <v>9</v>
      </c>
      <c r="AK21" s="179">
        <f>AK22+AK23</f>
        <v>0</v>
      </c>
      <c r="AL21" s="180">
        <v>0</v>
      </c>
      <c r="AM21" s="179">
        <f t="shared" si="25"/>
        <v>9</v>
      </c>
      <c r="AN21" s="179">
        <f t="shared" si="26"/>
        <v>100</v>
      </c>
      <c r="AO21" s="179">
        <f>AO22+AO23</f>
        <v>9</v>
      </c>
      <c r="AP21" s="179">
        <f>AP22+AP23</f>
        <v>0</v>
      </c>
      <c r="AQ21" s="179">
        <f>AQ22+AQ23</f>
        <v>0</v>
      </c>
      <c r="AR21" s="179">
        <f>AR22+AR23</f>
        <v>0</v>
      </c>
      <c r="AS21" s="179">
        <f t="shared" si="28"/>
        <v>0</v>
      </c>
      <c r="AT21" s="179">
        <f>AT22+AT23</f>
        <v>0</v>
      </c>
      <c r="AU21" s="179">
        <f>AU22+AU23</f>
        <v>0</v>
      </c>
      <c r="AV21" s="180">
        <v>0</v>
      </c>
      <c r="AW21" s="179">
        <f t="shared" si="31"/>
        <v>0</v>
      </c>
      <c r="AX21" s="180">
        <v>0</v>
      </c>
      <c r="AY21" s="179">
        <f>AY22+AY23</f>
        <v>0</v>
      </c>
      <c r="AZ21" s="179">
        <f>AZ22+AZ23</f>
        <v>0</v>
      </c>
      <c r="BA21" s="179">
        <f>BA22+BA23</f>
        <v>0</v>
      </c>
      <c r="BB21" s="179">
        <f>BB22+BB23</f>
        <v>0</v>
      </c>
      <c r="BC21" s="179">
        <f t="shared" si="34"/>
        <v>0</v>
      </c>
      <c r="BD21" s="179">
        <f>BD22+BD23</f>
        <v>0</v>
      </c>
      <c r="BE21" s="179">
        <f>BE22+BE23</f>
        <v>0</v>
      </c>
      <c r="BF21" s="180">
        <v>0</v>
      </c>
      <c r="BG21" s="179">
        <f t="shared" si="37"/>
        <v>0</v>
      </c>
      <c r="BH21" s="180">
        <v>0</v>
      </c>
      <c r="BI21" s="179">
        <f>BI22+BI23</f>
        <v>0</v>
      </c>
      <c r="BJ21" s="179">
        <f>BJ22+BJ23</f>
        <v>0</v>
      </c>
      <c r="BK21" s="179">
        <f>BK22+BK23</f>
        <v>0</v>
      </c>
      <c r="BL21" s="181">
        <f>BL22+BL23</f>
        <v>0</v>
      </c>
      <c r="BM21" s="416" t="s">
        <v>122</v>
      </c>
      <c r="BN21" s="172" t="s">
        <v>4</v>
      </c>
      <c r="BO21" s="178">
        <f t="shared" si="40"/>
        <v>0</v>
      </c>
      <c r="BP21" s="179">
        <f>BP22+BP23</f>
        <v>0</v>
      </c>
      <c r="BQ21" s="179">
        <f>BQ22+BQ23</f>
        <v>0</v>
      </c>
      <c r="BR21" s="180">
        <v>0</v>
      </c>
      <c r="BS21" s="179">
        <f t="shared" si="42"/>
        <v>0</v>
      </c>
      <c r="BT21" s="179">
        <v>0</v>
      </c>
      <c r="BU21" s="179">
        <f>BU22+BU23</f>
        <v>0</v>
      </c>
      <c r="BV21" s="179">
        <f>BV22+BV23</f>
        <v>0</v>
      </c>
      <c r="BW21" s="179">
        <f>BW22+BW23</f>
        <v>0</v>
      </c>
      <c r="BX21" s="179">
        <f>BX22+BX23</f>
        <v>0</v>
      </c>
      <c r="BY21" s="179">
        <f t="shared" si="44"/>
        <v>0</v>
      </c>
      <c r="BZ21" s="179">
        <f>BZ22+BZ23</f>
        <v>0</v>
      </c>
      <c r="CA21" s="179">
        <f>CA22+CA23</f>
        <v>0</v>
      </c>
      <c r="CB21" s="179">
        <v>0</v>
      </c>
      <c r="CC21" s="179">
        <v>0</v>
      </c>
      <c r="CD21" s="179">
        <v>0</v>
      </c>
      <c r="CE21" s="179">
        <f>CE22+CE23</f>
        <v>0</v>
      </c>
      <c r="CF21" s="179">
        <f>CF22+CF23</f>
        <v>0</v>
      </c>
      <c r="CG21" s="179">
        <f>CG22+CG23</f>
        <v>0</v>
      </c>
      <c r="CH21" s="179">
        <f>CH22+CH23</f>
        <v>0</v>
      </c>
    </row>
    <row r="22" spans="1:88" s="177" customFormat="1" ht="21.95" customHeight="1" x14ac:dyDescent="0.25">
      <c r="A22" s="416"/>
      <c r="B22" s="172" t="s">
        <v>117</v>
      </c>
      <c r="C22" s="178">
        <f t="shared" si="0"/>
        <v>63</v>
      </c>
      <c r="D22" s="179">
        <f t="shared" si="1"/>
        <v>8</v>
      </c>
      <c r="E22" s="179">
        <f t="shared" si="2"/>
        <v>55</v>
      </c>
      <c r="F22" s="180">
        <f t="shared" si="3"/>
        <v>87.301587301587304</v>
      </c>
      <c r="G22" s="179">
        <f t="shared" si="4"/>
        <v>63</v>
      </c>
      <c r="H22" s="179">
        <f t="shared" si="5"/>
        <v>100</v>
      </c>
      <c r="I22" s="179">
        <f t="shared" si="6"/>
        <v>8</v>
      </c>
      <c r="J22" s="179">
        <f t="shared" si="7"/>
        <v>55</v>
      </c>
      <c r="K22" s="179">
        <f t="shared" si="8"/>
        <v>0</v>
      </c>
      <c r="L22" s="179">
        <f t="shared" si="9"/>
        <v>0</v>
      </c>
      <c r="M22" s="179">
        <f t="shared" si="10"/>
        <v>55</v>
      </c>
      <c r="N22" s="179">
        <v>0</v>
      </c>
      <c r="O22" s="179">
        <v>55</v>
      </c>
      <c r="P22" s="179">
        <f t="shared" si="12"/>
        <v>100</v>
      </c>
      <c r="Q22" s="179">
        <f t="shared" si="13"/>
        <v>55</v>
      </c>
      <c r="R22" s="179">
        <f t="shared" si="14"/>
        <v>100</v>
      </c>
      <c r="S22" s="179">
        <v>0</v>
      </c>
      <c r="T22" s="179">
        <v>55</v>
      </c>
      <c r="U22" s="179">
        <v>0</v>
      </c>
      <c r="V22" s="179">
        <v>0</v>
      </c>
      <c r="W22" s="179">
        <f t="shared" si="16"/>
        <v>0</v>
      </c>
      <c r="X22" s="179">
        <v>0</v>
      </c>
      <c r="Y22" s="179">
        <v>0</v>
      </c>
      <c r="Z22" s="180">
        <v>0</v>
      </c>
      <c r="AA22" s="179">
        <f t="shared" si="19"/>
        <v>0</v>
      </c>
      <c r="AB22" s="180">
        <v>0</v>
      </c>
      <c r="AC22" s="179">
        <v>0</v>
      </c>
      <c r="AD22" s="179">
        <v>0</v>
      </c>
      <c r="AE22" s="179">
        <v>0</v>
      </c>
      <c r="AF22" s="181">
        <v>0</v>
      </c>
      <c r="AG22" s="416"/>
      <c r="AH22" s="172" t="s">
        <v>117</v>
      </c>
      <c r="AI22" s="178">
        <f t="shared" si="22"/>
        <v>8</v>
      </c>
      <c r="AJ22" s="179">
        <v>8</v>
      </c>
      <c r="AK22" s="179">
        <v>0</v>
      </c>
      <c r="AL22" s="180">
        <v>0</v>
      </c>
      <c r="AM22" s="179">
        <f t="shared" si="25"/>
        <v>8</v>
      </c>
      <c r="AN22" s="179">
        <f t="shared" si="26"/>
        <v>100</v>
      </c>
      <c r="AO22" s="179">
        <v>8</v>
      </c>
      <c r="AP22" s="179">
        <v>0</v>
      </c>
      <c r="AQ22" s="179">
        <v>0</v>
      </c>
      <c r="AR22" s="179">
        <v>0</v>
      </c>
      <c r="AS22" s="179">
        <f t="shared" si="28"/>
        <v>0</v>
      </c>
      <c r="AT22" s="179">
        <v>0</v>
      </c>
      <c r="AU22" s="179">
        <v>0</v>
      </c>
      <c r="AV22" s="180">
        <v>0</v>
      </c>
      <c r="AW22" s="179">
        <f t="shared" si="31"/>
        <v>0</v>
      </c>
      <c r="AX22" s="180">
        <v>0</v>
      </c>
      <c r="AY22" s="179">
        <v>0</v>
      </c>
      <c r="AZ22" s="179">
        <v>0</v>
      </c>
      <c r="BA22" s="179">
        <v>0</v>
      </c>
      <c r="BB22" s="179">
        <v>0</v>
      </c>
      <c r="BC22" s="179">
        <f t="shared" si="34"/>
        <v>0</v>
      </c>
      <c r="BD22" s="179">
        <v>0</v>
      </c>
      <c r="BE22" s="179">
        <v>0</v>
      </c>
      <c r="BF22" s="180">
        <v>0</v>
      </c>
      <c r="BG22" s="179">
        <f t="shared" si="37"/>
        <v>0</v>
      </c>
      <c r="BH22" s="180">
        <v>0</v>
      </c>
      <c r="BI22" s="179">
        <v>0</v>
      </c>
      <c r="BJ22" s="179">
        <v>0</v>
      </c>
      <c r="BK22" s="179">
        <v>0</v>
      </c>
      <c r="BL22" s="181">
        <v>0</v>
      </c>
      <c r="BM22" s="416"/>
      <c r="BN22" s="172" t="s">
        <v>117</v>
      </c>
      <c r="BO22" s="178">
        <f t="shared" si="40"/>
        <v>0</v>
      </c>
      <c r="BP22" s="179">
        <v>0</v>
      </c>
      <c r="BQ22" s="179">
        <v>0</v>
      </c>
      <c r="BR22" s="180">
        <v>0</v>
      </c>
      <c r="BS22" s="179">
        <f t="shared" si="42"/>
        <v>0</v>
      </c>
      <c r="BT22" s="179">
        <v>0</v>
      </c>
      <c r="BU22" s="179">
        <v>0</v>
      </c>
      <c r="BV22" s="179">
        <v>0</v>
      </c>
      <c r="BW22" s="179">
        <v>0</v>
      </c>
      <c r="BX22" s="179">
        <v>0</v>
      </c>
      <c r="BY22" s="179">
        <f t="shared" si="44"/>
        <v>0</v>
      </c>
      <c r="BZ22" s="179">
        <v>0</v>
      </c>
      <c r="CA22" s="179">
        <v>0</v>
      </c>
      <c r="CB22" s="179">
        <v>0</v>
      </c>
      <c r="CC22" s="179">
        <v>0</v>
      </c>
      <c r="CD22" s="179">
        <v>0</v>
      </c>
      <c r="CE22" s="179">
        <v>0</v>
      </c>
      <c r="CF22" s="179">
        <v>0</v>
      </c>
      <c r="CG22" s="179">
        <v>0</v>
      </c>
      <c r="CH22" s="179">
        <v>0</v>
      </c>
    </row>
    <row r="23" spans="1:88" s="177" customFormat="1" ht="21.95" customHeight="1" x14ac:dyDescent="0.25">
      <c r="A23" s="416"/>
      <c r="B23" s="172" t="s">
        <v>118</v>
      </c>
      <c r="C23" s="178">
        <f t="shared" si="0"/>
        <v>88</v>
      </c>
      <c r="D23" s="179">
        <f t="shared" si="1"/>
        <v>2</v>
      </c>
      <c r="E23" s="179">
        <f t="shared" si="2"/>
        <v>86</v>
      </c>
      <c r="F23" s="180">
        <f t="shared" si="3"/>
        <v>97.727272727272734</v>
      </c>
      <c r="G23" s="179">
        <f t="shared" si="4"/>
        <v>88</v>
      </c>
      <c r="H23" s="179">
        <f t="shared" si="5"/>
        <v>100</v>
      </c>
      <c r="I23" s="179">
        <f t="shared" si="6"/>
        <v>2</v>
      </c>
      <c r="J23" s="179">
        <f t="shared" si="7"/>
        <v>86</v>
      </c>
      <c r="K23" s="179">
        <f t="shared" si="8"/>
        <v>0</v>
      </c>
      <c r="L23" s="179">
        <f t="shared" si="9"/>
        <v>0</v>
      </c>
      <c r="M23" s="179">
        <f t="shared" si="10"/>
        <v>87</v>
      </c>
      <c r="N23" s="179">
        <v>1</v>
      </c>
      <c r="O23" s="179">
        <v>86</v>
      </c>
      <c r="P23" s="180">
        <f t="shared" si="12"/>
        <v>98.850574712643677</v>
      </c>
      <c r="Q23" s="179">
        <f t="shared" si="13"/>
        <v>87</v>
      </c>
      <c r="R23" s="179">
        <f t="shared" si="14"/>
        <v>100</v>
      </c>
      <c r="S23" s="179">
        <v>1</v>
      </c>
      <c r="T23" s="179">
        <v>86</v>
      </c>
      <c r="U23" s="179">
        <v>0</v>
      </c>
      <c r="V23" s="179">
        <v>0</v>
      </c>
      <c r="W23" s="179">
        <f t="shared" si="16"/>
        <v>0</v>
      </c>
      <c r="X23" s="179">
        <v>0</v>
      </c>
      <c r="Y23" s="179">
        <v>0</v>
      </c>
      <c r="Z23" s="180">
        <v>0</v>
      </c>
      <c r="AA23" s="179">
        <f t="shared" si="19"/>
        <v>0</v>
      </c>
      <c r="AB23" s="180">
        <v>0</v>
      </c>
      <c r="AC23" s="179">
        <v>0</v>
      </c>
      <c r="AD23" s="179">
        <v>0</v>
      </c>
      <c r="AE23" s="179">
        <v>0</v>
      </c>
      <c r="AF23" s="181">
        <v>0</v>
      </c>
      <c r="AG23" s="416"/>
      <c r="AH23" s="172" t="s">
        <v>118</v>
      </c>
      <c r="AI23" s="178">
        <f t="shared" si="22"/>
        <v>1</v>
      </c>
      <c r="AJ23" s="179">
        <v>1</v>
      </c>
      <c r="AK23" s="179">
        <v>0</v>
      </c>
      <c r="AL23" s="180">
        <v>0</v>
      </c>
      <c r="AM23" s="179">
        <f t="shared" si="25"/>
        <v>1</v>
      </c>
      <c r="AN23" s="179">
        <f t="shared" si="26"/>
        <v>100</v>
      </c>
      <c r="AO23" s="179">
        <v>1</v>
      </c>
      <c r="AP23" s="179">
        <v>0</v>
      </c>
      <c r="AQ23" s="179">
        <v>0</v>
      </c>
      <c r="AR23" s="179">
        <v>0</v>
      </c>
      <c r="AS23" s="179">
        <f t="shared" si="28"/>
        <v>0</v>
      </c>
      <c r="AT23" s="179">
        <v>0</v>
      </c>
      <c r="AU23" s="179">
        <v>0</v>
      </c>
      <c r="AV23" s="180">
        <v>0</v>
      </c>
      <c r="AW23" s="179">
        <f t="shared" si="31"/>
        <v>0</v>
      </c>
      <c r="AX23" s="180">
        <v>0</v>
      </c>
      <c r="AY23" s="179">
        <v>0</v>
      </c>
      <c r="AZ23" s="179">
        <v>0</v>
      </c>
      <c r="BA23" s="179">
        <v>0</v>
      </c>
      <c r="BB23" s="179">
        <v>0</v>
      </c>
      <c r="BC23" s="179">
        <f t="shared" si="34"/>
        <v>0</v>
      </c>
      <c r="BD23" s="179">
        <v>0</v>
      </c>
      <c r="BE23" s="179">
        <v>0</v>
      </c>
      <c r="BF23" s="180">
        <v>0</v>
      </c>
      <c r="BG23" s="179">
        <f t="shared" si="37"/>
        <v>0</v>
      </c>
      <c r="BH23" s="180">
        <v>0</v>
      </c>
      <c r="BI23" s="179">
        <v>0</v>
      </c>
      <c r="BJ23" s="179">
        <v>0</v>
      </c>
      <c r="BK23" s="179">
        <v>0</v>
      </c>
      <c r="BL23" s="181">
        <v>0</v>
      </c>
      <c r="BM23" s="416"/>
      <c r="BN23" s="172" t="s">
        <v>118</v>
      </c>
      <c r="BO23" s="178">
        <f t="shared" si="40"/>
        <v>0</v>
      </c>
      <c r="BP23" s="179">
        <v>0</v>
      </c>
      <c r="BQ23" s="179">
        <v>0</v>
      </c>
      <c r="BR23" s="180">
        <v>0</v>
      </c>
      <c r="BS23" s="179">
        <f t="shared" si="42"/>
        <v>0</v>
      </c>
      <c r="BT23" s="179">
        <v>0</v>
      </c>
      <c r="BU23" s="179">
        <v>0</v>
      </c>
      <c r="BV23" s="179">
        <v>0</v>
      </c>
      <c r="BW23" s="179">
        <v>0</v>
      </c>
      <c r="BX23" s="179">
        <v>0</v>
      </c>
      <c r="BY23" s="179">
        <f t="shared" si="44"/>
        <v>0</v>
      </c>
      <c r="BZ23" s="179">
        <v>0</v>
      </c>
      <c r="CA23" s="179">
        <v>0</v>
      </c>
      <c r="CB23" s="179">
        <v>0</v>
      </c>
      <c r="CC23" s="179">
        <v>0</v>
      </c>
      <c r="CD23" s="179">
        <v>0</v>
      </c>
      <c r="CE23" s="179">
        <v>0</v>
      </c>
      <c r="CF23" s="179">
        <v>0</v>
      </c>
      <c r="CG23" s="179">
        <v>0</v>
      </c>
      <c r="CH23" s="179">
        <v>0</v>
      </c>
    </row>
    <row r="24" spans="1:88" s="177" customFormat="1" ht="21.95" customHeight="1" x14ac:dyDescent="0.25">
      <c r="A24" s="416" t="s">
        <v>123</v>
      </c>
      <c r="B24" s="172" t="s">
        <v>4</v>
      </c>
      <c r="C24" s="178">
        <f t="shared" si="0"/>
        <v>68337</v>
      </c>
      <c r="D24" s="179">
        <f t="shared" si="1"/>
        <v>64611</v>
      </c>
      <c r="E24" s="179">
        <f t="shared" si="2"/>
        <v>3726</v>
      </c>
      <c r="F24" s="180">
        <f t="shared" si="3"/>
        <v>5.4523903595416829</v>
      </c>
      <c r="G24" s="179">
        <f t="shared" si="4"/>
        <v>68290</v>
      </c>
      <c r="H24" s="180">
        <f t="shared" si="5"/>
        <v>99.931223202657421</v>
      </c>
      <c r="I24" s="179">
        <f t="shared" si="6"/>
        <v>64566</v>
      </c>
      <c r="J24" s="179">
        <f t="shared" si="7"/>
        <v>3724</v>
      </c>
      <c r="K24" s="179">
        <f t="shared" si="8"/>
        <v>45</v>
      </c>
      <c r="L24" s="179">
        <f t="shared" si="9"/>
        <v>2</v>
      </c>
      <c r="M24" s="179">
        <f t="shared" si="10"/>
        <v>40589</v>
      </c>
      <c r="N24" s="179">
        <f>N25+N26</f>
        <v>37981</v>
      </c>
      <c r="O24" s="179">
        <f>O25+O26</f>
        <v>2608</v>
      </c>
      <c r="P24" s="180">
        <f t="shared" si="12"/>
        <v>6.4253861883761614</v>
      </c>
      <c r="Q24" s="179">
        <f t="shared" si="13"/>
        <v>40561</v>
      </c>
      <c r="R24" s="180">
        <f t="shared" si="14"/>
        <v>99.93101579245608</v>
      </c>
      <c r="S24" s="179">
        <f>S25+S26</f>
        <v>37955</v>
      </c>
      <c r="T24" s="179">
        <f>T25+T26</f>
        <v>2606</v>
      </c>
      <c r="U24" s="179">
        <f>U25+U26</f>
        <v>26</v>
      </c>
      <c r="V24" s="179">
        <f>V25+V26</f>
        <v>2</v>
      </c>
      <c r="W24" s="179">
        <f t="shared" si="16"/>
        <v>1692</v>
      </c>
      <c r="X24" s="179">
        <f>X25+X26</f>
        <v>1627</v>
      </c>
      <c r="Y24" s="179">
        <f>Y25+Y26</f>
        <v>65</v>
      </c>
      <c r="Z24" s="180">
        <f>Y24/W24*100</f>
        <v>3.8416075650118202</v>
      </c>
      <c r="AA24" s="179">
        <f t="shared" si="19"/>
        <v>1689</v>
      </c>
      <c r="AB24" s="180">
        <f>AA24/W24*100</f>
        <v>99.822695035460995</v>
      </c>
      <c r="AC24" s="179">
        <f>AC25+AC26</f>
        <v>1624</v>
      </c>
      <c r="AD24" s="179">
        <f>AD25+AD26</f>
        <v>65</v>
      </c>
      <c r="AE24" s="179">
        <f>AE25+AE26</f>
        <v>3</v>
      </c>
      <c r="AF24" s="181">
        <f>AF25+AF26</f>
        <v>0</v>
      </c>
      <c r="AG24" s="416" t="s">
        <v>123</v>
      </c>
      <c r="AH24" s="172" t="s">
        <v>4</v>
      </c>
      <c r="AI24" s="178">
        <f t="shared" si="22"/>
        <v>19845</v>
      </c>
      <c r="AJ24" s="179">
        <f>AJ25+AJ26</f>
        <v>18978</v>
      </c>
      <c r="AK24" s="179">
        <f>AK25+AK26</f>
        <v>867</v>
      </c>
      <c r="AL24" s="180">
        <f>AK24/AI24*100</f>
        <v>4.3688586545729402</v>
      </c>
      <c r="AM24" s="179">
        <f t="shared" si="25"/>
        <v>19831</v>
      </c>
      <c r="AN24" s="180">
        <f t="shared" si="26"/>
        <v>99.929453262786595</v>
      </c>
      <c r="AO24" s="179">
        <f>AO25+AO26</f>
        <v>18964</v>
      </c>
      <c r="AP24" s="179">
        <f>AP25+AP26</f>
        <v>867</v>
      </c>
      <c r="AQ24" s="179">
        <f>AQ25+AQ26</f>
        <v>14</v>
      </c>
      <c r="AR24" s="179">
        <f>AR25+AR26</f>
        <v>0</v>
      </c>
      <c r="AS24" s="179">
        <f t="shared" si="28"/>
        <v>457</v>
      </c>
      <c r="AT24" s="179">
        <f>AT25+AT26</f>
        <v>449</v>
      </c>
      <c r="AU24" s="179">
        <f>AU25+AU26</f>
        <v>8</v>
      </c>
      <c r="AV24" s="180">
        <f>AU24/AS24*100</f>
        <v>1.7505470459518599</v>
      </c>
      <c r="AW24" s="179">
        <f t="shared" si="31"/>
        <v>457</v>
      </c>
      <c r="AX24" s="179">
        <f>AW24/AS24*100</f>
        <v>100</v>
      </c>
      <c r="AY24" s="179">
        <f>AY25+AY26</f>
        <v>449</v>
      </c>
      <c r="AZ24" s="179">
        <f>AZ25+AZ26</f>
        <v>8</v>
      </c>
      <c r="BA24" s="179">
        <f>BA25+BA26</f>
        <v>0</v>
      </c>
      <c r="BB24" s="179">
        <f>BB25+BB26</f>
        <v>0</v>
      </c>
      <c r="BC24" s="179">
        <f t="shared" si="34"/>
        <v>5754</v>
      </c>
      <c r="BD24" s="179">
        <f>BD25+BD26</f>
        <v>5576</v>
      </c>
      <c r="BE24" s="179">
        <f>BE25+BE26</f>
        <v>178</v>
      </c>
      <c r="BF24" s="180">
        <f>BE24/BC24*100</f>
        <v>3.0935001737921448</v>
      </c>
      <c r="BG24" s="179">
        <f t="shared" si="37"/>
        <v>5752</v>
      </c>
      <c r="BH24" s="180">
        <f>BG24/BC24*100</f>
        <v>99.965241571080981</v>
      </c>
      <c r="BI24" s="179">
        <f>BI25+BI26</f>
        <v>5574</v>
      </c>
      <c r="BJ24" s="179">
        <f>BJ25+BJ26</f>
        <v>178</v>
      </c>
      <c r="BK24" s="179">
        <f>BK25+BK26</f>
        <v>2</v>
      </c>
      <c r="BL24" s="181">
        <f>BL25+BL26</f>
        <v>0</v>
      </c>
      <c r="BM24" s="416" t="s">
        <v>123</v>
      </c>
      <c r="BN24" s="172" t="s">
        <v>4</v>
      </c>
      <c r="BO24" s="178">
        <f t="shared" si="40"/>
        <v>0</v>
      </c>
      <c r="BP24" s="179">
        <f>BP25+BP26</f>
        <v>0</v>
      </c>
      <c r="BQ24" s="179">
        <f>BQ25+BQ26</f>
        <v>0</v>
      </c>
      <c r="BR24" s="180">
        <v>0</v>
      </c>
      <c r="BS24" s="179">
        <f t="shared" si="42"/>
        <v>0</v>
      </c>
      <c r="BT24" s="179">
        <v>0</v>
      </c>
      <c r="BU24" s="179">
        <f>BU25+BU26</f>
        <v>0</v>
      </c>
      <c r="BV24" s="179">
        <f>BV25+BV26</f>
        <v>0</v>
      </c>
      <c r="BW24" s="179">
        <f>BW25+BW26</f>
        <v>0</v>
      </c>
      <c r="BX24" s="179">
        <f>BX25+BX26</f>
        <v>0</v>
      </c>
      <c r="BY24" s="179">
        <f t="shared" si="44"/>
        <v>0</v>
      </c>
      <c r="BZ24" s="179">
        <f>BZ25+BZ26</f>
        <v>0</v>
      </c>
      <c r="CA24" s="179">
        <f>CA25+CA26</f>
        <v>0</v>
      </c>
      <c r="CB24" s="179">
        <v>0</v>
      </c>
      <c r="CC24" s="179">
        <v>0</v>
      </c>
      <c r="CD24" s="179">
        <v>0</v>
      </c>
      <c r="CE24" s="179">
        <f>CE25+CE26</f>
        <v>0</v>
      </c>
      <c r="CF24" s="179">
        <f>CF25+CF26</f>
        <v>0</v>
      </c>
      <c r="CG24" s="179">
        <f>CG25+CG26</f>
        <v>0</v>
      </c>
      <c r="CH24" s="179">
        <f>CH25+CH26</f>
        <v>0</v>
      </c>
    </row>
    <row r="25" spans="1:88" s="177" customFormat="1" ht="21.95" customHeight="1" x14ac:dyDescent="0.25">
      <c r="A25" s="416"/>
      <c r="B25" s="172" t="s">
        <v>117</v>
      </c>
      <c r="C25" s="178">
        <f t="shared" si="0"/>
        <v>10157</v>
      </c>
      <c r="D25" s="179">
        <f t="shared" si="1"/>
        <v>9689</v>
      </c>
      <c r="E25" s="179">
        <f t="shared" si="2"/>
        <v>468</v>
      </c>
      <c r="F25" s="180">
        <f t="shared" si="3"/>
        <v>4.607659742049818</v>
      </c>
      <c r="G25" s="179">
        <f t="shared" si="4"/>
        <v>10145</v>
      </c>
      <c r="H25" s="180">
        <f t="shared" si="5"/>
        <v>99.881854878408987</v>
      </c>
      <c r="I25" s="179">
        <f t="shared" si="6"/>
        <v>9678</v>
      </c>
      <c r="J25" s="179">
        <f t="shared" si="7"/>
        <v>467</v>
      </c>
      <c r="K25" s="179">
        <f t="shared" si="8"/>
        <v>11</v>
      </c>
      <c r="L25" s="179">
        <f t="shared" si="9"/>
        <v>1</v>
      </c>
      <c r="M25" s="179">
        <f t="shared" si="10"/>
        <v>4526</v>
      </c>
      <c r="N25" s="179">
        <v>4223</v>
      </c>
      <c r="O25" s="179">
        <v>303</v>
      </c>
      <c r="P25" s="180">
        <f t="shared" si="12"/>
        <v>6.6946531153336277</v>
      </c>
      <c r="Q25" s="179">
        <f t="shared" si="13"/>
        <v>4520</v>
      </c>
      <c r="R25" s="180">
        <f t="shared" si="14"/>
        <v>99.867432611577556</v>
      </c>
      <c r="S25" s="179">
        <v>4218</v>
      </c>
      <c r="T25" s="179">
        <v>302</v>
      </c>
      <c r="U25" s="179">
        <v>5</v>
      </c>
      <c r="V25" s="179">
        <v>1</v>
      </c>
      <c r="W25" s="179">
        <f t="shared" si="16"/>
        <v>226</v>
      </c>
      <c r="X25" s="179">
        <v>220</v>
      </c>
      <c r="Y25" s="179">
        <v>6</v>
      </c>
      <c r="Z25" s="180">
        <f>Y25/W25*100</f>
        <v>2.6548672566371683</v>
      </c>
      <c r="AA25" s="179">
        <f t="shared" si="19"/>
        <v>225</v>
      </c>
      <c r="AB25" s="180">
        <f>AA25/W25*100</f>
        <v>99.557522123893804</v>
      </c>
      <c r="AC25" s="179">
        <v>219</v>
      </c>
      <c r="AD25" s="179">
        <v>6</v>
      </c>
      <c r="AE25" s="179">
        <v>1</v>
      </c>
      <c r="AF25" s="181">
        <v>0</v>
      </c>
      <c r="AG25" s="416"/>
      <c r="AH25" s="172" t="s">
        <v>117</v>
      </c>
      <c r="AI25" s="178">
        <f t="shared" si="22"/>
        <v>3438</v>
      </c>
      <c r="AJ25" s="179">
        <v>3326</v>
      </c>
      <c r="AK25" s="179">
        <v>112</v>
      </c>
      <c r="AL25" s="180">
        <f>AK25/AI25*100</f>
        <v>3.2577079697498545</v>
      </c>
      <c r="AM25" s="179">
        <f t="shared" si="25"/>
        <v>3434</v>
      </c>
      <c r="AN25" s="180">
        <f t="shared" si="26"/>
        <v>99.883653286794654</v>
      </c>
      <c r="AO25" s="179">
        <v>3322</v>
      </c>
      <c r="AP25" s="179">
        <v>112</v>
      </c>
      <c r="AQ25" s="179">
        <v>4</v>
      </c>
      <c r="AR25" s="179">
        <v>0</v>
      </c>
      <c r="AS25" s="179">
        <f t="shared" si="28"/>
        <v>119</v>
      </c>
      <c r="AT25" s="179">
        <v>118</v>
      </c>
      <c r="AU25" s="179">
        <v>1</v>
      </c>
      <c r="AV25" s="180">
        <f>AU25/AS25*100</f>
        <v>0.84033613445378152</v>
      </c>
      <c r="AW25" s="179">
        <f t="shared" si="31"/>
        <v>119</v>
      </c>
      <c r="AX25" s="179">
        <f>AW25/AS25*100</f>
        <v>100</v>
      </c>
      <c r="AY25" s="179">
        <v>118</v>
      </c>
      <c r="AZ25" s="179">
        <v>1</v>
      </c>
      <c r="BA25" s="179">
        <v>0</v>
      </c>
      <c r="BB25" s="179">
        <v>0</v>
      </c>
      <c r="BC25" s="179">
        <f t="shared" si="34"/>
        <v>1848</v>
      </c>
      <c r="BD25" s="179">
        <v>1802</v>
      </c>
      <c r="BE25" s="179">
        <v>46</v>
      </c>
      <c r="BF25" s="180">
        <f>BE25/BC25*100</f>
        <v>2.4891774891774894</v>
      </c>
      <c r="BG25" s="179">
        <f t="shared" si="37"/>
        <v>1847</v>
      </c>
      <c r="BH25" s="180">
        <f>BG25/BC25*100</f>
        <v>99.94588744588745</v>
      </c>
      <c r="BI25" s="179">
        <v>1801</v>
      </c>
      <c r="BJ25" s="179">
        <v>46</v>
      </c>
      <c r="BK25" s="179">
        <v>1</v>
      </c>
      <c r="BL25" s="181">
        <v>0</v>
      </c>
      <c r="BM25" s="416"/>
      <c r="BN25" s="172" t="s">
        <v>117</v>
      </c>
      <c r="BO25" s="178">
        <f t="shared" si="40"/>
        <v>0</v>
      </c>
      <c r="BP25" s="179">
        <v>0</v>
      </c>
      <c r="BQ25" s="179">
        <v>0</v>
      </c>
      <c r="BR25" s="180">
        <v>0</v>
      </c>
      <c r="BS25" s="179">
        <f t="shared" si="42"/>
        <v>0</v>
      </c>
      <c r="BT25" s="179">
        <v>0</v>
      </c>
      <c r="BU25" s="179">
        <v>0</v>
      </c>
      <c r="BV25" s="179">
        <v>0</v>
      </c>
      <c r="BW25" s="179">
        <v>0</v>
      </c>
      <c r="BX25" s="179">
        <v>0</v>
      </c>
      <c r="BY25" s="179">
        <f t="shared" si="44"/>
        <v>0</v>
      </c>
      <c r="BZ25" s="179">
        <v>0</v>
      </c>
      <c r="CA25" s="179">
        <v>0</v>
      </c>
      <c r="CB25" s="179">
        <v>0</v>
      </c>
      <c r="CC25" s="179">
        <v>0</v>
      </c>
      <c r="CD25" s="179">
        <v>0</v>
      </c>
      <c r="CE25" s="179">
        <v>0</v>
      </c>
      <c r="CF25" s="179">
        <v>0</v>
      </c>
      <c r="CG25" s="179">
        <v>0</v>
      </c>
      <c r="CH25" s="179">
        <v>0</v>
      </c>
    </row>
    <row r="26" spans="1:88" s="177" customFormat="1" ht="21.95" customHeight="1" x14ac:dyDescent="0.25">
      <c r="A26" s="416"/>
      <c r="B26" s="172" t="s">
        <v>118</v>
      </c>
      <c r="C26" s="178">
        <f t="shared" si="0"/>
        <v>58180</v>
      </c>
      <c r="D26" s="179">
        <f t="shared" si="1"/>
        <v>54922</v>
      </c>
      <c r="E26" s="179">
        <f t="shared" si="2"/>
        <v>3258</v>
      </c>
      <c r="F26" s="180">
        <f t="shared" si="3"/>
        <v>5.5998624957029914</v>
      </c>
      <c r="G26" s="179">
        <f t="shared" si="4"/>
        <v>58145</v>
      </c>
      <c r="H26" s="180">
        <f t="shared" si="5"/>
        <v>99.939841870058444</v>
      </c>
      <c r="I26" s="179">
        <f t="shared" si="6"/>
        <v>54888</v>
      </c>
      <c r="J26" s="179">
        <f t="shared" si="7"/>
        <v>3257</v>
      </c>
      <c r="K26" s="179">
        <f t="shared" si="8"/>
        <v>34</v>
      </c>
      <c r="L26" s="179">
        <f t="shared" si="9"/>
        <v>1</v>
      </c>
      <c r="M26" s="179">
        <f t="shared" si="10"/>
        <v>36063</v>
      </c>
      <c r="N26" s="179">
        <v>33758</v>
      </c>
      <c r="O26" s="179">
        <v>2305</v>
      </c>
      <c r="P26" s="180">
        <f t="shared" si="12"/>
        <v>6.3915924909186694</v>
      </c>
      <c r="Q26" s="179">
        <f t="shared" si="13"/>
        <v>36041</v>
      </c>
      <c r="R26" s="180">
        <f t="shared" si="14"/>
        <v>99.938995646507493</v>
      </c>
      <c r="S26" s="179">
        <v>33737</v>
      </c>
      <c r="T26" s="179">
        <v>2304</v>
      </c>
      <c r="U26" s="179">
        <v>21</v>
      </c>
      <c r="V26" s="179">
        <v>1</v>
      </c>
      <c r="W26" s="179">
        <f t="shared" si="16"/>
        <v>1466</v>
      </c>
      <c r="X26" s="179">
        <v>1407</v>
      </c>
      <c r="Y26" s="179">
        <v>59</v>
      </c>
      <c r="Z26" s="180">
        <f>Y26/W26*100</f>
        <v>4.0245566166439293</v>
      </c>
      <c r="AA26" s="179">
        <f t="shared" si="19"/>
        <v>1464</v>
      </c>
      <c r="AB26" s="180">
        <f>AA26/W26*100</f>
        <v>99.863574351978173</v>
      </c>
      <c r="AC26" s="179">
        <v>1405</v>
      </c>
      <c r="AD26" s="179">
        <v>59</v>
      </c>
      <c r="AE26" s="179">
        <v>2</v>
      </c>
      <c r="AF26" s="181">
        <v>0</v>
      </c>
      <c r="AG26" s="416"/>
      <c r="AH26" s="172" t="s">
        <v>118</v>
      </c>
      <c r="AI26" s="178">
        <f t="shared" si="22"/>
        <v>16407</v>
      </c>
      <c r="AJ26" s="179">
        <v>15652</v>
      </c>
      <c r="AK26" s="179">
        <v>755</v>
      </c>
      <c r="AL26" s="180">
        <f>AK26/AI26*100</f>
        <v>4.6016943987322483</v>
      </c>
      <c r="AM26" s="179">
        <f t="shared" si="25"/>
        <v>16397</v>
      </c>
      <c r="AN26" s="180">
        <f t="shared" si="26"/>
        <v>99.939050405314802</v>
      </c>
      <c r="AO26" s="179">
        <v>15642</v>
      </c>
      <c r="AP26" s="179">
        <v>755</v>
      </c>
      <c r="AQ26" s="179">
        <v>10</v>
      </c>
      <c r="AR26" s="179">
        <v>0</v>
      </c>
      <c r="AS26" s="179">
        <f t="shared" si="28"/>
        <v>338</v>
      </c>
      <c r="AT26" s="179">
        <v>331</v>
      </c>
      <c r="AU26" s="179">
        <v>7</v>
      </c>
      <c r="AV26" s="180">
        <f>AU26/AS26*100</f>
        <v>2.0710059171597637</v>
      </c>
      <c r="AW26" s="179">
        <f t="shared" si="31"/>
        <v>338</v>
      </c>
      <c r="AX26" s="179">
        <f>AW26/AS26*100</f>
        <v>100</v>
      </c>
      <c r="AY26" s="179">
        <v>331</v>
      </c>
      <c r="AZ26" s="179">
        <v>7</v>
      </c>
      <c r="BA26" s="179">
        <v>0</v>
      </c>
      <c r="BB26" s="179">
        <v>0</v>
      </c>
      <c r="BC26" s="179">
        <f t="shared" si="34"/>
        <v>3906</v>
      </c>
      <c r="BD26" s="179">
        <v>3774</v>
      </c>
      <c r="BE26" s="179">
        <v>132</v>
      </c>
      <c r="BF26" s="180">
        <f>BE26/BC26*100</f>
        <v>3.3794162826420893</v>
      </c>
      <c r="BG26" s="179">
        <f t="shared" si="37"/>
        <v>3905</v>
      </c>
      <c r="BH26" s="180">
        <f>BG26/BC26*100</f>
        <v>99.974398361495133</v>
      </c>
      <c r="BI26" s="179">
        <v>3773</v>
      </c>
      <c r="BJ26" s="179">
        <v>132</v>
      </c>
      <c r="BK26" s="179">
        <v>1</v>
      </c>
      <c r="BL26" s="181">
        <v>0</v>
      </c>
      <c r="BM26" s="416"/>
      <c r="BN26" s="172" t="s">
        <v>118</v>
      </c>
      <c r="BO26" s="178">
        <f t="shared" si="40"/>
        <v>0</v>
      </c>
      <c r="BP26" s="179">
        <v>0</v>
      </c>
      <c r="BQ26" s="179">
        <v>0</v>
      </c>
      <c r="BR26" s="180">
        <v>0</v>
      </c>
      <c r="BS26" s="179">
        <f t="shared" si="42"/>
        <v>0</v>
      </c>
      <c r="BT26" s="179">
        <v>0</v>
      </c>
      <c r="BU26" s="179">
        <v>0</v>
      </c>
      <c r="BV26" s="179">
        <v>0</v>
      </c>
      <c r="BW26" s="179">
        <v>0</v>
      </c>
      <c r="BX26" s="179">
        <v>0</v>
      </c>
      <c r="BY26" s="179">
        <f t="shared" si="44"/>
        <v>0</v>
      </c>
      <c r="BZ26" s="179">
        <v>0</v>
      </c>
      <c r="CA26" s="179">
        <v>0</v>
      </c>
      <c r="CB26" s="179">
        <v>0</v>
      </c>
      <c r="CC26" s="179">
        <v>0</v>
      </c>
      <c r="CD26" s="179">
        <v>0</v>
      </c>
      <c r="CE26" s="179">
        <v>0</v>
      </c>
      <c r="CF26" s="179">
        <v>0</v>
      </c>
      <c r="CG26" s="179">
        <v>0</v>
      </c>
      <c r="CH26" s="179">
        <v>0</v>
      </c>
    </row>
    <row r="27" spans="1:88" s="177" customFormat="1" ht="21.95" customHeight="1" x14ac:dyDescent="0.25">
      <c r="A27" s="416" t="s">
        <v>125</v>
      </c>
      <c r="B27" s="172" t="s">
        <v>4</v>
      </c>
      <c r="C27" s="178">
        <f t="shared" si="0"/>
        <v>22</v>
      </c>
      <c r="D27" s="179">
        <f t="shared" si="1"/>
        <v>22</v>
      </c>
      <c r="E27" s="179">
        <f t="shared" si="2"/>
        <v>0</v>
      </c>
      <c r="F27" s="180">
        <f t="shared" si="3"/>
        <v>0</v>
      </c>
      <c r="G27" s="179">
        <f t="shared" si="4"/>
        <v>22</v>
      </c>
      <c r="H27" s="179">
        <f t="shared" si="5"/>
        <v>100</v>
      </c>
      <c r="I27" s="179">
        <f t="shared" si="6"/>
        <v>22</v>
      </c>
      <c r="J27" s="179">
        <f t="shared" si="7"/>
        <v>0</v>
      </c>
      <c r="K27" s="179">
        <f t="shared" si="8"/>
        <v>0</v>
      </c>
      <c r="L27" s="179">
        <f t="shared" si="9"/>
        <v>0</v>
      </c>
      <c r="M27" s="179">
        <f t="shared" si="10"/>
        <v>22</v>
      </c>
      <c r="N27" s="179">
        <f>N28+N29</f>
        <v>22</v>
      </c>
      <c r="O27" s="179">
        <f>O28+O29</f>
        <v>0</v>
      </c>
      <c r="P27" s="180">
        <v>0</v>
      </c>
      <c r="Q27" s="179">
        <f t="shared" si="13"/>
        <v>22</v>
      </c>
      <c r="R27" s="179">
        <f t="shared" si="14"/>
        <v>100</v>
      </c>
      <c r="S27" s="179">
        <f>S28+S29</f>
        <v>22</v>
      </c>
      <c r="T27" s="179">
        <f>T28+T29</f>
        <v>0</v>
      </c>
      <c r="U27" s="179">
        <f>U28+U29</f>
        <v>0</v>
      </c>
      <c r="V27" s="179">
        <f>V28+V29</f>
        <v>0</v>
      </c>
      <c r="W27" s="179">
        <f t="shared" si="16"/>
        <v>0</v>
      </c>
      <c r="X27" s="179">
        <f>X28+X29</f>
        <v>0</v>
      </c>
      <c r="Y27" s="179">
        <f>Y28+Y29</f>
        <v>0</v>
      </c>
      <c r="Z27" s="180">
        <v>0</v>
      </c>
      <c r="AA27" s="179">
        <f t="shared" si="19"/>
        <v>0</v>
      </c>
      <c r="AB27" s="179">
        <v>0</v>
      </c>
      <c r="AC27" s="179">
        <f>AC28+AC29</f>
        <v>0</v>
      </c>
      <c r="AD27" s="179">
        <f>AD28+AD29</f>
        <v>0</v>
      </c>
      <c r="AE27" s="179">
        <f>AE28+AE29</f>
        <v>0</v>
      </c>
      <c r="AF27" s="181">
        <f>AF28+AF29</f>
        <v>0</v>
      </c>
      <c r="AG27" s="416" t="s">
        <v>125</v>
      </c>
      <c r="AH27" s="172" t="s">
        <v>4</v>
      </c>
      <c r="AI27" s="178">
        <f t="shared" si="22"/>
        <v>0</v>
      </c>
      <c r="AJ27" s="179">
        <f>AJ28+AJ29</f>
        <v>0</v>
      </c>
      <c r="AK27" s="179">
        <f>AK28+AK29</f>
        <v>0</v>
      </c>
      <c r="AL27" s="180">
        <v>0</v>
      </c>
      <c r="AM27" s="179">
        <f t="shared" si="25"/>
        <v>0</v>
      </c>
      <c r="AN27" s="179">
        <v>0</v>
      </c>
      <c r="AO27" s="179">
        <f>AO28+AO29</f>
        <v>0</v>
      </c>
      <c r="AP27" s="179">
        <f>AP28+AP29</f>
        <v>0</v>
      </c>
      <c r="AQ27" s="179">
        <f>AQ28+AQ29</f>
        <v>0</v>
      </c>
      <c r="AR27" s="179">
        <f>AR28+AR29</f>
        <v>0</v>
      </c>
      <c r="AS27" s="179">
        <f t="shared" si="28"/>
        <v>0</v>
      </c>
      <c r="AT27" s="179">
        <f>AT28+AT29</f>
        <v>0</v>
      </c>
      <c r="AU27" s="179">
        <f>AU28+AU29</f>
        <v>0</v>
      </c>
      <c r="AV27" s="180">
        <v>0</v>
      </c>
      <c r="AW27" s="179">
        <f t="shared" si="31"/>
        <v>0</v>
      </c>
      <c r="AX27" s="179">
        <v>0</v>
      </c>
      <c r="AY27" s="179">
        <f>AY28+AY29</f>
        <v>0</v>
      </c>
      <c r="AZ27" s="179">
        <f>AZ28+AZ29</f>
        <v>0</v>
      </c>
      <c r="BA27" s="179">
        <f>BA28+BA29</f>
        <v>0</v>
      </c>
      <c r="BB27" s="179">
        <f>BB28+BB29</f>
        <v>0</v>
      </c>
      <c r="BC27" s="179">
        <f t="shared" si="34"/>
        <v>0</v>
      </c>
      <c r="BD27" s="179">
        <f>BD28+BD29</f>
        <v>0</v>
      </c>
      <c r="BE27" s="179">
        <f>BE28+BE29</f>
        <v>0</v>
      </c>
      <c r="BF27" s="179">
        <v>0</v>
      </c>
      <c r="BG27" s="179">
        <f t="shared" si="37"/>
        <v>0</v>
      </c>
      <c r="BH27" s="179">
        <v>0</v>
      </c>
      <c r="BI27" s="179">
        <f>BI28+BI29</f>
        <v>0</v>
      </c>
      <c r="BJ27" s="179">
        <f>BJ28+BJ29</f>
        <v>0</v>
      </c>
      <c r="BK27" s="179">
        <f>BK28+BK29</f>
        <v>0</v>
      </c>
      <c r="BL27" s="181">
        <f>BL28+BL29</f>
        <v>0</v>
      </c>
      <c r="BM27" s="416" t="s">
        <v>125</v>
      </c>
      <c r="BN27" s="172" t="s">
        <v>4</v>
      </c>
      <c r="BO27" s="178">
        <f t="shared" si="40"/>
        <v>0</v>
      </c>
      <c r="BP27" s="179">
        <f>BP28+BP29</f>
        <v>0</v>
      </c>
      <c r="BQ27" s="179">
        <f>BQ28+BQ29</f>
        <v>0</v>
      </c>
      <c r="BR27" s="180">
        <v>0</v>
      </c>
      <c r="BS27" s="179">
        <f t="shared" si="42"/>
        <v>0</v>
      </c>
      <c r="BT27" s="179">
        <v>0</v>
      </c>
      <c r="BU27" s="179">
        <f>BU28+BU29</f>
        <v>0</v>
      </c>
      <c r="BV27" s="179">
        <f>BV28+BV29</f>
        <v>0</v>
      </c>
      <c r="BW27" s="179">
        <f>BW28+BW29</f>
        <v>0</v>
      </c>
      <c r="BX27" s="179">
        <f>BX28+BX29</f>
        <v>0</v>
      </c>
      <c r="BY27" s="179">
        <f t="shared" si="44"/>
        <v>0</v>
      </c>
      <c r="BZ27" s="179">
        <f>BZ28+BZ29</f>
        <v>0</v>
      </c>
      <c r="CA27" s="179">
        <f>CA28+CA29</f>
        <v>0</v>
      </c>
      <c r="CB27" s="179">
        <v>0</v>
      </c>
      <c r="CC27" s="179">
        <v>0</v>
      </c>
      <c r="CD27" s="179">
        <v>0</v>
      </c>
      <c r="CE27" s="179">
        <f>CE28+CE29</f>
        <v>0</v>
      </c>
      <c r="CF27" s="179">
        <f>CF28+CF29</f>
        <v>0</v>
      </c>
      <c r="CG27" s="179">
        <f>CG28+CG29</f>
        <v>0</v>
      </c>
      <c r="CH27" s="179">
        <f>CH28+CH29</f>
        <v>0</v>
      </c>
    </row>
    <row r="28" spans="1:88" s="177" customFormat="1" ht="21.95" customHeight="1" x14ac:dyDescent="0.25">
      <c r="A28" s="416"/>
      <c r="B28" s="172" t="s">
        <v>117</v>
      </c>
      <c r="C28" s="178">
        <f t="shared" si="0"/>
        <v>7</v>
      </c>
      <c r="D28" s="179">
        <f t="shared" si="1"/>
        <v>7</v>
      </c>
      <c r="E28" s="179">
        <f t="shared" si="2"/>
        <v>0</v>
      </c>
      <c r="F28" s="180">
        <f t="shared" si="3"/>
        <v>0</v>
      </c>
      <c r="G28" s="179">
        <f t="shared" si="4"/>
        <v>7</v>
      </c>
      <c r="H28" s="179">
        <f t="shared" si="5"/>
        <v>100</v>
      </c>
      <c r="I28" s="179">
        <f t="shared" si="6"/>
        <v>7</v>
      </c>
      <c r="J28" s="179">
        <f t="shared" si="7"/>
        <v>0</v>
      </c>
      <c r="K28" s="179">
        <f t="shared" si="8"/>
        <v>0</v>
      </c>
      <c r="L28" s="179">
        <f t="shared" si="9"/>
        <v>0</v>
      </c>
      <c r="M28" s="179">
        <f t="shared" si="10"/>
        <v>7</v>
      </c>
      <c r="N28" s="179">
        <v>7</v>
      </c>
      <c r="O28" s="179">
        <v>0</v>
      </c>
      <c r="P28" s="180">
        <v>0</v>
      </c>
      <c r="Q28" s="179">
        <f t="shared" si="13"/>
        <v>7</v>
      </c>
      <c r="R28" s="179">
        <f t="shared" si="14"/>
        <v>100</v>
      </c>
      <c r="S28" s="179">
        <v>7</v>
      </c>
      <c r="T28" s="179">
        <v>0</v>
      </c>
      <c r="U28" s="179">
        <v>0</v>
      </c>
      <c r="V28" s="179">
        <v>0</v>
      </c>
      <c r="W28" s="179">
        <f t="shared" si="16"/>
        <v>0</v>
      </c>
      <c r="X28" s="179">
        <v>0</v>
      </c>
      <c r="Y28" s="179">
        <v>0</v>
      </c>
      <c r="Z28" s="180">
        <v>0</v>
      </c>
      <c r="AA28" s="179">
        <f t="shared" si="19"/>
        <v>0</v>
      </c>
      <c r="AB28" s="179">
        <v>0</v>
      </c>
      <c r="AC28" s="179">
        <v>0</v>
      </c>
      <c r="AD28" s="179">
        <v>0</v>
      </c>
      <c r="AE28" s="179">
        <v>0</v>
      </c>
      <c r="AF28" s="181">
        <v>0</v>
      </c>
      <c r="AG28" s="416"/>
      <c r="AH28" s="172" t="s">
        <v>117</v>
      </c>
      <c r="AI28" s="178">
        <f t="shared" si="22"/>
        <v>0</v>
      </c>
      <c r="AJ28" s="179">
        <v>0</v>
      </c>
      <c r="AK28" s="179">
        <v>0</v>
      </c>
      <c r="AL28" s="180">
        <v>0</v>
      </c>
      <c r="AM28" s="179">
        <f t="shared" si="25"/>
        <v>0</v>
      </c>
      <c r="AN28" s="179">
        <v>0</v>
      </c>
      <c r="AO28" s="179">
        <v>0</v>
      </c>
      <c r="AP28" s="179">
        <v>0</v>
      </c>
      <c r="AQ28" s="179">
        <v>0</v>
      </c>
      <c r="AR28" s="179">
        <v>0</v>
      </c>
      <c r="AS28" s="179">
        <f t="shared" si="28"/>
        <v>0</v>
      </c>
      <c r="AT28" s="179">
        <v>0</v>
      </c>
      <c r="AU28" s="179">
        <v>0</v>
      </c>
      <c r="AV28" s="180">
        <v>0</v>
      </c>
      <c r="AW28" s="179">
        <f t="shared" si="31"/>
        <v>0</v>
      </c>
      <c r="AX28" s="179">
        <v>0</v>
      </c>
      <c r="AY28" s="179">
        <v>0</v>
      </c>
      <c r="AZ28" s="179">
        <v>0</v>
      </c>
      <c r="BA28" s="179">
        <v>0</v>
      </c>
      <c r="BB28" s="179">
        <v>0</v>
      </c>
      <c r="BC28" s="179">
        <f t="shared" si="34"/>
        <v>0</v>
      </c>
      <c r="BD28" s="179">
        <v>0</v>
      </c>
      <c r="BE28" s="179">
        <v>0</v>
      </c>
      <c r="BF28" s="179">
        <v>0</v>
      </c>
      <c r="BG28" s="179">
        <f t="shared" si="37"/>
        <v>0</v>
      </c>
      <c r="BH28" s="179">
        <v>0</v>
      </c>
      <c r="BI28" s="179">
        <v>0</v>
      </c>
      <c r="BJ28" s="179">
        <v>0</v>
      </c>
      <c r="BK28" s="179">
        <v>0</v>
      </c>
      <c r="BL28" s="181">
        <v>0</v>
      </c>
      <c r="BM28" s="416"/>
      <c r="BN28" s="172" t="s">
        <v>117</v>
      </c>
      <c r="BO28" s="178">
        <f t="shared" si="40"/>
        <v>0</v>
      </c>
      <c r="BP28" s="179">
        <v>0</v>
      </c>
      <c r="BQ28" s="179">
        <v>0</v>
      </c>
      <c r="BR28" s="180">
        <v>0</v>
      </c>
      <c r="BS28" s="179">
        <f t="shared" si="42"/>
        <v>0</v>
      </c>
      <c r="BT28" s="179">
        <v>0</v>
      </c>
      <c r="BU28" s="179">
        <v>0</v>
      </c>
      <c r="BV28" s="179">
        <v>0</v>
      </c>
      <c r="BW28" s="179">
        <v>0</v>
      </c>
      <c r="BX28" s="179">
        <v>0</v>
      </c>
      <c r="BY28" s="179">
        <f t="shared" si="44"/>
        <v>0</v>
      </c>
      <c r="BZ28" s="179">
        <v>0</v>
      </c>
      <c r="CA28" s="179">
        <v>0</v>
      </c>
      <c r="CB28" s="179">
        <v>0</v>
      </c>
      <c r="CC28" s="179">
        <v>0</v>
      </c>
      <c r="CD28" s="179">
        <v>0</v>
      </c>
      <c r="CE28" s="179">
        <v>0</v>
      </c>
      <c r="CF28" s="179">
        <v>0</v>
      </c>
      <c r="CG28" s="179">
        <v>0</v>
      </c>
      <c r="CH28" s="179">
        <v>0</v>
      </c>
    </row>
    <row r="29" spans="1:88" s="177" customFormat="1" ht="21.95" customHeight="1" x14ac:dyDescent="0.25">
      <c r="A29" s="416"/>
      <c r="B29" s="172" t="s">
        <v>118</v>
      </c>
      <c r="C29" s="182">
        <f t="shared" si="0"/>
        <v>15</v>
      </c>
      <c r="D29" s="183">
        <f t="shared" si="1"/>
        <v>15</v>
      </c>
      <c r="E29" s="183">
        <f t="shared" si="2"/>
        <v>0</v>
      </c>
      <c r="F29" s="184">
        <f t="shared" si="3"/>
        <v>0</v>
      </c>
      <c r="G29" s="183">
        <f t="shared" si="4"/>
        <v>15</v>
      </c>
      <c r="H29" s="183">
        <f t="shared" si="5"/>
        <v>100</v>
      </c>
      <c r="I29" s="183">
        <f t="shared" si="6"/>
        <v>15</v>
      </c>
      <c r="J29" s="183">
        <f t="shared" si="7"/>
        <v>0</v>
      </c>
      <c r="K29" s="183">
        <f t="shared" si="8"/>
        <v>0</v>
      </c>
      <c r="L29" s="183">
        <f t="shared" si="9"/>
        <v>0</v>
      </c>
      <c r="M29" s="183">
        <f t="shared" si="10"/>
        <v>15</v>
      </c>
      <c r="N29" s="183">
        <v>15</v>
      </c>
      <c r="O29" s="183">
        <v>0</v>
      </c>
      <c r="P29" s="184">
        <v>0</v>
      </c>
      <c r="Q29" s="183">
        <f t="shared" si="13"/>
        <v>15</v>
      </c>
      <c r="R29" s="183">
        <f t="shared" si="14"/>
        <v>100</v>
      </c>
      <c r="S29" s="183">
        <v>15</v>
      </c>
      <c r="T29" s="183">
        <v>0</v>
      </c>
      <c r="U29" s="183">
        <v>0</v>
      </c>
      <c r="V29" s="183">
        <v>0</v>
      </c>
      <c r="W29" s="183">
        <f t="shared" si="16"/>
        <v>0</v>
      </c>
      <c r="X29" s="183">
        <v>0</v>
      </c>
      <c r="Y29" s="183">
        <v>0</v>
      </c>
      <c r="Z29" s="184">
        <v>0</v>
      </c>
      <c r="AA29" s="183">
        <f t="shared" si="19"/>
        <v>0</v>
      </c>
      <c r="AB29" s="183">
        <v>0</v>
      </c>
      <c r="AC29" s="183">
        <v>0</v>
      </c>
      <c r="AD29" s="183">
        <v>0</v>
      </c>
      <c r="AE29" s="183">
        <v>0</v>
      </c>
      <c r="AF29" s="185">
        <v>0</v>
      </c>
      <c r="AG29" s="416"/>
      <c r="AH29" s="172" t="s">
        <v>118</v>
      </c>
      <c r="AI29" s="182">
        <f t="shared" si="22"/>
        <v>0</v>
      </c>
      <c r="AJ29" s="183">
        <v>0</v>
      </c>
      <c r="AK29" s="183">
        <v>0</v>
      </c>
      <c r="AL29" s="184">
        <v>0</v>
      </c>
      <c r="AM29" s="183">
        <f t="shared" si="25"/>
        <v>0</v>
      </c>
      <c r="AN29" s="183">
        <v>0</v>
      </c>
      <c r="AO29" s="183">
        <v>0</v>
      </c>
      <c r="AP29" s="183">
        <v>0</v>
      </c>
      <c r="AQ29" s="183">
        <v>0</v>
      </c>
      <c r="AR29" s="183">
        <v>0</v>
      </c>
      <c r="AS29" s="183">
        <f t="shared" si="28"/>
        <v>0</v>
      </c>
      <c r="AT29" s="183">
        <v>0</v>
      </c>
      <c r="AU29" s="183">
        <v>0</v>
      </c>
      <c r="AV29" s="184">
        <v>0</v>
      </c>
      <c r="AW29" s="183">
        <f t="shared" si="31"/>
        <v>0</v>
      </c>
      <c r="AX29" s="183">
        <v>0</v>
      </c>
      <c r="AY29" s="183">
        <v>0</v>
      </c>
      <c r="AZ29" s="183">
        <v>0</v>
      </c>
      <c r="BA29" s="183">
        <v>0</v>
      </c>
      <c r="BB29" s="183">
        <v>0</v>
      </c>
      <c r="BC29" s="183">
        <f t="shared" si="34"/>
        <v>0</v>
      </c>
      <c r="BD29" s="183">
        <v>0</v>
      </c>
      <c r="BE29" s="183">
        <v>0</v>
      </c>
      <c r="BF29" s="183">
        <v>0</v>
      </c>
      <c r="BG29" s="183">
        <f t="shared" si="37"/>
        <v>0</v>
      </c>
      <c r="BH29" s="183">
        <v>0</v>
      </c>
      <c r="BI29" s="183">
        <v>0</v>
      </c>
      <c r="BJ29" s="183">
        <v>0</v>
      </c>
      <c r="BK29" s="183">
        <v>0</v>
      </c>
      <c r="BL29" s="185">
        <v>0</v>
      </c>
      <c r="BM29" s="416"/>
      <c r="BN29" s="172" t="s">
        <v>118</v>
      </c>
      <c r="BO29" s="182">
        <f t="shared" si="40"/>
        <v>0</v>
      </c>
      <c r="BP29" s="183">
        <v>0</v>
      </c>
      <c r="BQ29" s="183">
        <v>0</v>
      </c>
      <c r="BR29" s="184">
        <v>0</v>
      </c>
      <c r="BS29" s="183">
        <f t="shared" si="42"/>
        <v>0</v>
      </c>
      <c r="BT29" s="183">
        <v>0</v>
      </c>
      <c r="BU29" s="183">
        <v>0</v>
      </c>
      <c r="BV29" s="183">
        <v>0</v>
      </c>
      <c r="BW29" s="183">
        <v>0</v>
      </c>
      <c r="BX29" s="183">
        <v>0</v>
      </c>
      <c r="BY29" s="183">
        <f t="shared" si="44"/>
        <v>0</v>
      </c>
      <c r="BZ29" s="183">
        <v>0</v>
      </c>
      <c r="CA29" s="183">
        <v>0</v>
      </c>
      <c r="CB29" s="183">
        <v>0</v>
      </c>
      <c r="CC29" s="183">
        <v>0</v>
      </c>
      <c r="CD29" s="183">
        <v>0</v>
      </c>
      <c r="CE29" s="183">
        <v>0</v>
      </c>
      <c r="CF29" s="183">
        <v>0</v>
      </c>
      <c r="CG29" s="183">
        <v>0</v>
      </c>
      <c r="CH29" s="183">
        <v>0</v>
      </c>
    </row>
    <row r="30" spans="1:88" s="191" customFormat="1" ht="21.95" customHeight="1" x14ac:dyDescent="0.25">
      <c r="A30" s="186" t="s">
        <v>139</v>
      </c>
      <c r="B30" s="186"/>
      <c r="C30" s="186"/>
      <c r="D30" s="186"/>
      <c r="E30" s="186"/>
      <c r="F30" s="187"/>
      <c r="G30" s="186"/>
      <c r="H30" s="187"/>
      <c r="I30" s="186"/>
      <c r="J30" s="186"/>
      <c r="K30" s="186"/>
      <c r="L30" s="186"/>
      <c r="M30" s="186"/>
      <c r="N30" s="186"/>
      <c r="O30" s="186"/>
      <c r="P30" s="187"/>
      <c r="Q30" s="186"/>
      <c r="R30" s="188"/>
      <c r="S30" s="186"/>
      <c r="T30" s="186"/>
      <c r="U30" s="186"/>
      <c r="V30" s="186"/>
      <c r="W30" s="186"/>
      <c r="X30" s="186"/>
      <c r="Y30" s="188"/>
      <c r="Z30" s="188"/>
      <c r="AA30" s="188"/>
      <c r="AB30" s="187"/>
      <c r="AC30" s="186"/>
      <c r="AD30" s="187"/>
      <c r="AE30" s="186"/>
      <c r="AF30" s="186"/>
      <c r="AG30" s="186"/>
      <c r="AH30" s="186"/>
      <c r="AI30" s="186"/>
      <c r="AJ30" s="189"/>
      <c r="AK30" s="179"/>
      <c r="AL30" s="187"/>
      <c r="AM30" s="186"/>
      <c r="AN30" s="187"/>
      <c r="AO30" s="186"/>
      <c r="AP30" s="143"/>
      <c r="AQ30" s="186"/>
      <c r="AR30" s="186"/>
      <c r="AS30" s="186"/>
      <c r="AT30" s="186"/>
      <c r="AU30" s="186"/>
      <c r="AV30" s="188"/>
      <c r="AW30" s="188"/>
      <c r="AX30" s="187"/>
      <c r="AY30" s="186"/>
      <c r="AZ30" s="187"/>
      <c r="BA30" s="186"/>
      <c r="BB30" s="186"/>
      <c r="BC30" s="179"/>
      <c r="BD30" s="188"/>
      <c r="BE30" s="188"/>
      <c r="BF30" s="188"/>
      <c r="BG30" s="186"/>
      <c r="BH30" s="187"/>
      <c r="BI30" s="149"/>
      <c r="BJ30" s="187"/>
      <c r="BK30" s="149"/>
      <c r="BL30" s="188"/>
      <c r="BM30" s="149"/>
      <c r="BN30" s="188"/>
      <c r="BO30" s="149"/>
      <c r="BP30" s="149"/>
      <c r="BQ30" s="149"/>
      <c r="BR30" s="149"/>
      <c r="BS30" s="149"/>
      <c r="BT30" s="190"/>
      <c r="BU30" s="149"/>
      <c r="BV30" s="190"/>
      <c r="BW30" s="149"/>
      <c r="BX30" s="149"/>
      <c r="BY30" s="149"/>
      <c r="BZ30" s="149"/>
      <c r="CA30" s="149"/>
      <c r="CB30" s="149"/>
      <c r="CC30" s="149"/>
      <c r="CD30" s="149"/>
      <c r="CE30" s="149"/>
      <c r="CF30" s="149"/>
      <c r="CG30" s="149"/>
      <c r="CH30" s="149"/>
      <c r="CI30" s="102"/>
      <c r="CJ30" s="102"/>
    </row>
    <row r="31" spans="1:88" s="191" customFormat="1" ht="21.95" customHeight="1" x14ac:dyDescent="0.25">
      <c r="A31" s="149" t="s">
        <v>140</v>
      </c>
      <c r="B31" s="149"/>
      <c r="C31" s="149"/>
      <c r="D31" s="149"/>
      <c r="E31" s="149"/>
      <c r="F31" s="190"/>
      <c r="G31" s="149"/>
      <c r="H31" s="190"/>
      <c r="I31" s="149"/>
      <c r="J31" s="149"/>
      <c r="K31" s="149"/>
      <c r="L31" s="149"/>
      <c r="M31" s="149"/>
      <c r="N31" s="149"/>
      <c r="O31" s="149"/>
      <c r="P31" s="190"/>
      <c r="Q31" s="149"/>
      <c r="R31" s="149"/>
      <c r="S31" s="149"/>
      <c r="T31" s="149"/>
      <c r="U31" s="149"/>
      <c r="V31" s="149"/>
      <c r="W31" s="149"/>
      <c r="X31" s="149"/>
      <c r="Y31" s="149"/>
      <c r="Z31" s="149"/>
      <c r="AA31" s="149"/>
      <c r="AB31" s="190"/>
      <c r="AC31" s="149"/>
      <c r="AD31" s="190"/>
      <c r="AE31" s="149"/>
      <c r="AF31" s="149"/>
      <c r="AG31" s="149"/>
      <c r="AH31" s="149"/>
      <c r="AI31" s="149"/>
      <c r="AJ31" s="189"/>
      <c r="AK31" s="137"/>
      <c r="AL31" s="190"/>
      <c r="AM31" s="149"/>
      <c r="AN31" s="190"/>
      <c r="AO31" s="149"/>
      <c r="AP31" s="149"/>
      <c r="AQ31" s="149"/>
      <c r="AR31" s="149"/>
      <c r="AS31" s="149"/>
      <c r="AT31" s="149"/>
      <c r="AU31" s="149"/>
      <c r="AV31" s="149"/>
      <c r="AW31" s="149"/>
      <c r="AX31" s="190"/>
      <c r="AY31" s="149"/>
      <c r="AZ31" s="190"/>
      <c r="BA31" s="149"/>
      <c r="BB31" s="149"/>
      <c r="BC31" s="137"/>
      <c r="BD31" s="149"/>
      <c r="BE31" s="149"/>
      <c r="BF31" s="149"/>
      <c r="BG31" s="149"/>
      <c r="BH31" s="190"/>
      <c r="BI31" s="149"/>
      <c r="BJ31" s="190"/>
      <c r="BK31" s="149"/>
      <c r="BL31" s="149"/>
      <c r="BM31" s="149"/>
      <c r="BN31" s="149"/>
      <c r="BO31" s="149"/>
      <c r="BP31" s="149"/>
      <c r="BQ31" s="149"/>
      <c r="BR31" s="149"/>
      <c r="BS31" s="149"/>
      <c r="BT31" s="190"/>
      <c r="BU31" s="149"/>
      <c r="BV31" s="190"/>
      <c r="BW31" s="149"/>
      <c r="BX31" s="149"/>
      <c r="BY31" s="149"/>
      <c r="BZ31" s="149"/>
      <c r="CA31" s="149"/>
      <c r="CB31" s="149"/>
      <c r="CC31" s="149"/>
      <c r="CD31" s="149"/>
      <c r="CE31" s="149"/>
      <c r="CF31" s="149"/>
      <c r="CG31" s="149"/>
      <c r="CH31" s="149"/>
      <c r="CI31" s="102"/>
      <c r="CJ31" s="102"/>
    </row>
    <row r="32" spans="1:88" s="191" customFormat="1" ht="21.95" customHeight="1" x14ac:dyDescent="0.25">
      <c r="A32" s="143" t="s">
        <v>94</v>
      </c>
      <c r="B32" s="149"/>
      <c r="C32" s="149"/>
      <c r="D32" s="186" t="s">
        <v>95</v>
      </c>
      <c r="E32" s="149"/>
      <c r="F32" s="190"/>
      <c r="G32" s="149"/>
      <c r="H32" s="190"/>
      <c r="I32" s="149" t="s">
        <v>141</v>
      </c>
      <c r="J32" s="149"/>
      <c r="K32" s="186"/>
      <c r="L32" s="186"/>
      <c r="M32" s="186"/>
      <c r="N32" s="177"/>
      <c r="O32" s="149" t="s">
        <v>97</v>
      </c>
      <c r="P32" s="190"/>
      <c r="Q32" s="149"/>
      <c r="R32" s="149"/>
      <c r="S32" s="149"/>
      <c r="T32" s="149"/>
      <c r="U32" s="149"/>
      <c r="V32" s="149"/>
      <c r="W32" s="149"/>
      <c r="X32" s="149"/>
      <c r="Y32" s="149"/>
      <c r="Z32" s="149"/>
      <c r="AA32" s="149"/>
      <c r="AB32" s="190"/>
      <c r="AC32" s="149"/>
      <c r="AD32" s="190"/>
      <c r="AE32" s="149"/>
      <c r="AF32" s="149"/>
      <c r="AG32" s="149"/>
      <c r="AH32" s="149"/>
      <c r="AI32" s="149"/>
      <c r="AJ32" s="149"/>
      <c r="AK32" s="137"/>
      <c r="AL32" s="190"/>
      <c r="AM32" s="149"/>
      <c r="AN32" s="190"/>
      <c r="AO32" s="149"/>
      <c r="AP32" s="149"/>
      <c r="AQ32" s="186"/>
      <c r="AR32" s="188"/>
      <c r="AS32" s="188"/>
      <c r="AT32" s="186"/>
      <c r="AU32" s="186"/>
      <c r="AV32" s="186"/>
      <c r="AW32" s="149"/>
      <c r="AX32" s="190"/>
      <c r="AY32" s="188"/>
      <c r="AZ32" s="187"/>
      <c r="BA32" s="186"/>
      <c r="BB32" s="186"/>
      <c r="BC32" s="179"/>
      <c r="BD32" s="186"/>
      <c r="BE32" s="149"/>
      <c r="BF32" s="149"/>
      <c r="BG32" s="188"/>
      <c r="BH32" s="187"/>
      <c r="BI32" s="186"/>
      <c r="BJ32" s="187"/>
      <c r="BK32" s="186"/>
      <c r="BL32" s="186"/>
      <c r="BM32" s="149"/>
      <c r="BN32" s="149"/>
      <c r="BO32" s="149"/>
      <c r="BP32" s="149"/>
      <c r="BQ32" s="149"/>
      <c r="BR32" s="149"/>
      <c r="BS32" s="149"/>
      <c r="BT32" s="190"/>
      <c r="BU32" s="149"/>
      <c r="BV32" s="190"/>
      <c r="BW32" s="149"/>
      <c r="BX32" s="149"/>
      <c r="BY32" s="149"/>
      <c r="BZ32" s="149"/>
      <c r="CA32" s="149"/>
      <c r="CB32" s="149"/>
      <c r="CC32" s="149"/>
      <c r="CD32" s="149"/>
      <c r="CE32" s="149"/>
      <c r="CF32" s="149"/>
      <c r="CG32" s="149"/>
      <c r="CH32" s="149"/>
      <c r="CI32" s="102"/>
      <c r="CJ32" s="102"/>
    </row>
    <row r="33" spans="1:88" s="191" customFormat="1" ht="21.95" customHeight="1" x14ac:dyDescent="0.25">
      <c r="A33" s="149"/>
      <c r="B33" s="149"/>
      <c r="C33" s="149"/>
      <c r="D33" s="149"/>
      <c r="E33" s="149"/>
      <c r="F33" s="190"/>
      <c r="G33" s="149"/>
      <c r="H33" s="190"/>
      <c r="I33" s="149" t="s">
        <v>96</v>
      </c>
      <c r="J33" s="149"/>
      <c r="K33" s="186"/>
      <c r="L33" s="186"/>
      <c r="M33" s="186"/>
      <c r="N33" s="186"/>
      <c r="O33" s="149"/>
      <c r="P33" s="190"/>
      <c r="Q33" s="149"/>
      <c r="R33" s="149"/>
      <c r="S33" s="149"/>
      <c r="T33" s="149"/>
      <c r="U33" s="149"/>
      <c r="V33" s="149"/>
      <c r="W33" s="149"/>
      <c r="X33" s="149"/>
      <c r="Y33" s="149"/>
      <c r="Z33" s="149"/>
      <c r="AA33" s="149"/>
      <c r="AB33" s="190"/>
      <c r="AC33" s="149"/>
      <c r="AD33" s="190"/>
      <c r="AE33" s="149"/>
      <c r="AF33" s="149"/>
      <c r="AG33" s="149"/>
      <c r="AH33" s="149"/>
      <c r="AI33" s="149"/>
      <c r="AJ33" s="149"/>
      <c r="AK33" s="137"/>
      <c r="AL33" s="190"/>
      <c r="AM33" s="149"/>
      <c r="AN33" s="190"/>
      <c r="AO33" s="149"/>
      <c r="AP33" s="149"/>
      <c r="AQ33" s="149"/>
      <c r="AR33" s="149"/>
      <c r="AS33" s="149"/>
      <c r="AT33" s="149"/>
      <c r="AU33" s="149"/>
      <c r="AV33" s="149"/>
      <c r="AW33" s="149"/>
      <c r="AX33" s="190"/>
      <c r="AY33" s="149"/>
      <c r="AZ33" s="190"/>
      <c r="BA33" s="149"/>
      <c r="BB33" s="149"/>
      <c r="BC33" s="137"/>
      <c r="BD33" s="149"/>
      <c r="BE33" s="149"/>
      <c r="BF33" s="149"/>
      <c r="BG33" s="149"/>
      <c r="BH33" s="190"/>
      <c r="BI33" s="149"/>
      <c r="BJ33" s="190"/>
      <c r="BK33" s="149"/>
      <c r="BL33" s="149"/>
      <c r="BM33" s="149"/>
      <c r="BN33" s="149"/>
      <c r="BO33" s="149"/>
      <c r="BP33" s="149"/>
      <c r="BQ33" s="149"/>
      <c r="BR33" s="149"/>
      <c r="BS33" s="149"/>
      <c r="BT33" s="190"/>
      <c r="BU33" s="149"/>
      <c r="BV33" s="190"/>
      <c r="BW33" s="149"/>
      <c r="BX33" s="149"/>
      <c r="BY33" s="149"/>
      <c r="BZ33" s="149"/>
      <c r="CA33" s="149"/>
      <c r="CB33" s="149"/>
      <c r="CC33" s="149"/>
      <c r="CD33" s="149"/>
      <c r="CE33" s="149"/>
      <c r="CF33" s="149"/>
      <c r="CG33" s="149"/>
      <c r="CH33" s="149"/>
      <c r="CI33" s="102"/>
      <c r="CJ33" s="102"/>
    </row>
    <row r="34" spans="1:88" s="170" customFormat="1" ht="21.95" customHeight="1" x14ac:dyDescent="0.25">
      <c r="A34" s="109"/>
      <c r="B34" s="109"/>
      <c r="C34" s="109"/>
      <c r="D34" s="109"/>
      <c r="E34" s="109"/>
      <c r="F34" s="192"/>
      <c r="G34" s="109"/>
      <c r="H34" s="192"/>
      <c r="I34" s="193"/>
      <c r="J34" s="193"/>
      <c r="K34" s="193"/>
      <c r="L34" s="193"/>
      <c r="M34" s="193"/>
      <c r="N34" s="193"/>
      <c r="O34" s="109"/>
      <c r="P34" s="192"/>
      <c r="Q34" s="109"/>
      <c r="R34" s="109"/>
      <c r="S34" s="109"/>
      <c r="T34" s="109"/>
      <c r="U34" s="109"/>
      <c r="V34" s="109"/>
      <c r="W34" s="109"/>
      <c r="X34" s="109"/>
      <c r="Y34" s="109"/>
      <c r="Z34" s="109"/>
      <c r="AA34" s="109"/>
      <c r="AB34" s="192"/>
      <c r="AC34" s="109"/>
      <c r="AD34" s="192"/>
      <c r="AE34" s="109"/>
      <c r="AF34" s="109"/>
      <c r="AG34" s="109"/>
      <c r="AH34" s="109"/>
      <c r="AI34" s="109"/>
      <c r="AJ34" s="109"/>
      <c r="AK34" s="194"/>
      <c r="AL34" s="192"/>
      <c r="AM34" s="109"/>
      <c r="AN34" s="192"/>
      <c r="AO34" s="109"/>
      <c r="AP34" s="109"/>
      <c r="AQ34" s="109"/>
      <c r="AR34" s="109"/>
      <c r="AS34" s="109"/>
      <c r="AT34" s="109"/>
      <c r="AU34" s="109"/>
      <c r="AV34" s="109"/>
      <c r="AW34" s="109"/>
      <c r="AX34" s="192"/>
      <c r="AY34" s="109"/>
      <c r="AZ34" s="192"/>
      <c r="BA34" s="109"/>
      <c r="BB34" s="109"/>
      <c r="BC34" s="194"/>
      <c r="BD34" s="109"/>
      <c r="BE34" s="109"/>
      <c r="BF34" s="109"/>
      <c r="BG34" s="109"/>
      <c r="BH34" s="192"/>
      <c r="BI34" s="109"/>
      <c r="BJ34" s="192"/>
      <c r="BK34" s="109"/>
      <c r="BL34" s="109"/>
      <c r="BM34" s="109"/>
      <c r="BN34" s="109"/>
      <c r="BO34" s="109"/>
      <c r="BP34" s="109"/>
      <c r="BQ34" s="109"/>
      <c r="BR34" s="109"/>
      <c r="BS34" s="109"/>
      <c r="BT34" s="192"/>
      <c r="BU34" s="109"/>
      <c r="BV34" s="192"/>
      <c r="BW34" s="109"/>
      <c r="BX34" s="109"/>
      <c r="BY34" s="109"/>
      <c r="BZ34" s="109"/>
      <c r="CA34" s="109"/>
      <c r="CB34" s="109"/>
      <c r="CC34" s="109"/>
      <c r="CD34" s="109"/>
      <c r="CE34" s="109"/>
      <c r="CF34" s="109"/>
      <c r="CG34" s="109"/>
      <c r="CH34" s="109"/>
      <c r="CI34" s="109"/>
      <c r="CJ34" s="109"/>
    </row>
    <row r="35" spans="1:88" x14ac:dyDescent="0.25">
      <c r="A35" s="195"/>
      <c r="B35" s="195"/>
      <c r="C35" s="195"/>
      <c r="D35" s="195"/>
      <c r="E35" s="195"/>
      <c r="F35" s="196"/>
      <c r="G35" s="195"/>
      <c r="H35" s="196"/>
      <c r="I35" s="195"/>
      <c r="J35" s="195"/>
      <c r="K35" s="195"/>
      <c r="L35" s="195"/>
      <c r="M35" s="195"/>
      <c r="N35" s="195"/>
      <c r="O35" s="195"/>
      <c r="P35" s="196"/>
      <c r="Q35" s="195"/>
      <c r="R35" s="195"/>
      <c r="S35" s="195"/>
      <c r="T35" s="195"/>
      <c r="U35" s="195"/>
      <c r="V35" s="195"/>
      <c r="W35" s="195"/>
      <c r="X35" s="195"/>
      <c r="Y35" s="195"/>
      <c r="Z35" s="195"/>
      <c r="AA35" s="195"/>
      <c r="AB35" s="196"/>
      <c r="AC35" s="195"/>
      <c r="AD35" s="196"/>
      <c r="AE35" s="195"/>
      <c r="AF35" s="195"/>
      <c r="AG35" s="195"/>
      <c r="AH35" s="195"/>
      <c r="AI35" s="195"/>
      <c r="AJ35" s="195"/>
      <c r="AK35" s="197"/>
      <c r="AL35" s="196"/>
      <c r="AM35" s="195"/>
      <c r="AN35" s="196"/>
      <c r="AO35" s="195"/>
      <c r="AP35" s="195"/>
      <c r="AQ35" s="195"/>
      <c r="AR35" s="195"/>
      <c r="AS35" s="195"/>
      <c r="AT35" s="195"/>
      <c r="AU35" s="195"/>
      <c r="AV35" s="195"/>
      <c r="AW35" s="195"/>
      <c r="AX35" s="196"/>
      <c r="AY35" s="195"/>
      <c r="AZ35" s="196"/>
      <c r="BA35" s="195"/>
      <c r="BB35" s="195"/>
      <c r="BC35" s="197"/>
      <c r="BD35" s="195"/>
      <c r="BE35" s="195"/>
      <c r="BF35" s="195"/>
      <c r="BG35" s="195"/>
      <c r="BH35" s="196"/>
      <c r="BI35" s="195"/>
      <c r="BJ35" s="196"/>
      <c r="BK35" s="195"/>
      <c r="BL35" s="195"/>
      <c r="BM35" s="195"/>
      <c r="BN35" s="195"/>
      <c r="BO35" s="195"/>
      <c r="BP35" s="195"/>
      <c r="BQ35" s="195"/>
      <c r="BR35" s="195"/>
      <c r="BS35" s="195"/>
      <c r="BT35" s="196"/>
      <c r="BU35" s="195"/>
      <c r="BV35" s="196"/>
      <c r="BW35" s="195"/>
      <c r="BX35" s="195"/>
      <c r="BY35" s="195"/>
      <c r="BZ35" s="195"/>
      <c r="CA35" s="195"/>
      <c r="CB35" s="195"/>
      <c r="CC35" s="195"/>
      <c r="CD35" s="195"/>
      <c r="CE35" s="195"/>
      <c r="CF35" s="195"/>
      <c r="CG35" s="195"/>
      <c r="CH35" s="195"/>
      <c r="CI35" s="195"/>
      <c r="CJ35" s="195"/>
    </row>
    <row r="36" spans="1:88" x14ac:dyDescent="0.25">
      <c r="A36" s="195"/>
      <c r="B36" s="195"/>
      <c r="C36" s="195"/>
      <c r="D36" s="195"/>
      <c r="E36" s="195"/>
      <c r="F36" s="196"/>
      <c r="G36" s="195"/>
      <c r="H36" s="196"/>
      <c r="I36" s="195"/>
      <c r="J36" s="195"/>
      <c r="K36" s="195"/>
      <c r="L36" s="195"/>
      <c r="M36" s="195"/>
      <c r="N36" s="195"/>
      <c r="O36" s="195"/>
      <c r="P36" s="196"/>
      <c r="Q36" s="195"/>
      <c r="R36" s="195"/>
      <c r="S36" s="195"/>
      <c r="T36" s="195"/>
      <c r="U36" s="195"/>
      <c r="V36" s="195"/>
      <c r="W36" s="195"/>
      <c r="X36" s="195"/>
      <c r="Y36" s="195"/>
      <c r="Z36" s="195"/>
      <c r="AA36" s="195"/>
      <c r="AB36" s="196"/>
      <c r="AC36" s="195"/>
      <c r="AD36" s="196"/>
      <c r="AE36" s="195"/>
      <c r="AF36" s="195"/>
      <c r="AG36" s="195"/>
      <c r="AH36" s="195"/>
      <c r="AI36" s="195"/>
      <c r="AJ36" s="195"/>
      <c r="AK36" s="197"/>
      <c r="AL36" s="196"/>
      <c r="AM36" s="195"/>
      <c r="AN36" s="196"/>
      <c r="AO36" s="195"/>
      <c r="AP36" s="195"/>
      <c r="AQ36" s="195"/>
      <c r="AR36" s="195"/>
      <c r="AS36" s="195"/>
      <c r="AT36" s="195"/>
      <c r="AU36" s="195"/>
      <c r="AV36" s="195"/>
      <c r="AW36" s="195"/>
      <c r="AX36" s="196"/>
      <c r="AY36" s="195"/>
      <c r="AZ36" s="196"/>
      <c r="BA36" s="195"/>
      <c r="BB36" s="195"/>
      <c r="BC36" s="197"/>
      <c r="BD36" s="195"/>
      <c r="BE36" s="195"/>
      <c r="BF36" s="195"/>
      <c r="BG36" s="195"/>
      <c r="BH36" s="196"/>
      <c r="BI36" s="195"/>
      <c r="BJ36" s="196"/>
      <c r="BK36" s="195"/>
      <c r="BL36" s="195"/>
      <c r="BM36" s="195"/>
      <c r="BN36" s="195"/>
      <c r="BO36" s="195"/>
      <c r="BP36" s="195"/>
      <c r="BQ36" s="195"/>
      <c r="BR36" s="195"/>
      <c r="BS36" s="195"/>
      <c r="BT36" s="196"/>
      <c r="BU36" s="195"/>
      <c r="BV36" s="196"/>
      <c r="BW36" s="195"/>
      <c r="BX36" s="195"/>
      <c r="BY36" s="195"/>
      <c r="BZ36" s="195"/>
      <c r="CA36" s="195"/>
      <c r="CB36" s="195"/>
      <c r="CC36" s="195"/>
      <c r="CD36" s="195"/>
      <c r="CE36" s="195"/>
      <c r="CF36" s="195"/>
      <c r="CG36" s="195"/>
      <c r="CH36" s="195"/>
      <c r="CI36" s="195"/>
      <c r="CJ36" s="195"/>
    </row>
    <row r="37" spans="1:88" x14ac:dyDescent="0.25">
      <c r="A37" s="195"/>
      <c r="B37" s="195"/>
      <c r="C37" s="195"/>
      <c r="D37" s="195"/>
      <c r="E37" s="195"/>
      <c r="F37" s="196"/>
      <c r="G37" s="195"/>
      <c r="H37" s="196"/>
      <c r="I37" s="195"/>
      <c r="J37" s="195"/>
      <c r="K37" s="195"/>
      <c r="L37" s="195"/>
      <c r="M37" s="195"/>
      <c r="N37" s="195"/>
      <c r="O37" s="195"/>
      <c r="P37" s="196"/>
      <c r="Q37" s="195"/>
      <c r="R37" s="195"/>
      <c r="S37" s="195"/>
      <c r="T37" s="195"/>
      <c r="U37" s="195"/>
      <c r="V37" s="195"/>
      <c r="W37" s="195"/>
      <c r="X37" s="195"/>
      <c r="Y37" s="195"/>
      <c r="Z37" s="195"/>
      <c r="AA37" s="195"/>
      <c r="AB37" s="196"/>
      <c r="AC37" s="195"/>
      <c r="AD37" s="196"/>
      <c r="AE37" s="195"/>
      <c r="AF37" s="195"/>
      <c r="AG37" s="195"/>
      <c r="AH37" s="195"/>
      <c r="AI37" s="195"/>
      <c r="AJ37" s="195"/>
      <c r="AK37" s="197"/>
      <c r="AL37" s="196"/>
      <c r="AM37" s="195"/>
      <c r="AN37" s="196"/>
      <c r="AO37" s="195"/>
      <c r="AP37" s="195"/>
      <c r="AQ37" s="195"/>
      <c r="AR37" s="195"/>
      <c r="AS37" s="195"/>
      <c r="AT37" s="195"/>
      <c r="AU37" s="195"/>
      <c r="AV37" s="195"/>
      <c r="AW37" s="195"/>
      <c r="AX37" s="196"/>
      <c r="AY37" s="195"/>
      <c r="AZ37" s="196"/>
      <c r="BA37" s="195"/>
      <c r="BB37" s="195"/>
      <c r="BC37" s="197"/>
      <c r="BD37" s="195"/>
      <c r="BE37" s="195"/>
      <c r="BF37" s="195"/>
      <c r="BG37" s="195"/>
      <c r="BH37" s="196"/>
      <c r="BI37" s="195"/>
      <c r="BJ37" s="196"/>
      <c r="BK37" s="195"/>
      <c r="BL37" s="195"/>
      <c r="BM37" s="195"/>
      <c r="BN37" s="195"/>
      <c r="BO37" s="195"/>
      <c r="BP37" s="195"/>
      <c r="BQ37" s="195"/>
      <c r="BR37" s="195"/>
      <c r="BS37" s="195"/>
      <c r="BT37" s="196"/>
      <c r="BU37" s="195"/>
      <c r="BV37" s="196"/>
      <c r="BW37" s="195"/>
      <c r="BX37" s="195"/>
      <c r="BY37" s="195"/>
      <c r="BZ37" s="195"/>
      <c r="CA37" s="195"/>
      <c r="CB37" s="195"/>
      <c r="CC37" s="195"/>
      <c r="CD37" s="195"/>
      <c r="CE37" s="195"/>
      <c r="CF37" s="195"/>
      <c r="CG37" s="195"/>
      <c r="CH37" s="195"/>
      <c r="CI37" s="195"/>
      <c r="CJ37" s="195"/>
    </row>
    <row r="38" spans="1:88" x14ac:dyDescent="0.25">
      <c r="A38" s="195"/>
      <c r="B38" s="195"/>
      <c r="C38" s="195"/>
      <c r="D38" s="195"/>
      <c r="E38" s="195"/>
      <c r="F38" s="196"/>
      <c r="G38" s="195"/>
      <c r="H38" s="196"/>
      <c r="I38" s="195"/>
      <c r="J38" s="195"/>
      <c r="K38" s="195"/>
      <c r="L38" s="195"/>
      <c r="M38" s="195"/>
      <c r="N38" s="195"/>
      <c r="O38" s="195"/>
      <c r="P38" s="196"/>
      <c r="Q38" s="195"/>
      <c r="R38" s="195"/>
      <c r="S38" s="195"/>
      <c r="T38" s="195"/>
      <c r="U38" s="195"/>
      <c r="V38" s="195"/>
      <c r="W38" s="195"/>
      <c r="X38" s="195"/>
      <c r="Y38" s="195"/>
      <c r="Z38" s="195"/>
      <c r="AA38" s="195"/>
      <c r="AB38" s="196"/>
      <c r="AC38" s="195"/>
      <c r="AD38" s="196"/>
      <c r="AE38" s="195"/>
      <c r="AF38" s="195"/>
      <c r="AG38" s="195"/>
      <c r="AH38" s="195"/>
      <c r="AI38" s="195"/>
      <c r="AJ38" s="195"/>
      <c r="AK38" s="197"/>
      <c r="AL38" s="196"/>
      <c r="AM38" s="195"/>
      <c r="AN38" s="196"/>
      <c r="AO38" s="195"/>
      <c r="AP38" s="195"/>
      <c r="AQ38" s="195"/>
      <c r="AR38" s="195"/>
      <c r="AS38" s="195"/>
      <c r="AT38" s="195"/>
      <c r="AU38" s="195"/>
      <c r="AV38" s="195"/>
      <c r="AW38" s="195"/>
      <c r="AX38" s="196"/>
      <c r="AY38" s="195"/>
      <c r="AZ38" s="196"/>
      <c r="BA38" s="195"/>
      <c r="BB38" s="195"/>
      <c r="BC38" s="197"/>
      <c r="BD38" s="195"/>
      <c r="BE38" s="195"/>
      <c r="BF38" s="195"/>
      <c r="BG38" s="195"/>
      <c r="BH38" s="196"/>
      <c r="BI38" s="195"/>
      <c r="BJ38" s="196"/>
      <c r="BK38" s="195"/>
      <c r="BL38" s="195"/>
      <c r="BM38" s="195"/>
      <c r="BN38" s="195"/>
      <c r="BO38" s="195"/>
      <c r="BP38" s="195"/>
      <c r="BQ38" s="195"/>
      <c r="BR38" s="195"/>
      <c r="BS38" s="195"/>
      <c r="BT38" s="196"/>
      <c r="BU38" s="195"/>
      <c r="BV38" s="196"/>
      <c r="BW38" s="195"/>
      <c r="BX38" s="195"/>
      <c r="BY38" s="195"/>
      <c r="BZ38" s="195"/>
      <c r="CA38" s="195"/>
      <c r="CB38" s="195"/>
      <c r="CC38" s="195"/>
      <c r="CD38" s="195"/>
      <c r="CE38" s="195"/>
      <c r="CF38" s="195"/>
      <c r="CG38" s="195"/>
      <c r="CH38" s="195"/>
      <c r="CI38" s="195"/>
      <c r="CJ38" s="195"/>
    </row>
    <row r="39" spans="1:88" x14ac:dyDescent="0.25">
      <c r="A39" s="195"/>
      <c r="B39" s="195"/>
      <c r="C39" s="195"/>
      <c r="D39" s="195"/>
      <c r="E39" s="195"/>
      <c r="F39" s="196"/>
      <c r="G39" s="195"/>
      <c r="H39" s="196"/>
      <c r="I39" s="195"/>
      <c r="J39" s="195"/>
      <c r="K39" s="195"/>
      <c r="L39" s="195"/>
      <c r="M39" s="195"/>
      <c r="N39" s="195"/>
      <c r="O39" s="195"/>
      <c r="P39" s="196"/>
      <c r="Q39" s="195"/>
      <c r="R39" s="195"/>
      <c r="S39" s="195"/>
      <c r="T39" s="195"/>
      <c r="U39" s="195"/>
      <c r="V39" s="195"/>
      <c r="W39" s="195"/>
      <c r="X39" s="195"/>
      <c r="Y39" s="195"/>
      <c r="Z39" s="195"/>
      <c r="AA39" s="195"/>
      <c r="AB39" s="196"/>
      <c r="AC39" s="195"/>
      <c r="AD39" s="196"/>
      <c r="AE39" s="195"/>
      <c r="AF39" s="195"/>
      <c r="AG39" s="195"/>
      <c r="AH39" s="195"/>
      <c r="AI39" s="195"/>
      <c r="AJ39" s="195"/>
      <c r="AK39" s="197"/>
      <c r="AL39" s="196"/>
      <c r="AM39" s="195"/>
      <c r="AN39" s="196"/>
      <c r="AO39" s="195"/>
      <c r="AP39" s="195"/>
      <c r="AQ39" s="195"/>
      <c r="AR39" s="195"/>
      <c r="AS39" s="195"/>
      <c r="AT39" s="195"/>
      <c r="AU39" s="195"/>
      <c r="AV39" s="195"/>
      <c r="AW39" s="195"/>
      <c r="AX39" s="196"/>
      <c r="AY39" s="195"/>
      <c r="AZ39" s="196"/>
      <c r="BA39" s="195"/>
      <c r="BB39" s="195"/>
      <c r="BC39" s="197"/>
      <c r="BD39" s="195"/>
      <c r="BE39" s="195"/>
      <c r="BF39" s="195"/>
      <c r="BG39" s="195"/>
      <c r="BH39" s="196"/>
      <c r="BI39" s="195"/>
      <c r="BJ39" s="196"/>
      <c r="BK39" s="195"/>
      <c r="BL39" s="195"/>
      <c r="BM39" s="195"/>
      <c r="BN39" s="195"/>
      <c r="BO39" s="195"/>
      <c r="BP39" s="195"/>
      <c r="BQ39" s="195"/>
      <c r="BR39" s="195"/>
      <c r="BS39" s="195"/>
      <c r="BT39" s="196"/>
      <c r="BU39" s="195"/>
      <c r="BV39" s="196"/>
      <c r="BW39" s="195"/>
      <c r="BX39" s="195"/>
      <c r="BY39" s="195"/>
      <c r="BZ39" s="195"/>
      <c r="CA39" s="195"/>
      <c r="CB39" s="195"/>
      <c r="CC39" s="195"/>
      <c r="CD39" s="195"/>
      <c r="CE39" s="195"/>
      <c r="CF39" s="195"/>
      <c r="CG39" s="195"/>
      <c r="CH39" s="195"/>
      <c r="CI39" s="195"/>
      <c r="CJ39" s="195"/>
    </row>
    <row r="40" spans="1:88" x14ac:dyDescent="0.25">
      <c r="A40" s="195"/>
      <c r="B40" s="195"/>
      <c r="C40" s="195"/>
      <c r="D40" s="195"/>
      <c r="E40" s="195"/>
      <c r="F40" s="196"/>
      <c r="G40" s="195"/>
      <c r="H40" s="196"/>
      <c r="I40" s="195"/>
      <c r="J40" s="195"/>
      <c r="K40" s="195"/>
      <c r="L40" s="195"/>
      <c r="M40" s="195"/>
      <c r="N40" s="195"/>
      <c r="O40" s="195"/>
      <c r="P40" s="196"/>
      <c r="Q40" s="195"/>
      <c r="R40" s="195"/>
      <c r="S40" s="195"/>
      <c r="T40" s="195"/>
      <c r="U40" s="195"/>
      <c r="V40" s="195"/>
      <c r="W40" s="195"/>
      <c r="X40" s="195"/>
      <c r="Y40" s="195"/>
      <c r="Z40" s="195"/>
      <c r="AA40" s="195"/>
      <c r="AB40" s="196"/>
      <c r="AC40" s="195"/>
      <c r="AD40" s="196"/>
      <c r="AE40" s="195"/>
      <c r="AF40" s="195"/>
      <c r="AG40" s="195"/>
      <c r="AH40" s="195"/>
      <c r="AI40" s="195"/>
      <c r="AJ40" s="195"/>
      <c r="AK40" s="197"/>
      <c r="AL40" s="196"/>
      <c r="AM40" s="195"/>
      <c r="AN40" s="196"/>
      <c r="AO40" s="195"/>
      <c r="AP40" s="195"/>
      <c r="AQ40" s="195"/>
      <c r="AR40" s="195"/>
      <c r="AS40" s="195"/>
      <c r="AT40" s="195"/>
      <c r="AU40" s="195"/>
      <c r="AV40" s="195"/>
      <c r="AW40" s="195"/>
      <c r="AX40" s="196"/>
      <c r="AY40" s="195"/>
      <c r="AZ40" s="196"/>
      <c r="BA40" s="195"/>
      <c r="BB40" s="195"/>
      <c r="BC40" s="197"/>
      <c r="BD40" s="195"/>
      <c r="BE40" s="195"/>
      <c r="BF40" s="195"/>
      <c r="BG40" s="195"/>
      <c r="BH40" s="196"/>
      <c r="BI40" s="195"/>
      <c r="BJ40" s="196"/>
      <c r="BK40" s="195"/>
      <c r="BL40" s="195"/>
      <c r="BM40" s="195"/>
      <c r="BN40" s="195"/>
      <c r="BO40" s="195"/>
      <c r="BP40" s="195"/>
      <c r="BQ40" s="195"/>
      <c r="BR40" s="195"/>
      <c r="BS40" s="195"/>
      <c r="BT40" s="196"/>
      <c r="BU40" s="195"/>
      <c r="BV40" s="196"/>
      <c r="BW40" s="195"/>
      <c r="BX40" s="195"/>
      <c r="BY40" s="195"/>
      <c r="BZ40" s="195"/>
      <c r="CA40" s="195"/>
      <c r="CB40" s="195"/>
      <c r="CC40" s="195"/>
      <c r="CD40" s="195"/>
      <c r="CE40" s="195"/>
      <c r="CF40" s="195"/>
      <c r="CG40" s="195"/>
      <c r="CH40" s="195"/>
      <c r="CI40" s="195"/>
      <c r="CJ40" s="195"/>
    </row>
    <row r="41" spans="1:88" x14ac:dyDescent="0.25">
      <c r="A41" s="195"/>
      <c r="B41" s="195"/>
      <c r="C41" s="195"/>
      <c r="D41" s="195"/>
      <c r="E41" s="195"/>
      <c r="F41" s="196"/>
      <c r="G41" s="195"/>
      <c r="H41" s="196"/>
      <c r="I41" s="195"/>
      <c r="J41" s="195"/>
      <c r="K41" s="195"/>
      <c r="L41" s="195"/>
      <c r="M41" s="195"/>
      <c r="N41" s="195"/>
      <c r="O41" s="195"/>
      <c r="P41" s="196"/>
      <c r="Q41" s="195"/>
      <c r="R41" s="195"/>
      <c r="S41" s="195"/>
      <c r="T41" s="195"/>
      <c r="U41" s="195"/>
      <c r="V41" s="195"/>
      <c r="W41" s="195"/>
      <c r="X41" s="195"/>
      <c r="Y41" s="195"/>
      <c r="Z41" s="195"/>
      <c r="AA41" s="195"/>
      <c r="AB41" s="196"/>
      <c r="AC41" s="195"/>
      <c r="AD41" s="196"/>
      <c r="AE41" s="195"/>
      <c r="AF41" s="195"/>
      <c r="AG41" s="195"/>
      <c r="AH41" s="195"/>
      <c r="AI41" s="195"/>
      <c r="AJ41" s="195"/>
      <c r="AK41" s="197"/>
      <c r="AL41" s="196"/>
      <c r="AM41" s="195"/>
      <c r="AN41" s="196"/>
      <c r="AO41" s="195"/>
      <c r="AP41" s="195"/>
      <c r="AQ41" s="195"/>
      <c r="AR41" s="195"/>
      <c r="AS41" s="195"/>
      <c r="AT41" s="195"/>
      <c r="AU41" s="195"/>
      <c r="AV41" s="195"/>
      <c r="AW41" s="195"/>
      <c r="AX41" s="196"/>
      <c r="AY41" s="195"/>
      <c r="AZ41" s="196"/>
      <c r="BA41" s="195"/>
      <c r="BB41" s="195"/>
      <c r="BC41" s="197"/>
      <c r="BD41" s="195"/>
      <c r="BE41" s="195"/>
      <c r="BF41" s="195"/>
      <c r="BG41" s="195"/>
      <c r="BH41" s="196"/>
      <c r="BI41" s="195"/>
      <c r="BJ41" s="196"/>
      <c r="BK41" s="195"/>
      <c r="BL41" s="195"/>
      <c r="BM41" s="195"/>
      <c r="BN41" s="195"/>
      <c r="BO41" s="195"/>
      <c r="BP41" s="195"/>
      <c r="BQ41" s="195"/>
      <c r="BR41" s="195"/>
      <c r="BS41" s="195"/>
      <c r="BT41" s="196"/>
      <c r="BU41" s="195"/>
      <c r="BV41" s="196"/>
      <c r="BW41" s="195"/>
      <c r="BX41" s="195"/>
      <c r="BY41" s="195"/>
      <c r="BZ41" s="195"/>
      <c r="CA41" s="195"/>
      <c r="CB41" s="195"/>
      <c r="CC41" s="195"/>
      <c r="CD41" s="195"/>
      <c r="CE41" s="195"/>
      <c r="CF41" s="195"/>
      <c r="CG41" s="195"/>
      <c r="CH41" s="195"/>
      <c r="CI41" s="195"/>
      <c r="CJ41" s="195"/>
    </row>
    <row r="42" spans="1:88" x14ac:dyDescent="0.25">
      <c r="A42" s="195"/>
      <c r="B42" s="195"/>
      <c r="C42" s="195"/>
      <c r="D42" s="195"/>
      <c r="E42" s="195"/>
      <c r="F42" s="196"/>
      <c r="G42" s="195"/>
      <c r="H42" s="196"/>
      <c r="I42" s="195"/>
      <c r="J42" s="195"/>
      <c r="K42" s="195"/>
      <c r="L42" s="195"/>
      <c r="M42" s="195"/>
      <c r="N42" s="195"/>
      <c r="O42" s="195"/>
      <c r="P42" s="196"/>
      <c r="Q42" s="195"/>
      <c r="R42" s="195"/>
      <c r="S42" s="195"/>
      <c r="T42" s="195"/>
      <c r="U42" s="195"/>
      <c r="V42" s="195"/>
      <c r="W42" s="195"/>
      <c r="X42" s="195"/>
      <c r="Y42" s="195"/>
      <c r="Z42" s="195"/>
      <c r="AA42" s="195"/>
      <c r="AB42" s="196"/>
      <c r="AC42" s="195"/>
      <c r="AD42" s="196"/>
      <c r="AE42" s="195"/>
      <c r="AF42" s="195"/>
      <c r="AG42" s="195"/>
      <c r="AH42" s="195"/>
      <c r="AI42" s="195"/>
      <c r="AJ42" s="195"/>
      <c r="AK42" s="197"/>
      <c r="AL42" s="196"/>
      <c r="AM42" s="195"/>
      <c r="AN42" s="196"/>
      <c r="AO42" s="195"/>
      <c r="AP42" s="195"/>
      <c r="AQ42" s="195"/>
      <c r="AR42" s="195"/>
      <c r="AS42" s="195"/>
      <c r="AT42" s="195"/>
      <c r="AU42" s="195"/>
      <c r="AV42" s="195"/>
      <c r="AW42" s="195"/>
      <c r="AX42" s="196"/>
      <c r="AY42" s="195"/>
      <c r="AZ42" s="196"/>
      <c r="BA42" s="195"/>
      <c r="BB42" s="195"/>
      <c r="BC42" s="197"/>
      <c r="BD42" s="195"/>
      <c r="BE42" s="195"/>
      <c r="BF42" s="195"/>
      <c r="BG42" s="195"/>
      <c r="BH42" s="196"/>
      <c r="BI42" s="195"/>
      <c r="BJ42" s="196"/>
      <c r="BK42" s="195"/>
      <c r="BL42" s="195"/>
      <c r="BM42" s="195"/>
      <c r="BN42" s="195"/>
      <c r="BO42" s="195"/>
      <c r="BP42" s="195"/>
      <c r="BQ42" s="195"/>
      <c r="BR42" s="195"/>
      <c r="BS42" s="195"/>
      <c r="BT42" s="196"/>
      <c r="BU42" s="195"/>
      <c r="BV42" s="196"/>
      <c r="BW42" s="195"/>
      <c r="BX42" s="195"/>
      <c r="BY42" s="195"/>
      <c r="BZ42" s="195"/>
      <c r="CA42" s="195"/>
      <c r="CB42" s="195"/>
      <c r="CC42" s="195"/>
      <c r="CD42" s="195"/>
      <c r="CE42" s="195"/>
      <c r="CF42" s="195"/>
      <c r="CG42" s="195"/>
      <c r="CH42" s="195"/>
      <c r="CI42" s="195"/>
      <c r="CJ42" s="195"/>
    </row>
  </sheetData>
  <mergeCells count="74">
    <mergeCell ref="CE2:CH2"/>
    <mergeCell ref="AA1:AB1"/>
    <mergeCell ref="AC1:AF1"/>
    <mergeCell ref="BG1:BH1"/>
    <mergeCell ref="BI1:BL1"/>
    <mergeCell ref="CC1:CD1"/>
    <mergeCell ref="CE1:CH1"/>
    <mergeCell ref="AA2:AB2"/>
    <mergeCell ref="AC2:AF2"/>
    <mergeCell ref="BG2:BH2"/>
    <mergeCell ref="BI2:BL2"/>
    <mergeCell ref="CC2:CD2"/>
    <mergeCell ref="A3:AF3"/>
    <mergeCell ref="AG3:BL3"/>
    <mergeCell ref="BM3:CH3"/>
    <mergeCell ref="A4:AF4"/>
    <mergeCell ref="AG4:BL4"/>
    <mergeCell ref="BM4:CH4"/>
    <mergeCell ref="A5:AF5"/>
    <mergeCell ref="AG5:BL5"/>
    <mergeCell ref="BM5:CH5"/>
    <mergeCell ref="C6:L6"/>
    <mergeCell ref="M6:V6"/>
    <mergeCell ref="W6:AF6"/>
    <mergeCell ref="AI6:AR6"/>
    <mergeCell ref="AS6:BB6"/>
    <mergeCell ref="BC6:BL6"/>
    <mergeCell ref="BO6:BX6"/>
    <mergeCell ref="BY6:CH6"/>
    <mergeCell ref="C7:F7"/>
    <mergeCell ref="G7:J7"/>
    <mergeCell ref="K7:L7"/>
    <mergeCell ref="M7:P7"/>
    <mergeCell ref="Q7:T7"/>
    <mergeCell ref="U7:V7"/>
    <mergeCell ref="W7:Z7"/>
    <mergeCell ref="AA7:AD7"/>
    <mergeCell ref="AE7:AF7"/>
    <mergeCell ref="BY7:CB7"/>
    <mergeCell ref="AS7:AV7"/>
    <mergeCell ref="CC7:CF7"/>
    <mergeCell ref="CG7:CH7"/>
    <mergeCell ref="BO7:BR7"/>
    <mergeCell ref="A9:A11"/>
    <mergeCell ref="AG9:AG11"/>
    <mergeCell ref="BM9:BM11"/>
    <mergeCell ref="BC7:BF7"/>
    <mergeCell ref="BG7:BJ7"/>
    <mergeCell ref="BK7:BL7"/>
    <mergeCell ref="AW7:AZ7"/>
    <mergeCell ref="BA7:BB7"/>
    <mergeCell ref="BS7:BV7"/>
    <mergeCell ref="BW7:BX7"/>
    <mergeCell ref="AI7:AL7"/>
    <mergeCell ref="AM7:AP7"/>
    <mergeCell ref="AQ7:AR7"/>
    <mergeCell ref="A12:A14"/>
    <mergeCell ref="AG12:AG14"/>
    <mergeCell ref="BM12:BM14"/>
    <mergeCell ref="A15:A17"/>
    <mergeCell ref="AG15:AG17"/>
    <mergeCell ref="BM15:BM17"/>
    <mergeCell ref="A18:A20"/>
    <mergeCell ref="AG18:AG20"/>
    <mergeCell ref="BM18:BM20"/>
    <mergeCell ref="A21:A23"/>
    <mergeCell ref="AG21:AG23"/>
    <mergeCell ref="BM21:BM23"/>
    <mergeCell ref="A24:A26"/>
    <mergeCell ref="AG24:AG26"/>
    <mergeCell ref="BM24:BM26"/>
    <mergeCell ref="A27:A29"/>
    <mergeCell ref="AG27:AG29"/>
    <mergeCell ref="BM27:BM29"/>
  </mergeCells>
  <phoneticPr fontId="3" type="noConversion"/>
  <pageMargins left="0.75000000000000011" right="0.75000000000000011" top="1" bottom="1" header="0.5" footer="0.5"/>
  <pageSetup paperSize="0" fitToWidth="0" fitToHeight="0" orientation="portrait" horizontalDpi="0" verticalDpi="0" copies="0"/>
  <headerFooter alignWithMargins="0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T27"/>
  <sheetViews>
    <sheetView workbookViewId="0">
      <selection sqref="A1:O1"/>
    </sheetView>
  </sheetViews>
  <sheetFormatPr defaultColWidth="8.875" defaultRowHeight="16.5" x14ac:dyDescent="0.25"/>
  <cols>
    <col min="1" max="5" width="8.875" style="208"/>
    <col min="6" max="6" width="7.25" style="208" customWidth="1"/>
    <col min="7" max="14" width="8.875" style="208"/>
    <col min="15" max="15" width="13.25" style="208" customWidth="1"/>
    <col min="16" max="16" width="9" style="208" customWidth="1"/>
    <col min="17" max="261" width="8.875" style="208"/>
    <col min="262" max="262" width="7.25" style="208" customWidth="1"/>
    <col min="263" max="271" width="8.875" style="208"/>
    <col min="272" max="272" width="9" style="208" customWidth="1"/>
    <col min="273" max="517" width="8.875" style="208"/>
    <col min="518" max="518" width="7.25" style="208" customWidth="1"/>
    <col min="519" max="527" width="8.875" style="208"/>
    <col min="528" max="528" width="9" style="208" customWidth="1"/>
    <col min="529" max="773" width="8.875" style="208"/>
    <col min="774" max="774" width="7.25" style="208" customWidth="1"/>
    <col min="775" max="783" width="8.875" style="208"/>
    <col min="784" max="784" width="9" style="208" customWidth="1"/>
    <col min="785" max="1029" width="8.875" style="208"/>
    <col min="1030" max="1030" width="7.25" style="208" customWidth="1"/>
    <col min="1031" max="1039" width="8.875" style="208"/>
    <col min="1040" max="1040" width="9" style="208" customWidth="1"/>
    <col min="1041" max="1285" width="8.875" style="208"/>
    <col min="1286" max="1286" width="7.25" style="208" customWidth="1"/>
    <col min="1287" max="1295" width="8.875" style="208"/>
    <col min="1296" max="1296" width="9" style="208" customWidth="1"/>
    <col min="1297" max="1541" width="8.875" style="208"/>
    <col min="1542" max="1542" width="7.25" style="208" customWidth="1"/>
    <col min="1543" max="1551" width="8.875" style="208"/>
    <col min="1552" max="1552" width="9" style="208" customWidth="1"/>
    <col min="1553" max="1797" width="8.875" style="208"/>
    <col min="1798" max="1798" width="7.25" style="208" customWidth="1"/>
    <col min="1799" max="1807" width="8.875" style="208"/>
    <col min="1808" max="1808" width="9" style="208" customWidth="1"/>
    <col min="1809" max="2053" width="8.875" style="208"/>
    <col min="2054" max="2054" width="7.25" style="208" customWidth="1"/>
    <col min="2055" max="2063" width="8.875" style="208"/>
    <col min="2064" max="2064" width="9" style="208" customWidth="1"/>
    <col min="2065" max="2309" width="8.875" style="208"/>
    <col min="2310" max="2310" width="7.25" style="208" customWidth="1"/>
    <col min="2311" max="2319" width="8.875" style="208"/>
    <col min="2320" max="2320" width="9" style="208" customWidth="1"/>
    <col min="2321" max="2565" width="8.875" style="208"/>
    <col min="2566" max="2566" width="7.25" style="208" customWidth="1"/>
    <col min="2567" max="2575" width="8.875" style="208"/>
    <col min="2576" max="2576" width="9" style="208" customWidth="1"/>
    <col min="2577" max="2821" width="8.875" style="208"/>
    <col min="2822" max="2822" width="7.25" style="208" customWidth="1"/>
    <col min="2823" max="2831" width="8.875" style="208"/>
    <col min="2832" max="2832" width="9" style="208" customWidth="1"/>
    <col min="2833" max="3077" width="8.875" style="208"/>
    <col min="3078" max="3078" width="7.25" style="208" customWidth="1"/>
    <col min="3079" max="3087" width="8.875" style="208"/>
    <col min="3088" max="3088" width="9" style="208" customWidth="1"/>
    <col min="3089" max="3333" width="8.875" style="208"/>
    <col min="3334" max="3334" width="7.25" style="208" customWidth="1"/>
    <col min="3335" max="3343" width="8.875" style="208"/>
    <col min="3344" max="3344" width="9" style="208" customWidth="1"/>
    <col min="3345" max="3589" width="8.875" style="208"/>
    <col min="3590" max="3590" width="7.25" style="208" customWidth="1"/>
    <col min="3591" max="3599" width="8.875" style="208"/>
    <col min="3600" max="3600" width="9" style="208" customWidth="1"/>
    <col min="3601" max="3845" width="8.875" style="208"/>
    <col min="3846" max="3846" width="7.25" style="208" customWidth="1"/>
    <col min="3847" max="3855" width="8.875" style="208"/>
    <col min="3856" max="3856" width="9" style="208" customWidth="1"/>
    <col min="3857" max="4101" width="8.875" style="208"/>
    <col min="4102" max="4102" width="7.25" style="208" customWidth="1"/>
    <col min="4103" max="4111" width="8.875" style="208"/>
    <col min="4112" max="4112" width="9" style="208" customWidth="1"/>
    <col min="4113" max="4357" width="8.875" style="208"/>
    <col min="4358" max="4358" width="7.25" style="208" customWidth="1"/>
    <col min="4359" max="4367" width="8.875" style="208"/>
    <col min="4368" max="4368" width="9" style="208" customWidth="1"/>
    <col min="4369" max="4613" width="8.875" style="208"/>
    <col min="4614" max="4614" width="7.25" style="208" customWidth="1"/>
    <col min="4615" max="4623" width="8.875" style="208"/>
    <col min="4624" max="4624" width="9" style="208" customWidth="1"/>
    <col min="4625" max="4869" width="8.875" style="208"/>
    <col min="4870" max="4870" width="7.25" style="208" customWidth="1"/>
    <col min="4871" max="4879" width="8.875" style="208"/>
    <col min="4880" max="4880" width="9" style="208" customWidth="1"/>
    <col min="4881" max="5125" width="8.875" style="208"/>
    <col min="5126" max="5126" width="7.25" style="208" customWidth="1"/>
    <col min="5127" max="5135" width="8.875" style="208"/>
    <col min="5136" max="5136" width="9" style="208" customWidth="1"/>
    <col min="5137" max="5381" width="8.875" style="208"/>
    <col min="5382" max="5382" width="7.25" style="208" customWidth="1"/>
    <col min="5383" max="5391" width="8.875" style="208"/>
    <col min="5392" max="5392" width="9" style="208" customWidth="1"/>
    <col min="5393" max="5637" width="8.875" style="208"/>
    <col min="5638" max="5638" width="7.25" style="208" customWidth="1"/>
    <col min="5639" max="5647" width="8.875" style="208"/>
    <col min="5648" max="5648" width="9" style="208" customWidth="1"/>
    <col min="5649" max="5893" width="8.875" style="208"/>
    <col min="5894" max="5894" width="7.25" style="208" customWidth="1"/>
    <col min="5895" max="5903" width="8.875" style="208"/>
    <col min="5904" max="5904" width="9" style="208" customWidth="1"/>
    <col min="5905" max="6149" width="8.875" style="208"/>
    <col min="6150" max="6150" width="7.25" style="208" customWidth="1"/>
    <col min="6151" max="6159" width="8.875" style="208"/>
    <col min="6160" max="6160" width="9" style="208" customWidth="1"/>
    <col min="6161" max="6405" width="8.875" style="208"/>
    <col min="6406" max="6406" width="7.25" style="208" customWidth="1"/>
    <col min="6407" max="6415" width="8.875" style="208"/>
    <col min="6416" max="6416" width="9" style="208" customWidth="1"/>
    <col min="6417" max="6661" width="8.875" style="208"/>
    <col min="6662" max="6662" width="7.25" style="208" customWidth="1"/>
    <col min="6663" max="6671" width="8.875" style="208"/>
    <col min="6672" max="6672" width="9" style="208" customWidth="1"/>
    <col min="6673" max="6917" width="8.875" style="208"/>
    <col min="6918" max="6918" width="7.25" style="208" customWidth="1"/>
    <col min="6919" max="6927" width="8.875" style="208"/>
    <col min="6928" max="6928" width="9" style="208" customWidth="1"/>
    <col min="6929" max="7173" width="8.875" style="208"/>
    <col min="7174" max="7174" width="7.25" style="208" customWidth="1"/>
    <col min="7175" max="7183" width="8.875" style="208"/>
    <col min="7184" max="7184" width="9" style="208" customWidth="1"/>
    <col min="7185" max="7429" width="8.875" style="208"/>
    <col min="7430" max="7430" width="7.25" style="208" customWidth="1"/>
    <col min="7431" max="7439" width="8.875" style="208"/>
    <col min="7440" max="7440" width="9" style="208" customWidth="1"/>
    <col min="7441" max="7685" width="8.875" style="208"/>
    <col min="7686" max="7686" width="7.25" style="208" customWidth="1"/>
    <col min="7687" max="7695" width="8.875" style="208"/>
    <col min="7696" max="7696" width="9" style="208" customWidth="1"/>
    <col min="7697" max="7941" width="8.875" style="208"/>
    <col min="7942" max="7942" width="7.25" style="208" customWidth="1"/>
    <col min="7943" max="7951" width="8.875" style="208"/>
    <col min="7952" max="7952" width="9" style="208" customWidth="1"/>
    <col min="7953" max="8197" width="8.875" style="208"/>
    <col min="8198" max="8198" width="7.25" style="208" customWidth="1"/>
    <col min="8199" max="8207" width="8.875" style="208"/>
    <col min="8208" max="8208" width="9" style="208" customWidth="1"/>
    <col min="8209" max="8453" width="8.875" style="208"/>
    <col min="8454" max="8454" width="7.25" style="208" customWidth="1"/>
    <col min="8455" max="8463" width="8.875" style="208"/>
    <col min="8464" max="8464" width="9" style="208" customWidth="1"/>
    <col min="8465" max="8709" width="8.875" style="208"/>
    <col min="8710" max="8710" width="7.25" style="208" customWidth="1"/>
    <col min="8711" max="8719" width="8.875" style="208"/>
    <col min="8720" max="8720" width="9" style="208" customWidth="1"/>
    <col min="8721" max="8965" width="8.875" style="208"/>
    <col min="8966" max="8966" width="7.25" style="208" customWidth="1"/>
    <col min="8967" max="8975" width="8.875" style="208"/>
    <col min="8976" max="8976" width="9" style="208" customWidth="1"/>
    <col min="8977" max="9221" width="8.875" style="208"/>
    <col min="9222" max="9222" width="7.25" style="208" customWidth="1"/>
    <col min="9223" max="9231" width="8.875" style="208"/>
    <col min="9232" max="9232" width="9" style="208" customWidth="1"/>
    <col min="9233" max="9477" width="8.875" style="208"/>
    <col min="9478" max="9478" width="7.25" style="208" customWidth="1"/>
    <col min="9479" max="9487" width="8.875" style="208"/>
    <col min="9488" max="9488" width="9" style="208" customWidth="1"/>
    <col min="9489" max="9733" width="8.875" style="208"/>
    <col min="9734" max="9734" width="7.25" style="208" customWidth="1"/>
    <col min="9735" max="9743" width="8.875" style="208"/>
    <col min="9744" max="9744" width="9" style="208" customWidth="1"/>
    <col min="9745" max="9989" width="8.875" style="208"/>
    <col min="9990" max="9990" width="7.25" style="208" customWidth="1"/>
    <col min="9991" max="9999" width="8.875" style="208"/>
    <col min="10000" max="10000" width="9" style="208" customWidth="1"/>
    <col min="10001" max="10245" width="8.875" style="208"/>
    <col min="10246" max="10246" width="7.25" style="208" customWidth="1"/>
    <col min="10247" max="10255" width="8.875" style="208"/>
    <col min="10256" max="10256" width="9" style="208" customWidth="1"/>
    <col min="10257" max="10501" width="8.875" style="208"/>
    <col min="10502" max="10502" width="7.25" style="208" customWidth="1"/>
    <col min="10503" max="10511" width="8.875" style="208"/>
    <col min="10512" max="10512" width="9" style="208" customWidth="1"/>
    <col min="10513" max="10757" width="8.875" style="208"/>
    <col min="10758" max="10758" width="7.25" style="208" customWidth="1"/>
    <col min="10759" max="10767" width="8.875" style="208"/>
    <col min="10768" max="10768" width="9" style="208" customWidth="1"/>
    <col min="10769" max="11013" width="8.875" style="208"/>
    <col min="11014" max="11014" width="7.25" style="208" customWidth="1"/>
    <col min="11015" max="11023" width="8.875" style="208"/>
    <col min="11024" max="11024" width="9" style="208" customWidth="1"/>
    <col min="11025" max="11269" width="8.875" style="208"/>
    <col min="11270" max="11270" width="7.25" style="208" customWidth="1"/>
    <col min="11271" max="11279" width="8.875" style="208"/>
    <col min="11280" max="11280" width="9" style="208" customWidth="1"/>
    <col min="11281" max="11525" width="8.875" style="208"/>
    <col min="11526" max="11526" width="7.25" style="208" customWidth="1"/>
    <col min="11527" max="11535" width="8.875" style="208"/>
    <col min="11536" max="11536" width="9" style="208" customWidth="1"/>
    <col min="11537" max="11781" width="8.875" style="208"/>
    <col min="11782" max="11782" width="7.25" style="208" customWidth="1"/>
    <col min="11783" max="11791" width="8.875" style="208"/>
    <col min="11792" max="11792" width="9" style="208" customWidth="1"/>
    <col min="11793" max="12037" width="8.875" style="208"/>
    <col min="12038" max="12038" width="7.25" style="208" customWidth="1"/>
    <col min="12039" max="12047" width="8.875" style="208"/>
    <col min="12048" max="12048" width="9" style="208" customWidth="1"/>
    <col min="12049" max="12293" width="8.875" style="208"/>
    <col min="12294" max="12294" width="7.25" style="208" customWidth="1"/>
    <col min="12295" max="12303" width="8.875" style="208"/>
    <col min="12304" max="12304" width="9" style="208" customWidth="1"/>
    <col min="12305" max="12549" width="8.875" style="208"/>
    <col min="12550" max="12550" width="7.25" style="208" customWidth="1"/>
    <col min="12551" max="12559" width="8.875" style="208"/>
    <col min="12560" max="12560" width="9" style="208" customWidth="1"/>
    <col min="12561" max="12805" width="8.875" style="208"/>
    <col min="12806" max="12806" width="7.25" style="208" customWidth="1"/>
    <col min="12807" max="12815" width="8.875" style="208"/>
    <col min="12816" max="12816" width="9" style="208" customWidth="1"/>
    <col min="12817" max="13061" width="8.875" style="208"/>
    <col min="13062" max="13062" width="7.25" style="208" customWidth="1"/>
    <col min="13063" max="13071" width="8.875" style="208"/>
    <col min="13072" max="13072" width="9" style="208" customWidth="1"/>
    <col min="13073" max="13317" width="8.875" style="208"/>
    <col min="13318" max="13318" width="7.25" style="208" customWidth="1"/>
    <col min="13319" max="13327" width="8.875" style="208"/>
    <col min="13328" max="13328" width="9" style="208" customWidth="1"/>
    <col min="13329" max="13573" width="8.875" style="208"/>
    <col min="13574" max="13574" width="7.25" style="208" customWidth="1"/>
    <col min="13575" max="13583" width="8.875" style="208"/>
    <col min="13584" max="13584" width="9" style="208" customWidth="1"/>
    <col min="13585" max="13829" width="8.875" style="208"/>
    <col min="13830" max="13830" width="7.25" style="208" customWidth="1"/>
    <col min="13831" max="13839" width="8.875" style="208"/>
    <col min="13840" max="13840" width="9" style="208" customWidth="1"/>
    <col min="13841" max="14085" width="8.875" style="208"/>
    <col min="14086" max="14086" width="7.25" style="208" customWidth="1"/>
    <col min="14087" max="14095" width="8.875" style="208"/>
    <col min="14096" max="14096" width="9" style="208" customWidth="1"/>
    <col min="14097" max="14341" width="8.875" style="208"/>
    <col min="14342" max="14342" width="7.25" style="208" customWidth="1"/>
    <col min="14343" max="14351" width="8.875" style="208"/>
    <col min="14352" max="14352" width="9" style="208" customWidth="1"/>
    <col min="14353" max="14597" width="8.875" style="208"/>
    <col min="14598" max="14598" width="7.25" style="208" customWidth="1"/>
    <col min="14599" max="14607" width="8.875" style="208"/>
    <col min="14608" max="14608" width="9" style="208" customWidth="1"/>
    <col min="14609" max="14853" width="8.875" style="208"/>
    <col min="14854" max="14854" width="7.25" style="208" customWidth="1"/>
    <col min="14855" max="14863" width="8.875" style="208"/>
    <col min="14864" max="14864" width="9" style="208" customWidth="1"/>
    <col min="14865" max="15109" width="8.875" style="208"/>
    <col min="15110" max="15110" width="7.25" style="208" customWidth="1"/>
    <col min="15111" max="15119" width="8.875" style="208"/>
    <col min="15120" max="15120" width="9" style="208" customWidth="1"/>
    <col min="15121" max="15365" width="8.875" style="208"/>
    <col min="15366" max="15366" width="7.25" style="208" customWidth="1"/>
    <col min="15367" max="15375" width="8.875" style="208"/>
    <col min="15376" max="15376" width="9" style="208" customWidth="1"/>
    <col min="15377" max="15621" width="8.875" style="208"/>
    <col min="15622" max="15622" width="7.25" style="208" customWidth="1"/>
    <col min="15623" max="15631" width="8.875" style="208"/>
    <col min="15632" max="15632" width="9" style="208" customWidth="1"/>
    <col min="15633" max="15877" width="8.875" style="208"/>
    <col min="15878" max="15878" width="7.25" style="208" customWidth="1"/>
    <col min="15879" max="15887" width="8.875" style="208"/>
    <col min="15888" max="15888" width="9" style="208" customWidth="1"/>
    <col min="15889" max="16133" width="8.875" style="208"/>
    <col min="16134" max="16134" width="7.25" style="208" customWidth="1"/>
    <col min="16135" max="16143" width="8.875" style="208"/>
    <col min="16144" max="16144" width="9" style="208" customWidth="1"/>
    <col min="16145" max="16384" width="8.875" style="208"/>
  </cols>
  <sheetData>
    <row r="1" spans="1:20" ht="36" customHeight="1" x14ac:dyDescent="0.3">
      <c r="A1" s="420" t="s">
        <v>209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238"/>
      <c r="Q1" s="235"/>
      <c r="R1" s="235"/>
      <c r="S1" s="235"/>
      <c r="T1" s="235"/>
    </row>
    <row r="2" spans="1:20" ht="15" customHeight="1" x14ac:dyDescent="0.3">
      <c r="A2" s="236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</row>
    <row r="3" spans="1:20" ht="20.100000000000001" customHeight="1" x14ac:dyDescent="0.25">
      <c r="A3" s="237" t="s">
        <v>214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7"/>
      <c r="P3" s="237"/>
      <c r="Q3" s="237"/>
      <c r="R3" s="237"/>
      <c r="S3" s="237"/>
      <c r="T3" s="237"/>
    </row>
    <row r="4" spans="1:20" ht="20.100000000000001" customHeight="1" x14ac:dyDescent="0.25">
      <c r="A4" s="237" t="s">
        <v>179</v>
      </c>
      <c r="B4" s="237"/>
      <c r="C4" s="237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7"/>
      <c r="T4" s="237"/>
    </row>
    <row r="5" spans="1:20" ht="20.100000000000001" customHeight="1" x14ac:dyDescent="0.25">
      <c r="A5" s="237" t="s">
        <v>180</v>
      </c>
      <c r="B5" s="237"/>
      <c r="C5" s="237"/>
      <c r="D5" s="237"/>
      <c r="E5" s="237"/>
      <c r="F5" s="237"/>
      <c r="G5" s="237"/>
      <c r="H5" s="237"/>
      <c r="I5" s="237"/>
      <c r="J5" s="237"/>
      <c r="K5" s="237"/>
      <c r="L5" s="237"/>
      <c r="M5" s="237"/>
      <c r="N5" s="237"/>
      <c r="O5" s="237"/>
      <c r="P5" s="237"/>
      <c r="Q5" s="237"/>
      <c r="R5" s="237"/>
      <c r="S5" s="237"/>
      <c r="T5" s="237"/>
    </row>
    <row r="6" spans="1:20" ht="20.100000000000001" customHeight="1" x14ac:dyDescent="0.25">
      <c r="A6" s="237" t="s">
        <v>215</v>
      </c>
      <c r="B6" s="237"/>
      <c r="C6" s="237"/>
      <c r="D6" s="237"/>
      <c r="E6" s="237"/>
      <c r="F6" s="237"/>
      <c r="G6" s="237"/>
      <c r="H6" s="237"/>
      <c r="I6" s="237"/>
      <c r="J6" s="237"/>
      <c r="K6" s="237"/>
      <c r="L6" s="237"/>
      <c r="M6" s="237"/>
      <c r="N6" s="237"/>
      <c r="O6" s="237"/>
      <c r="P6" s="237"/>
      <c r="Q6" s="237"/>
      <c r="R6" s="237"/>
      <c r="S6" s="237"/>
      <c r="T6" s="237"/>
    </row>
    <row r="7" spans="1:20" ht="20.100000000000001" customHeight="1" x14ac:dyDescent="0.25">
      <c r="A7" s="239" t="s">
        <v>216</v>
      </c>
      <c r="B7" s="237"/>
      <c r="C7" s="237"/>
      <c r="D7" s="237"/>
      <c r="E7" s="237"/>
      <c r="F7" s="237"/>
      <c r="G7" s="237"/>
      <c r="H7" s="237"/>
      <c r="I7" s="237"/>
      <c r="J7" s="237"/>
      <c r="K7" s="237"/>
      <c r="L7" s="237"/>
      <c r="M7" s="237"/>
      <c r="N7" s="237"/>
      <c r="O7" s="237"/>
      <c r="P7" s="237"/>
      <c r="Q7" s="237"/>
      <c r="R7" s="237"/>
      <c r="S7" s="237"/>
      <c r="T7" s="237"/>
    </row>
    <row r="8" spans="1:20" ht="20.100000000000001" customHeight="1" x14ac:dyDescent="0.25">
      <c r="A8" s="237" t="s">
        <v>181</v>
      </c>
      <c r="B8" s="237"/>
      <c r="C8" s="237"/>
      <c r="D8" s="237"/>
      <c r="E8" s="237"/>
      <c r="F8" s="237"/>
      <c r="G8" s="237"/>
      <c r="H8" s="237"/>
      <c r="I8" s="237"/>
      <c r="J8" s="237"/>
      <c r="K8" s="237"/>
      <c r="L8" s="237"/>
      <c r="M8" s="237"/>
      <c r="N8" s="237"/>
      <c r="O8" s="237"/>
      <c r="P8" s="237"/>
      <c r="Q8" s="237"/>
      <c r="R8" s="237"/>
      <c r="S8" s="237"/>
      <c r="T8" s="237"/>
    </row>
    <row r="9" spans="1:20" ht="20.100000000000001" customHeight="1" x14ac:dyDescent="0.25">
      <c r="A9" s="237" t="s">
        <v>182</v>
      </c>
      <c r="B9" s="237"/>
      <c r="C9" s="237"/>
      <c r="D9" s="237"/>
      <c r="E9" s="237"/>
      <c r="F9" s="237"/>
      <c r="G9" s="237"/>
      <c r="H9" s="237"/>
      <c r="I9" s="237"/>
      <c r="J9" s="237"/>
      <c r="K9" s="237"/>
      <c r="L9" s="237"/>
      <c r="M9" s="237"/>
      <c r="N9" s="237"/>
      <c r="O9" s="237"/>
      <c r="P9" s="237"/>
      <c r="Q9" s="237"/>
      <c r="R9" s="237"/>
      <c r="S9" s="237"/>
      <c r="T9" s="237"/>
    </row>
    <row r="10" spans="1:20" ht="20.100000000000001" customHeight="1" x14ac:dyDescent="0.25">
      <c r="A10" s="237" t="s">
        <v>210</v>
      </c>
      <c r="B10" s="237"/>
      <c r="C10" s="237"/>
      <c r="D10" s="237"/>
      <c r="E10" s="237"/>
      <c r="F10" s="237"/>
      <c r="G10" s="237"/>
      <c r="H10" s="237"/>
      <c r="I10" s="237"/>
      <c r="J10" s="237"/>
      <c r="K10" s="237"/>
      <c r="L10" s="237"/>
      <c r="M10" s="237"/>
      <c r="N10" s="237"/>
      <c r="O10" s="237"/>
      <c r="P10" s="237"/>
      <c r="Q10" s="237"/>
      <c r="R10" s="237"/>
      <c r="S10" s="237"/>
      <c r="T10" s="237"/>
    </row>
    <row r="11" spans="1:20" ht="20.100000000000001" customHeight="1" x14ac:dyDescent="0.25">
      <c r="A11" s="237" t="s">
        <v>183</v>
      </c>
      <c r="B11" s="237"/>
      <c r="C11" s="237"/>
      <c r="D11" s="237"/>
      <c r="E11" s="237"/>
      <c r="F11" s="237"/>
      <c r="G11" s="237"/>
      <c r="H11" s="237"/>
      <c r="I11" s="237"/>
      <c r="J11" s="237"/>
      <c r="K11" s="237"/>
      <c r="L11" s="237"/>
      <c r="M11" s="237"/>
      <c r="N11" s="237"/>
      <c r="O11" s="237"/>
      <c r="P11" s="237"/>
      <c r="Q11" s="237"/>
      <c r="R11" s="237"/>
      <c r="S11" s="237"/>
      <c r="T11" s="237"/>
    </row>
    <row r="12" spans="1:20" ht="20.100000000000001" customHeight="1" x14ac:dyDescent="0.25">
      <c r="A12" s="237" t="s">
        <v>184</v>
      </c>
      <c r="B12" s="237"/>
      <c r="C12" s="237"/>
      <c r="D12" s="237"/>
      <c r="E12" s="237"/>
      <c r="F12" s="237"/>
      <c r="G12" s="237"/>
      <c r="H12" s="237"/>
      <c r="I12" s="237"/>
      <c r="J12" s="237"/>
      <c r="K12" s="237"/>
      <c r="L12" s="237"/>
      <c r="M12" s="237"/>
      <c r="N12" s="237"/>
      <c r="O12" s="237"/>
      <c r="P12" s="237"/>
      <c r="Q12" s="237"/>
      <c r="R12" s="237"/>
      <c r="S12" s="237"/>
      <c r="T12" s="237"/>
    </row>
    <row r="13" spans="1:20" ht="20.100000000000001" customHeight="1" x14ac:dyDescent="0.25">
      <c r="A13" s="237" t="s">
        <v>185</v>
      </c>
      <c r="B13" s="237"/>
      <c r="C13" s="237"/>
      <c r="D13" s="237"/>
      <c r="E13" s="237"/>
      <c r="F13" s="237"/>
      <c r="G13" s="237"/>
      <c r="H13" s="237"/>
      <c r="I13" s="237"/>
      <c r="J13" s="237"/>
      <c r="K13" s="237"/>
      <c r="L13" s="237"/>
      <c r="M13" s="237"/>
      <c r="N13" s="237"/>
      <c r="O13" s="237"/>
      <c r="P13" s="237"/>
      <c r="Q13" s="237"/>
      <c r="R13" s="237"/>
      <c r="S13" s="237"/>
      <c r="T13" s="237"/>
    </row>
    <row r="14" spans="1:20" ht="20.100000000000001" customHeight="1" x14ac:dyDescent="0.25">
      <c r="A14" s="237" t="s">
        <v>186</v>
      </c>
      <c r="B14" s="237"/>
      <c r="C14" s="237"/>
      <c r="D14" s="237"/>
      <c r="E14" s="237"/>
      <c r="F14" s="237"/>
      <c r="G14" s="237"/>
      <c r="H14" s="237"/>
      <c r="I14" s="237"/>
      <c r="J14" s="237"/>
      <c r="K14" s="237"/>
      <c r="L14" s="237"/>
      <c r="M14" s="237"/>
      <c r="N14" s="237"/>
      <c r="O14" s="237"/>
      <c r="P14" s="237"/>
      <c r="Q14" s="237"/>
      <c r="R14" s="237"/>
      <c r="S14" s="237"/>
      <c r="T14" s="237"/>
    </row>
    <row r="15" spans="1:20" ht="20.100000000000001" customHeight="1" x14ac:dyDescent="0.25">
      <c r="A15" s="237" t="s">
        <v>187</v>
      </c>
      <c r="B15" s="237"/>
      <c r="C15" s="237"/>
      <c r="D15" s="237"/>
      <c r="E15" s="237"/>
      <c r="F15" s="237"/>
      <c r="G15" s="237"/>
      <c r="H15" s="237"/>
      <c r="I15" s="237"/>
      <c r="J15" s="237"/>
      <c r="K15" s="237"/>
      <c r="L15" s="237"/>
      <c r="M15" s="237"/>
      <c r="N15" s="237"/>
      <c r="O15" s="237"/>
      <c r="P15" s="237"/>
      <c r="Q15" s="237"/>
      <c r="R15" s="237"/>
      <c r="S15" s="237"/>
      <c r="T15" s="237"/>
    </row>
    <row r="16" spans="1:20" ht="20.100000000000001" customHeight="1" x14ac:dyDescent="0.25">
      <c r="A16" s="237" t="s">
        <v>188</v>
      </c>
      <c r="B16" s="237"/>
      <c r="C16" s="237"/>
      <c r="D16" s="237"/>
      <c r="E16" s="237"/>
      <c r="F16" s="237"/>
      <c r="G16" s="237"/>
      <c r="H16" s="237"/>
      <c r="I16" s="237"/>
      <c r="J16" s="237"/>
      <c r="K16" s="237"/>
      <c r="L16" s="237"/>
      <c r="M16" s="237"/>
      <c r="N16" s="237"/>
      <c r="O16" s="237"/>
      <c r="P16" s="237"/>
      <c r="Q16" s="237"/>
      <c r="R16" s="237"/>
      <c r="S16" s="237"/>
      <c r="T16" s="237"/>
    </row>
    <row r="17" spans="1:20" ht="20.100000000000001" customHeight="1" x14ac:dyDescent="0.25">
      <c r="A17" s="237" t="s">
        <v>189</v>
      </c>
      <c r="B17" s="237"/>
      <c r="C17" s="237"/>
      <c r="D17" s="237"/>
      <c r="E17" s="237"/>
      <c r="F17" s="237"/>
      <c r="G17" s="237"/>
      <c r="H17" s="237"/>
      <c r="I17" s="237"/>
      <c r="J17" s="237"/>
      <c r="K17" s="237"/>
      <c r="L17" s="237"/>
      <c r="M17" s="237"/>
      <c r="N17" s="237"/>
      <c r="O17" s="237"/>
      <c r="P17" s="237"/>
      <c r="Q17" s="237"/>
      <c r="R17" s="237"/>
      <c r="S17" s="237"/>
      <c r="T17" s="237"/>
    </row>
    <row r="18" spans="1:20" ht="20.100000000000001" customHeight="1" x14ac:dyDescent="0.25">
      <c r="A18" s="237" t="s">
        <v>211</v>
      </c>
      <c r="B18" s="237"/>
      <c r="C18" s="237"/>
      <c r="D18" s="237"/>
      <c r="E18" s="237"/>
      <c r="F18" s="237"/>
      <c r="G18" s="237"/>
      <c r="H18" s="237"/>
      <c r="I18" s="237"/>
      <c r="J18" s="237"/>
      <c r="K18" s="237"/>
      <c r="L18" s="237"/>
      <c r="M18" s="237"/>
      <c r="N18" s="237"/>
      <c r="O18" s="237"/>
      <c r="P18" s="237"/>
      <c r="Q18" s="237"/>
      <c r="R18" s="237"/>
      <c r="S18" s="237"/>
      <c r="T18" s="237"/>
    </row>
    <row r="19" spans="1:20" ht="20.100000000000001" customHeight="1" x14ac:dyDescent="0.25">
      <c r="A19" s="237" t="s">
        <v>212</v>
      </c>
      <c r="B19" s="237"/>
      <c r="C19" s="237"/>
      <c r="D19" s="237"/>
      <c r="E19" s="237"/>
      <c r="F19" s="237"/>
      <c r="G19" s="237"/>
      <c r="H19" s="237"/>
      <c r="I19" s="237"/>
      <c r="J19" s="237"/>
      <c r="K19" s="237"/>
      <c r="L19" s="237"/>
      <c r="M19" s="237"/>
      <c r="N19" s="237"/>
      <c r="O19" s="237"/>
      <c r="P19" s="237"/>
      <c r="Q19" s="237"/>
      <c r="R19" s="237"/>
      <c r="S19" s="237"/>
      <c r="T19" s="237"/>
    </row>
    <row r="20" spans="1:20" ht="20.100000000000001" customHeight="1" x14ac:dyDescent="0.25">
      <c r="A20" s="237" t="s">
        <v>213</v>
      </c>
      <c r="B20" s="237"/>
      <c r="C20" s="237"/>
      <c r="D20" s="237"/>
      <c r="E20" s="237"/>
      <c r="F20" s="237"/>
      <c r="G20" s="237"/>
      <c r="H20" s="237"/>
      <c r="I20" s="237"/>
      <c r="J20" s="237"/>
      <c r="K20" s="237"/>
      <c r="L20" s="237"/>
      <c r="M20" s="237"/>
      <c r="N20" s="237"/>
      <c r="O20" s="237"/>
      <c r="P20" s="237"/>
      <c r="Q20" s="237"/>
      <c r="R20" s="237"/>
      <c r="S20" s="237"/>
      <c r="T20" s="237"/>
    </row>
    <row r="21" spans="1:20" ht="20.100000000000001" customHeight="1" x14ac:dyDescent="0.25">
      <c r="A21" s="237" t="s">
        <v>143</v>
      </c>
      <c r="B21" s="237"/>
      <c r="C21" s="237"/>
      <c r="D21" s="237"/>
      <c r="E21" s="237"/>
      <c r="F21" s="237"/>
      <c r="G21" s="237"/>
      <c r="H21" s="237"/>
      <c r="I21" s="237"/>
      <c r="J21" s="237"/>
      <c r="K21" s="237"/>
      <c r="L21" s="237"/>
      <c r="M21" s="237"/>
      <c r="N21" s="237"/>
      <c r="O21" s="237"/>
      <c r="P21" s="237"/>
      <c r="Q21" s="237"/>
      <c r="R21" s="237"/>
      <c r="S21" s="237"/>
      <c r="T21" s="237"/>
    </row>
    <row r="22" spans="1:20" x14ac:dyDescent="0.25">
      <c r="A22" s="237"/>
      <c r="B22" s="237"/>
      <c r="C22" s="237"/>
      <c r="D22" s="237"/>
      <c r="E22" s="237"/>
      <c r="F22" s="237"/>
      <c r="G22" s="237"/>
      <c r="H22" s="237"/>
      <c r="I22" s="237"/>
      <c r="J22" s="237"/>
      <c r="K22" s="237"/>
      <c r="L22" s="237"/>
      <c r="M22" s="237"/>
      <c r="N22" s="237"/>
      <c r="O22" s="237"/>
      <c r="P22" s="237"/>
      <c r="Q22" s="237"/>
      <c r="R22" s="237"/>
      <c r="S22" s="237"/>
      <c r="T22" s="237"/>
    </row>
    <row r="23" spans="1:20" x14ac:dyDescent="0.25">
      <c r="A23" s="237"/>
      <c r="B23" s="237"/>
      <c r="C23" s="237"/>
      <c r="D23" s="237"/>
      <c r="E23" s="237"/>
      <c r="F23" s="237"/>
      <c r="G23" s="237"/>
      <c r="H23" s="237"/>
      <c r="I23" s="237"/>
      <c r="J23" s="237"/>
      <c r="K23" s="237"/>
      <c r="L23" s="237"/>
      <c r="M23" s="237"/>
      <c r="N23" s="237"/>
      <c r="O23" s="237"/>
      <c r="P23" s="237"/>
      <c r="Q23" s="237"/>
      <c r="R23" s="237"/>
      <c r="S23" s="237"/>
      <c r="T23" s="237"/>
    </row>
    <row r="24" spans="1:20" x14ac:dyDescent="0.25">
      <c r="A24" s="237"/>
      <c r="B24" s="237"/>
      <c r="C24" s="237"/>
      <c r="D24" s="237"/>
      <c r="E24" s="237"/>
      <c r="F24" s="237"/>
      <c r="G24" s="237"/>
      <c r="H24" s="237"/>
      <c r="I24" s="237"/>
      <c r="J24" s="237"/>
      <c r="K24" s="237"/>
      <c r="L24" s="237"/>
      <c r="M24" s="237"/>
      <c r="N24" s="237"/>
      <c r="O24" s="237"/>
      <c r="P24" s="237"/>
      <c r="Q24" s="237"/>
      <c r="R24" s="237"/>
      <c r="S24" s="237"/>
      <c r="T24" s="237"/>
    </row>
    <row r="25" spans="1:20" x14ac:dyDescent="0.25">
      <c r="A25" s="237"/>
      <c r="B25" s="237"/>
      <c r="C25" s="237"/>
      <c r="D25" s="237"/>
      <c r="E25" s="237"/>
      <c r="F25" s="237"/>
      <c r="G25" s="237"/>
      <c r="H25" s="237"/>
      <c r="I25" s="237"/>
      <c r="J25" s="237"/>
      <c r="K25" s="237"/>
      <c r="L25" s="237"/>
      <c r="M25" s="237"/>
      <c r="N25" s="237"/>
      <c r="O25" s="237"/>
      <c r="P25" s="237"/>
      <c r="Q25" s="237"/>
      <c r="R25" s="237"/>
      <c r="S25" s="237"/>
      <c r="T25" s="237"/>
    </row>
    <row r="26" spans="1:20" x14ac:dyDescent="0.25">
      <c r="A26" s="237"/>
      <c r="B26" s="237"/>
      <c r="C26" s="237"/>
      <c r="D26" s="237"/>
      <c r="E26" s="237"/>
      <c r="F26" s="237"/>
      <c r="G26" s="237"/>
      <c r="H26" s="237"/>
      <c r="I26" s="237"/>
      <c r="J26" s="237"/>
      <c r="K26" s="237"/>
      <c r="L26" s="237"/>
      <c r="M26" s="237"/>
      <c r="N26" s="237"/>
      <c r="O26" s="237"/>
      <c r="P26" s="237"/>
      <c r="Q26" s="237"/>
      <c r="R26" s="237"/>
      <c r="S26" s="237"/>
      <c r="T26" s="237"/>
    </row>
    <row r="27" spans="1:20" x14ac:dyDescent="0.25">
      <c r="A27" s="237"/>
      <c r="B27" s="237"/>
      <c r="C27" s="237"/>
      <c r="D27" s="237"/>
      <c r="E27" s="237"/>
      <c r="F27" s="237"/>
      <c r="G27" s="237"/>
      <c r="H27" s="237"/>
      <c r="I27" s="237"/>
      <c r="J27" s="237"/>
      <c r="K27" s="237"/>
      <c r="L27" s="237"/>
      <c r="M27" s="237"/>
      <c r="N27" s="237"/>
      <c r="O27" s="237"/>
      <c r="P27" s="237"/>
      <c r="Q27" s="237"/>
      <c r="R27" s="237"/>
      <c r="S27" s="237"/>
      <c r="T27" s="237"/>
    </row>
  </sheetData>
  <mergeCells count="1">
    <mergeCell ref="A1:O1"/>
  </mergeCells>
  <phoneticPr fontId="3" type="noConversion"/>
  <printOptions horizontalCentered="1"/>
  <pageMargins left="0.74803149606299213" right="0.74803149606299213" top="0.98425196850393704" bottom="0.98425196850393704" header="0.511811023622047" footer="0.511811023622047"/>
  <pageSetup paperSize="0" firstPageNumber="151" fitToWidth="0" fitToHeight="0" orientation="landscape" useFirstPageNumber="1" horizontalDpi="0" verticalDpi="0" copies="0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24</vt:i4>
      </vt:variant>
    </vt:vector>
  </HeadingPairs>
  <TitlesOfParts>
    <vt:vector size="24" baseType="lpstr">
      <vt:lpstr>歷年資料</vt:lpstr>
      <vt:lpstr>114年</vt:lpstr>
      <vt:lpstr>113年</vt:lpstr>
      <vt:lpstr>112年</vt:lpstr>
      <vt:lpstr>111年</vt:lpstr>
      <vt:lpstr>110年</vt:lpstr>
      <vt:lpstr>109年</vt:lpstr>
      <vt:lpstr>108年</vt:lpstr>
      <vt:lpstr>107年</vt:lpstr>
      <vt:lpstr>106年</vt:lpstr>
      <vt:lpstr>105年</vt:lpstr>
      <vt:lpstr>104年</vt:lpstr>
      <vt:lpstr>103年</vt:lpstr>
      <vt:lpstr>102年</vt:lpstr>
      <vt:lpstr>101年</vt:lpstr>
      <vt:lpstr>100年</vt:lpstr>
      <vt:lpstr>99年</vt:lpstr>
      <vt:lpstr>98年</vt:lpstr>
      <vt:lpstr>97年</vt:lpstr>
      <vt:lpstr>96年</vt:lpstr>
      <vt:lpstr>95年</vt:lpstr>
      <vt:lpstr>94年</vt:lpstr>
      <vt:lpstr>93年</vt:lpstr>
      <vt:lpstr>編製說明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統計處林念儀</cp:lastModifiedBy>
  <cp:lastPrinted>2025-03-03T02:49:20Z</cp:lastPrinted>
  <dcterms:created xsi:type="dcterms:W3CDTF">2013-11-08T02:34:31Z</dcterms:created>
  <dcterms:modified xsi:type="dcterms:W3CDTF">2026-03-16T01:57:27Z</dcterms:modified>
</cp:coreProperties>
</file>