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78" sheetId="1" r:id="rId1"/>
    <sheet name="表78-1" sheetId="2" r:id="rId2"/>
    <sheet name="表78-1 (2)" sheetId="3" r:id="rId3"/>
  </sheets>
  <definedNames>
    <definedName name="_xlnm.Print_Area" localSheetId="0">'表78'!$A$1:$Q$40</definedName>
    <definedName name="_xlnm.Print_Area" localSheetId="1">'表78-1'!$A$1:$L$36</definedName>
    <definedName name="_xlnm.Print_Area" localSheetId="2">'表78-1 (2)'!$A$1:$I$36</definedName>
  </definedNames>
  <calcPr fullCalcOnLoad="1"/>
</workbook>
</file>

<file path=xl/sharedStrings.xml><?xml version="1.0" encoding="utf-8"?>
<sst xmlns="http://schemas.openxmlformats.org/spreadsheetml/2006/main" count="332" uniqueCount="164">
  <si>
    <r>
      <t xml:space="preserve">                  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78</t>
    </r>
    <r>
      <rPr>
        <sz val="17"/>
        <rFont val="文鼎粗楷"/>
        <family val="3"/>
      </rPr>
      <t>　門診醫療費用申報狀況</t>
    </r>
  </si>
  <si>
    <r>
      <t xml:space="preserve">               Table 78   Outpatient Medical Benefit Claims</t>
    </r>
  </si>
  <si>
    <r>
      <t xml:space="preserve">    </t>
    </r>
    <r>
      <rPr>
        <sz val="20"/>
        <rFont val="文鼎粗楷"/>
        <family val="3"/>
      </rPr>
      <t>表</t>
    </r>
    <r>
      <rPr>
        <sz val="20"/>
        <rFont val="Times New Roman"/>
        <family val="1"/>
      </rPr>
      <t xml:space="preserve"> 63</t>
    </r>
    <r>
      <rPr>
        <sz val="20"/>
        <rFont val="文鼎粗楷"/>
        <family val="3"/>
      </rPr>
      <t>　門診醫療費用申報狀況</t>
    </r>
  </si>
  <si>
    <r>
      <t>Table 63    Ambulatory Care  Claims</t>
    </r>
    <r>
      <rPr>
        <sz val="18"/>
        <rFont val="細明體"/>
        <family val="3"/>
      </rPr>
      <t>－</t>
    </r>
    <r>
      <rPr>
        <sz val="18"/>
        <rFont val="Times New Roman"/>
        <family val="1"/>
      </rPr>
      <t xml:space="preserve">by Global Budget Payment </t>
    </r>
  </si>
  <si>
    <t xml:space="preserve">                                 by Locale and Global Budget Payment System</t>
  </si>
  <si>
    <r>
      <t xml:space="preserve">                 </t>
    </r>
    <r>
      <rPr>
        <sz val="20"/>
        <rFont val="文鼎粗楷"/>
        <family val="3"/>
      </rPr>
      <t>－按總額部門別及分局縣市別分</t>
    </r>
    <r>
      <rPr>
        <sz val="20"/>
        <rFont val="Times New Roman"/>
        <family val="1"/>
      </rPr>
      <t>(</t>
    </r>
    <r>
      <rPr>
        <sz val="20"/>
        <rFont val="文鼎粗楷"/>
        <family val="3"/>
      </rPr>
      <t>續完</t>
    </r>
    <r>
      <rPr>
        <sz val="20"/>
        <rFont val="Times New Roman"/>
        <family val="1"/>
      </rPr>
      <t>)</t>
    </r>
  </si>
  <si>
    <t xml:space="preserve">                System, BNHI Branch and  Locale ( Cont'd )</t>
  </si>
  <si>
    <r>
      <t>單位：千件,百萬點</t>
    </r>
  </si>
  <si>
    <t xml:space="preserve"> 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</si>
  <si>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1,000 Cases, Million RVU</t>
    </r>
  </si>
  <si>
    <t xml:space="preserve">中華民國九十五年 </t>
  </si>
  <si>
    <t>業務組
縣市別</t>
  </si>
  <si>
    <r>
      <t>總計</t>
    </r>
    <r>
      <rPr>
        <sz val="10"/>
        <rFont val="Times New Roman"/>
        <family val="1"/>
      </rPr>
      <t xml:space="preserve">                                                      </t>
    </r>
    <r>
      <rPr>
        <sz val="6"/>
        <rFont val="Times New Roman"/>
        <family val="1"/>
      </rPr>
      <t xml:space="preserve"> </t>
    </r>
  </si>
  <si>
    <r>
      <t>醫院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                                             </t>
    </r>
  </si>
  <si>
    <t>西醫基層</t>
  </si>
  <si>
    <t>Division &amp; Locale</t>
  </si>
  <si>
    <t>分局縣市別</t>
  </si>
  <si>
    <r>
      <t>中醫</t>
    </r>
    <r>
      <rPr>
        <sz val="10"/>
        <rFont val="Times New Roman"/>
        <family val="1"/>
      </rPr>
      <t xml:space="preserve"> </t>
    </r>
  </si>
  <si>
    <r>
      <t>牙醫</t>
    </r>
    <r>
      <rPr>
        <sz val="10"/>
        <rFont val="Times New Roman"/>
        <family val="1"/>
      </rPr>
      <t xml:space="preserve">      </t>
    </r>
  </si>
  <si>
    <r>
      <t>其他</t>
    </r>
    <r>
      <rPr>
        <sz val="10"/>
        <rFont val="Times New Roman"/>
        <family val="1"/>
      </rPr>
      <t xml:space="preserve">     </t>
    </r>
  </si>
  <si>
    <t>Grand  Total</t>
  </si>
  <si>
    <t xml:space="preserve">Hospitals </t>
  </si>
  <si>
    <t xml:space="preserve">Physician Clinics </t>
  </si>
  <si>
    <t>Chinese Medicine</t>
  </si>
  <si>
    <t>Dentistry</t>
  </si>
  <si>
    <t>Others</t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</si>
  <si>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>數</t>
    </r>
    <r>
      <rPr>
        <sz val="10"/>
        <rFont val="Times New Roman"/>
        <family val="1"/>
      </rPr>
      <t xml:space="preserve"> 
Cases</t>
    </r>
  </si>
  <si>
    <r>
      <t>點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 xml:space="preserve">數
</t>
    </r>
    <r>
      <rPr>
        <sz val="10"/>
        <rFont val="Times New Roman"/>
        <family val="1"/>
      </rPr>
      <t>RVU</t>
    </r>
  </si>
  <si>
    <r>
      <t>平均每件點數（點）</t>
    </r>
    <r>
      <rPr>
        <sz val="10"/>
        <rFont val="Times New Roman"/>
        <family val="1"/>
      </rPr>
      <t xml:space="preserve">
Average RVU Per Case        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</si>
  <si>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>Branch &amp; Locale</t>
  </si>
  <si>
    <r>
      <t>平均每件點數（點）</t>
    </r>
    <r>
      <rPr>
        <sz val="10"/>
        <rFont val="Times New Roman"/>
        <family val="1"/>
      </rPr>
      <t xml:space="preserve">
Average RVU Per Case 
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</si>
  <si>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>總    計</t>
  </si>
  <si>
    <t xml:space="preserve"> Grand Total</t>
  </si>
  <si>
    <t>Grand Total</t>
  </si>
  <si>
    <t>臺北業務組</t>
  </si>
  <si>
    <t xml:space="preserve">Taipei Division </t>
  </si>
  <si>
    <t>台北分局</t>
  </si>
  <si>
    <t xml:space="preserve">Taipei Branch </t>
  </si>
  <si>
    <t>臺北市</t>
  </si>
  <si>
    <t>Taipei City</t>
  </si>
  <si>
    <t>台北市</t>
  </si>
  <si>
    <t>新北市</t>
  </si>
  <si>
    <t>New Taipei City</t>
  </si>
  <si>
    <t>基隆市</t>
  </si>
  <si>
    <t>Keelung City</t>
  </si>
  <si>
    <t>台北縣</t>
  </si>
  <si>
    <t>Taipei County</t>
  </si>
  <si>
    <t>宜蘭縣</t>
  </si>
  <si>
    <t>Yilan County</t>
  </si>
  <si>
    <t>金門縣</t>
  </si>
  <si>
    <t>Kinmen County</t>
  </si>
  <si>
    <t>連江縣</t>
  </si>
  <si>
    <t>Lienchiang County</t>
  </si>
  <si>
    <t>-</t>
  </si>
  <si>
    <t>北區業務組</t>
  </si>
  <si>
    <t xml:space="preserve">Northern Division </t>
  </si>
  <si>
    <t>北區分局</t>
  </si>
  <si>
    <t xml:space="preserve">Northern Branch </t>
  </si>
  <si>
    <t>新竹市</t>
  </si>
  <si>
    <t>Hsinchu City</t>
  </si>
  <si>
    <t>桃園縣</t>
  </si>
  <si>
    <t>Taoyuan County</t>
  </si>
  <si>
    <t>新竹縣</t>
  </si>
  <si>
    <t>Hsinchu County</t>
  </si>
  <si>
    <t>苗栗縣</t>
  </si>
  <si>
    <t>Miaoli County</t>
  </si>
  <si>
    <t>中區業務組</t>
  </si>
  <si>
    <t>Central Division</t>
  </si>
  <si>
    <t>中區分局</t>
  </si>
  <si>
    <t>Central Branch</t>
  </si>
  <si>
    <t>臺中市</t>
  </si>
  <si>
    <t>Taichung City</t>
  </si>
  <si>
    <t>台中市</t>
  </si>
  <si>
    <t>彰化縣</t>
  </si>
  <si>
    <t>Changhua County</t>
  </si>
  <si>
    <t>南投縣</t>
  </si>
  <si>
    <t>Nantou County</t>
  </si>
  <si>
    <t>南區業務組</t>
  </si>
  <si>
    <t>Southern Division</t>
  </si>
  <si>
    <t>南區分局</t>
  </si>
  <si>
    <t>Southern Branch</t>
  </si>
  <si>
    <t>臺南市</t>
  </si>
  <si>
    <t>Tainan City</t>
  </si>
  <si>
    <t>台南市</t>
  </si>
  <si>
    <t>嘉義市</t>
  </si>
  <si>
    <t>Chiayi City</t>
  </si>
  <si>
    <t>雲林縣</t>
  </si>
  <si>
    <t>Yunlin County</t>
  </si>
  <si>
    <t>嘉義縣</t>
  </si>
  <si>
    <t>Chiayi County</t>
  </si>
  <si>
    <t>高屏業務組</t>
  </si>
  <si>
    <t>KaoPing Division</t>
  </si>
  <si>
    <t>高屏分局</t>
  </si>
  <si>
    <t>Kao-Ping Branch</t>
  </si>
  <si>
    <t>高雄市</t>
  </si>
  <si>
    <t>Kaohsiung City</t>
  </si>
  <si>
    <t>高雄市</t>
  </si>
  <si>
    <t>屏東縣</t>
  </si>
  <si>
    <t>Pingtung County</t>
  </si>
  <si>
    <t>澎湖縣</t>
  </si>
  <si>
    <t>Penghu County</t>
  </si>
  <si>
    <t>東區業務組</t>
  </si>
  <si>
    <t>Eastern Division</t>
  </si>
  <si>
    <t>東區分局</t>
  </si>
  <si>
    <t>Eastern Branch</t>
  </si>
  <si>
    <t>花蓮縣</t>
  </si>
  <si>
    <t>Hualien County</t>
  </si>
  <si>
    <t>臺東縣</t>
  </si>
  <si>
    <t>Taitung County</t>
  </si>
  <si>
    <t>台東縣</t>
  </si>
  <si>
    <r>
      <rPr>
        <sz val="10"/>
        <rFont val="文鼎粗楷"/>
        <family val="3"/>
      </rPr>
      <t>　　　</t>
    </r>
    <r>
      <rPr>
        <sz val="10"/>
        <rFont val="Times New Roman"/>
        <family val="1"/>
      </rPr>
      <t>2.</t>
    </r>
    <r>
      <rPr>
        <sz val="10"/>
        <rFont val="文鼎粗楷"/>
        <family val="3"/>
      </rPr>
      <t>本表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點數</t>
    </r>
    <r>
      <rPr>
        <sz val="10"/>
        <rFont val="Times New Roman"/>
        <family val="1"/>
      </rPr>
      <t>"</t>
    </r>
    <r>
      <rPr>
        <sz val="10"/>
        <rFont val="文鼎粗楷"/>
        <family val="3"/>
      </rPr>
      <t>欄不含部分負擔。</t>
    </r>
  </si>
  <si>
    <r>
      <t xml:space="preserve">                    </t>
    </r>
    <r>
      <rPr>
        <sz val="17"/>
        <rFont val="文鼎粗楷"/>
        <family val="3"/>
      </rPr>
      <t>表</t>
    </r>
    <r>
      <rPr>
        <sz val="17"/>
        <rFont val="Times New Roman"/>
        <family val="1"/>
      </rPr>
      <t xml:space="preserve"> 78</t>
    </r>
    <r>
      <rPr>
        <sz val="17"/>
        <rFont val="文鼎粗楷"/>
        <family val="3"/>
      </rPr>
      <t>　門診醫療費用申報狀況</t>
    </r>
  </si>
  <si>
    <r>
      <t xml:space="preserve">       Table 78   Outpatient Medical Benefit Claims</t>
    </r>
  </si>
  <si>
    <r>
      <t xml:space="preserve">                      </t>
    </r>
    <r>
      <rPr>
        <sz val="17"/>
        <rFont val="文鼎粗楷"/>
        <family val="3"/>
      </rPr>
      <t>－按總額部門別及縣市別分（續一）</t>
    </r>
  </si>
  <si>
    <r>
      <t xml:space="preserve">                         by Locale and Global Budget Payment System</t>
    </r>
    <r>
      <rPr>
        <sz val="15.8"/>
        <rFont val="細明體"/>
        <family val="3"/>
      </rPr>
      <t>（</t>
    </r>
    <r>
      <rPr>
        <sz val="15.8"/>
        <rFont val="Times New Roman"/>
        <family val="1"/>
      </rPr>
      <t>Cont'd 1</t>
    </r>
    <r>
      <rPr>
        <sz val="15.8"/>
        <rFont val="細明體"/>
        <family val="3"/>
      </rPr>
      <t>）</t>
    </r>
    <r>
      <rPr>
        <sz val="15.8"/>
        <rFont val="Times New Roman"/>
        <family val="1"/>
      </rPr>
      <t xml:space="preserve"> </t>
    </r>
  </si>
  <si>
    <r>
      <t>單位：千件,百萬點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</si>
  <si>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1,000 Cases, Million RVU</t>
    </r>
  </si>
  <si>
    <t>業務組
縣市別</t>
  </si>
  <si>
    <r>
      <t>中醫</t>
    </r>
    <r>
      <rPr>
        <sz val="10"/>
        <rFont val="Times New Roman"/>
        <family val="1"/>
      </rPr>
      <t xml:space="preserve"> </t>
    </r>
  </si>
  <si>
    <r>
      <t>牙醫</t>
    </r>
    <r>
      <rPr>
        <sz val="10"/>
        <rFont val="Times New Roman"/>
        <family val="1"/>
      </rPr>
      <t xml:space="preserve">      </t>
    </r>
  </si>
  <si>
    <t>Dentistry</t>
  </si>
  <si>
    <t>門診透析</t>
  </si>
  <si>
    <t>Division &amp; Locale</t>
  </si>
  <si>
    <t>Chinese Medicine</t>
  </si>
  <si>
    <t>Dialysis</t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</si>
  <si>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>數</t>
    </r>
    <r>
      <rPr>
        <sz val="10"/>
        <rFont val="Times New Roman"/>
        <family val="1"/>
      </rPr>
      <t xml:space="preserve"> 
Cases</t>
    </r>
  </si>
  <si>
    <r>
      <t>點</t>
    </r>
    <r>
      <rPr>
        <sz val="10"/>
        <rFont val="Times New Roman"/>
        <family val="1"/>
      </rPr>
      <t xml:space="preserve"> </t>
    </r>
    <r>
      <rPr>
        <sz val="10"/>
        <rFont val="文鼎粗楷"/>
        <family val="3"/>
      </rPr>
      <t xml:space="preserve">數
</t>
    </r>
    <r>
      <rPr>
        <sz val="10"/>
        <rFont val="Times New Roman"/>
        <family val="1"/>
      </rPr>
      <t>RVU</t>
    </r>
  </si>
  <si>
    <r>
      <t>平均每件點數（點）</t>
    </r>
    <r>
      <rPr>
        <sz val="10"/>
        <rFont val="Times New Roman"/>
        <family val="1"/>
      </rPr>
      <t xml:space="preserve">
Average RVU Per Case 
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</si>
  <si>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t xml:space="preserve"> Grand Total</t>
  </si>
  <si>
    <t>臺北業務組</t>
  </si>
  <si>
    <t xml:space="preserve">Taipei Division </t>
  </si>
  <si>
    <t>臺北市</t>
  </si>
  <si>
    <t>新北市</t>
  </si>
  <si>
    <t>New Taipei City</t>
  </si>
  <si>
    <t>北區業務組</t>
  </si>
  <si>
    <t xml:space="preserve">Northern Division </t>
  </si>
  <si>
    <t>中區業務組</t>
  </si>
  <si>
    <t>Central Division</t>
  </si>
  <si>
    <t>臺中市</t>
  </si>
  <si>
    <t>南區業務組</t>
  </si>
  <si>
    <t>Southern Division</t>
  </si>
  <si>
    <t>臺南市</t>
  </si>
  <si>
    <t>高屏業務組</t>
  </si>
  <si>
    <t>KaoPing Division</t>
  </si>
  <si>
    <t>高雄市</t>
  </si>
  <si>
    <t>東區業務組</t>
  </si>
  <si>
    <t>Eastern Division</t>
  </si>
  <si>
    <t>臺東縣</t>
  </si>
  <si>
    <r>
      <t xml:space="preserve">                     </t>
    </r>
    <r>
      <rPr>
        <sz val="17"/>
        <rFont val="文鼎粗楷"/>
        <family val="3"/>
      </rPr>
      <t>－按總額部門別及縣市別分（續完）</t>
    </r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</si>
  <si>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1,000 Cases, Million RVU</t>
    </r>
  </si>
  <si>
    <t>代辦案件</t>
  </si>
  <si>
    <t>Division &amp; Locale</t>
  </si>
  <si>
    <t>Commission cases</t>
  </si>
  <si>
    <r>
      <t>平均每件點數（點）</t>
    </r>
    <r>
      <rPr>
        <sz val="10"/>
        <rFont val="Times New Roman"/>
        <family val="1"/>
      </rPr>
      <t xml:space="preserve">
Average RVU Per Case 
 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</si>
  <si>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r>
      <t>平均每件點數（點）</t>
    </r>
    <r>
      <rPr>
        <sz val="10"/>
        <rFont val="Times New Roman"/>
        <family val="1"/>
      </rPr>
      <t xml:space="preserve">
Average RVU Per Case   
</t>
    </r>
    <r>
      <rPr>
        <sz val="10"/>
        <rFont val="文鼎粗楷"/>
        <family val="3"/>
      </rPr>
      <t>（</t>
    </r>
    <r>
      <rPr>
        <sz val="10"/>
        <rFont val="Times New Roman"/>
        <family val="1"/>
      </rPr>
      <t>RVU</t>
    </r>
    <r>
      <rPr>
        <sz val="10"/>
        <rFont val="文鼎粗楷"/>
        <family val="3"/>
      </rPr>
      <t>）</t>
    </r>
  </si>
  <si>
    <r>
      <t xml:space="preserve">   </t>
    </r>
    <r>
      <rPr>
        <sz val="17"/>
        <rFont val="文鼎粗楷"/>
        <family val="3"/>
      </rPr>
      <t>－按總額部門別及縣市別分</t>
    </r>
  </si>
  <si>
    <r>
      <t xml:space="preserve">    Table 78   Outpatient Medical Benefit Claims</t>
    </r>
  </si>
  <si>
    <r>
      <t xml:space="preserve">                      by Locale and Global Budget Payment System</t>
    </r>
    <r>
      <rPr>
        <sz val="16"/>
        <rFont val="細明體"/>
        <family val="3"/>
      </rPr>
      <t>（</t>
    </r>
    <r>
      <rPr>
        <sz val="16"/>
        <rFont val="Times New Roman"/>
        <family val="1"/>
      </rPr>
      <t>Cont'd</t>
    </r>
    <r>
      <rPr>
        <sz val="16"/>
        <rFont val="細明體"/>
        <family val="3"/>
      </rPr>
      <t>）</t>
    </r>
    <r>
      <rPr>
        <sz val="16"/>
        <rFont val="Times New Roman"/>
        <family val="1"/>
      </rPr>
      <t xml:space="preserve"> 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</si>
  <si>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</si>
  <si>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r>
      <rPr>
        <sz val="12"/>
        <rFont val="文鼎粗楷"/>
        <family val="3"/>
      </rPr>
      <t>中華民國</t>
    </r>
    <r>
      <rPr>
        <sz val="12"/>
        <rFont val="Times New Roman"/>
        <family val="1"/>
      </rPr>
      <t>100</t>
    </r>
    <r>
      <rPr>
        <sz val="12"/>
        <rFont val="文鼎粗楷"/>
        <family val="3"/>
      </rPr>
      <t>年</t>
    </r>
  </si>
  <si>
    <t>備註：1.本表"件數"欄總計不含藥局及醫事檢驗機構等交付機構申報數。</t>
  </si>
  <si>
    <t xml:space="preserve">Notes : 1. Figures of the "Cases" columns in this table exclude cases to delivery institutions, such as pharmacies </t>
  </si>
  <si>
    <t xml:space="preserve">                and laboratory institutions.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</si>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</sst>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"/>
    <numFmt numFmtId="177" formatCode="##,###,,"/>
    <numFmt numFmtId="178" formatCode="##,##0,"/>
    <numFmt numFmtId="179" formatCode="##,##0,,"/>
    <numFmt numFmtId="180" formatCode="#,##0,"/>
    <numFmt numFmtId="181" formatCode="#,##0,,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文鼎粗楷"/>
      <family val="3"/>
    </font>
    <font>
      <sz val="20"/>
      <name val="Times New Roman"/>
      <family val="1"/>
    </font>
    <font>
      <sz val="9"/>
      <name val="新細明體"/>
      <family val="1"/>
    </font>
    <font>
      <sz val="16"/>
      <name val="Times New Roman"/>
      <family val="1"/>
    </font>
    <font>
      <sz val="18"/>
      <name val="標楷體"/>
      <family val="4"/>
    </font>
    <font>
      <sz val="20"/>
      <name val="文鼎粗楷"/>
      <family val="3"/>
    </font>
    <font>
      <sz val="12"/>
      <name val="全真楷書"/>
      <family val="3"/>
    </font>
    <font>
      <sz val="18"/>
      <name val="Times New Roman"/>
      <family val="1"/>
    </font>
    <font>
      <sz val="18"/>
      <name val="細明體"/>
      <family val="3"/>
    </font>
    <font>
      <sz val="14"/>
      <name val="Times New Roman"/>
      <family val="1"/>
    </font>
    <font>
      <sz val="12"/>
      <name val="Times New Roman"/>
      <family val="1"/>
    </font>
    <font>
      <sz val="12"/>
      <name val="文鼎粗楷"/>
      <family val="3"/>
    </font>
    <font>
      <sz val="10"/>
      <name val="文鼎粗楷"/>
      <family val="3"/>
    </font>
    <font>
      <sz val="10"/>
      <name val="Times New Roman"/>
      <family val="1"/>
    </font>
    <font>
      <sz val="12"/>
      <name val="標楷體"/>
      <family val="4"/>
    </font>
    <font>
      <sz val="13"/>
      <name val="全真楷書"/>
      <family val="3"/>
    </font>
    <font>
      <sz val="13"/>
      <name val="Times New Roman"/>
      <family val="1"/>
    </font>
    <font>
      <sz val="10"/>
      <name val="細明體"/>
      <family val="3"/>
    </font>
    <font>
      <sz val="14"/>
      <name val="文鼎粗楷"/>
      <family val="3"/>
    </font>
    <font>
      <sz val="11"/>
      <name val="文鼎粗楷"/>
      <family val="3"/>
    </font>
    <font>
      <sz val="11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文鼎粗楷"/>
      <family val="3"/>
    </font>
    <font>
      <b/>
      <sz val="10"/>
      <name val="Times New Roman"/>
      <family val="1"/>
    </font>
    <font>
      <b/>
      <sz val="11"/>
      <name val="文鼎粗楷"/>
      <family val="3"/>
    </font>
    <font>
      <b/>
      <sz val="12"/>
      <name val="文鼎粗楷"/>
      <family val="3"/>
    </font>
    <font>
      <b/>
      <sz val="12"/>
      <name val="全真楷書"/>
      <family val="3"/>
    </font>
    <font>
      <b/>
      <sz val="10"/>
      <color indexed="8"/>
      <name val="Times New Roman"/>
      <family val="1"/>
    </font>
    <font>
      <sz val="10"/>
      <name val="全真楷書"/>
      <family val="3"/>
    </font>
    <font>
      <sz val="10"/>
      <color indexed="8"/>
      <name val="Times New Roman"/>
      <family val="1"/>
    </font>
    <font>
      <sz val="9"/>
      <name val="文鼎粗楷"/>
      <family val="3"/>
    </font>
    <font>
      <sz val="9"/>
      <name val="Times New Roman"/>
      <family val="1"/>
    </font>
    <font>
      <sz val="9"/>
      <name val="全真楷書"/>
      <family val="3"/>
    </font>
    <font>
      <b/>
      <sz val="12"/>
      <name val="Times New Roman"/>
      <family val="1"/>
    </font>
    <font>
      <sz val="15.8"/>
      <name val="Times New Roman"/>
      <family val="1"/>
    </font>
    <font>
      <sz val="15.8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indent="3"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7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Continuous"/>
    </xf>
    <xf numFmtId="0" fontId="12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16" fillId="0" borderId="10" xfId="33" applyFont="1" applyBorder="1" applyAlignment="1">
      <alignment horizontal="right"/>
      <protection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6" fillId="0" borderId="0" xfId="33" applyFont="1" applyBorder="1" applyAlignment="1">
      <alignment horizontal="right"/>
      <protection/>
    </xf>
    <xf numFmtId="0" fontId="15" fillId="0" borderId="1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6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33" applyNumberFormat="1" applyFont="1" applyBorder="1" applyAlignment="1" quotePrefix="1">
      <alignment horizontal="center" vertical="center" wrapText="1"/>
      <protection/>
    </xf>
    <xf numFmtId="3" fontId="15" fillId="0" borderId="14" xfId="33" applyNumberFormat="1" applyFont="1" applyBorder="1" applyAlignment="1" quotePrefix="1">
      <alignment horizontal="center" vertical="center" wrapText="1"/>
      <protection/>
    </xf>
    <xf numFmtId="0" fontId="23" fillId="0" borderId="15" xfId="0" applyFont="1" applyBorder="1" applyAlignment="1" quotePrefix="1">
      <alignment horizontal="centerContinuous" vertical="top" wrapText="1"/>
    </xf>
    <xf numFmtId="0" fontId="13" fillId="0" borderId="15" xfId="0" applyFont="1" applyBorder="1" applyAlignment="1" quotePrefix="1">
      <alignment horizontal="centerContinuous" vertical="top"/>
    </xf>
    <xf numFmtId="0" fontId="13" fillId="0" borderId="12" xfId="0" applyFont="1" applyBorder="1" applyAlignment="1">
      <alignment horizontal="centerContinuous" vertical="top"/>
    </xf>
    <xf numFmtId="0" fontId="15" fillId="0" borderId="14" xfId="0" applyFont="1" applyBorder="1" applyAlignment="1">
      <alignment horizontal="center" vertical="center" wrapText="1"/>
    </xf>
    <xf numFmtId="3" fontId="15" fillId="0" borderId="16" xfId="33" applyNumberFormat="1" applyFont="1" applyBorder="1" applyAlignment="1" quotePrefix="1">
      <alignment horizontal="center" vertical="center" wrapText="1"/>
      <protection/>
    </xf>
    <xf numFmtId="3" fontId="15" fillId="0" borderId="0" xfId="33" applyNumberFormat="1" applyFont="1" applyBorder="1" applyAlignment="1" quotePrefix="1">
      <alignment horizontal="center" vertical="center" wrapText="1"/>
      <protection/>
    </xf>
    <xf numFmtId="0" fontId="26" fillId="0" borderId="0" xfId="0" applyFont="1" applyAlignment="1" quotePrefix="1">
      <alignment horizontal="left"/>
    </xf>
    <xf numFmtId="0" fontId="26" fillId="0" borderId="17" xfId="0" applyFont="1" applyBorder="1" applyAlignment="1">
      <alignment/>
    </xf>
    <xf numFmtId="176" fontId="27" fillId="0" borderId="0" xfId="0" applyNumberFormat="1" applyFont="1" applyAlignment="1">
      <alignment/>
    </xf>
    <xf numFmtId="177" fontId="27" fillId="0" borderId="0" xfId="0" applyNumberFormat="1" applyFont="1" applyAlignment="1">
      <alignment/>
    </xf>
    <xf numFmtId="41" fontId="27" fillId="0" borderId="0" xfId="0" applyNumberFormat="1" applyFont="1" applyAlignment="1">
      <alignment/>
    </xf>
    <xf numFmtId="178" fontId="27" fillId="0" borderId="0" xfId="0" applyNumberFormat="1" applyFont="1" applyAlignment="1">
      <alignment/>
    </xf>
    <xf numFmtId="179" fontId="27" fillId="0" borderId="0" xfId="0" applyNumberFormat="1" applyFont="1" applyAlignment="1">
      <alignment/>
    </xf>
    <xf numFmtId="0" fontId="27" fillId="0" borderId="18" xfId="0" applyFont="1" applyBorder="1" applyAlignment="1">
      <alignment horizontal="left" indent="1"/>
    </xf>
    <xf numFmtId="0" fontId="28" fillId="0" borderId="0" xfId="0" applyFont="1" applyBorder="1" applyAlignment="1" quotePrefix="1">
      <alignment horizontal="left"/>
    </xf>
    <xf numFmtId="0" fontId="29" fillId="0" borderId="0" xfId="0" applyFont="1" applyBorder="1" applyAlignment="1">
      <alignment/>
    </xf>
    <xf numFmtId="0" fontId="27" fillId="0" borderId="19" xfId="0" applyFont="1" applyBorder="1" applyAlignment="1">
      <alignment horizontal="left"/>
    </xf>
    <xf numFmtId="0" fontId="30" fillId="0" borderId="0" xfId="0" applyFont="1" applyAlignment="1">
      <alignment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/>
    </xf>
    <xf numFmtId="176" fontId="31" fillId="0" borderId="20" xfId="0" applyNumberFormat="1" applyFont="1" applyBorder="1" applyAlignment="1">
      <alignment/>
    </xf>
    <xf numFmtId="177" fontId="31" fillId="0" borderId="0" xfId="0" applyNumberFormat="1" applyFont="1" applyAlignment="1">
      <alignment/>
    </xf>
    <xf numFmtId="41" fontId="31" fillId="0" borderId="0" xfId="0" applyNumberFormat="1" applyFont="1" applyAlignment="1">
      <alignment/>
    </xf>
    <xf numFmtId="178" fontId="31" fillId="0" borderId="0" xfId="0" applyNumberFormat="1" applyFont="1" applyAlignment="1">
      <alignment/>
    </xf>
    <xf numFmtId="0" fontId="27" fillId="0" borderId="20" xfId="0" applyFont="1" applyBorder="1" applyAlignment="1">
      <alignment horizontal="left" indent="2"/>
    </xf>
    <xf numFmtId="0" fontId="28" fillId="0" borderId="0" xfId="0" applyFont="1" applyBorder="1" applyAlignment="1">
      <alignment/>
    </xf>
    <xf numFmtId="0" fontId="27" fillId="0" borderId="19" xfId="0" applyFont="1" applyBorder="1" applyAlignment="1">
      <alignment/>
    </xf>
    <xf numFmtId="0" fontId="32" fillId="0" borderId="0" xfId="0" applyFont="1" applyAlignment="1">
      <alignment/>
    </xf>
    <xf numFmtId="0" fontId="15" fillId="0" borderId="0" xfId="0" applyFont="1" applyBorder="1" applyAlignment="1">
      <alignment horizontal="left"/>
    </xf>
    <xf numFmtId="176" fontId="33" fillId="0" borderId="2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41" fontId="33" fillId="0" borderId="0" xfId="0" applyNumberFormat="1" applyFont="1" applyAlignment="1">
      <alignment/>
    </xf>
    <xf numFmtId="178" fontId="33" fillId="0" borderId="0" xfId="0" applyNumberFormat="1" applyFont="1" applyAlignment="1">
      <alignment/>
    </xf>
    <xf numFmtId="179" fontId="33" fillId="0" borderId="0" xfId="0" applyNumberFormat="1" applyFont="1" applyAlignment="1">
      <alignment/>
    </xf>
    <xf numFmtId="0" fontId="16" fillId="0" borderId="20" xfId="0" applyFont="1" applyBorder="1" applyAlignment="1">
      <alignment horizontal="left" indent="3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178" fontId="33" fillId="0" borderId="0" xfId="0" applyNumberFormat="1" applyFont="1" applyAlignment="1">
      <alignment horizontal="right"/>
    </xf>
    <xf numFmtId="179" fontId="33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79" fontId="31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6" fillId="0" borderId="20" xfId="0" applyFont="1" applyBorder="1" applyAlignment="1">
      <alignment horizontal="left" vertical="center" wrapText="1" indent="3"/>
    </xf>
    <xf numFmtId="0" fontId="14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indent="1"/>
    </xf>
    <xf numFmtId="0" fontId="26" fillId="0" borderId="0" xfId="0" applyFont="1" applyAlignment="1" quotePrefix="1">
      <alignment horizontal="left" wrapText="1"/>
    </xf>
    <xf numFmtId="0" fontId="27" fillId="0" borderId="20" xfId="0" applyFont="1" applyBorder="1" applyAlignment="1" quotePrefix="1">
      <alignment horizontal="left" indent="2"/>
    </xf>
    <xf numFmtId="0" fontId="29" fillId="0" borderId="0" xfId="0" applyFont="1" applyBorder="1" applyAlignment="1" quotePrefix="1">
      <alignment horizontal="left" wrapText="1"/>
    </xf>
    <xf numFmtId="0" fontId="27" fillId="0" borderId="19" xfId="0" applyFont="1" applyBorder="1" applyAlignment="1" quotePrefix="1">
      <alignment horizontal="left"/>
    </xf>
    <xf numFmtId="0" fontId="22" fillId="0" borderId="0" xfId="0" applyFont="1" applyBorder="1" applyAlignment="1">
      <alignment horizontal="left"/>
    </xf>
    <xf numFmtId="177" fontId="33" fillId="0" borderId="0" xfId="0" applyNumberFormat="1" applyFont="1" applyAlignment="1">
      <alignment/>
    </xf>
    <xf numFmtId="0" fontId="15" fillId="0" borderId="10" xfId="0" applyFont="1" applyBorder="1" applyAlignment="1">
      <alignment horizontal="left" wrapText="1"/>
    </xf>
    <xf numFmtId="176" fontId="16" fillId="0" borderId="21" xfId="0" applyNumberFormat="1" applyFont="1" applyBorder="1" applyAlignment="1">
      <alignment/>
    </xf>
    <xf numFmtId="177" fontId="16" fillId="0" borderId="10" xfId="0" applyNumberFormat="1" applyFont="1" applyBorder="1" applyAlignment="1">
      <alignment/>
    </xf>
    <xf numFmtId="41" fontId="16" fillId="0" borderId="10" xfId="0" applyNumberFormat="1" applyFont="1" applyBorder="1" applyAlignment="1">
      <alignment/>
    </xf>
    <xf numFmtId="178" fontId="16" fillId="0" borderId="10" xfId="0" applyNumberFormat="1" applyFont="1" applyBorder="1" applyAlignment="1">
      <alignment/>
    </xf>
    <xf numFmtId="179" fontId="33" fillId="0" borderId="10" xfId="0" applyNumberFormat="1" applyFont="1" applyBorder="1" applyAlignment="1" applyProtection="1">
      <alignment/>
      <protection locked="0"/>
    </xf>
    <xf numFmtId="41" fontId="33" fillId="0" borderId="10" xfId="0" applyNumberFormat="1" applyFont="1" applyBorder="1" applyAlignment="1">
      <alignment/>
    </xf>
    <xf numFmtId="0" fontId="16" fillId="0" borderId="21" xfId="0" applyFont="1" applyBorder="1" applyAlignment="1">
      <alignment horizontal="left" indent="3"/>
    </xf>
    <xf numFmtId="0" fontId="22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178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41" fontId="33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/>
    </xf>
    <xf numFmtId="3" fontId="34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16" fillId="0" borderId="0" xfId="33" applyFont="1" applyAlignment="1" applyProtection="1">
      <alignment vertical="center"/>
      <protection locked="0"/>
    </xf>
    <xf numFmtId="41" fontId="3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0" fontId="3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vertical="center"/>
    </xf>
    <xf numFmtId="180" fontId="19" fillId="0" borderId="0" xfId="0" applyNumberFormat="1" applyFont="1" applyAlignment="1">
      <alignment vertical="center"/>
    </xf>
    <xf numFmtId="181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180" fontId="19" fillId="0" borderId="10" xfId="0" applyNumberFormat="1" applyFont="1" applyBorder="1" applyAlignment="1">
      <alignment horizontal="centerContinuous"/>
    </xf>
    <xf numFmtId="181" fontId="18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1" fontId="12" fillId="0" borderId="10" xfId="0" applyNumberFormat="1" applyFont="1" applyBorder="1" applyAlignment="1">
      <alignment horizontal="left"/>
    </xf>
    <xf numFmtId="180" fontId="15" fillId="0" borderId="13" xfId="0" applyNumberFormat="1" applyFont="1" applyBorder="1" applyAlignment="1">
      <alignment horizontal="center" vertical="center" wrapText="1"/>
    </xf>
    <xf numFmtId="181" fontId="15" fillId="0" borderId="13" xfId="33" applyNumberFormat="1" applyFont="1" applyBorder="1" applyAlignment="1" quotePrefix="1">
      <alignment horizontal="center" vertical="center" wrapText="1"/>
      <protection/>
    </xf>
    <xf numFmtId="180" fontId="27" fillId="0" borderId="0" xfId="0" applyNumberFormat="1" applyFont="1" applyAlignment="1">
      <alignment/>
    </xf>
    <xf numFmtId="181" fontId="27" fillId="0" borderId="0" xfId="0" applyNumberFormat="1" applyFont="1" applyAlignment="1">
      <alignment/>
    </xf>
    <xf numFmtId="0" fontId="26" fillId="0" borderId="19" xfId="0" applyFont="1" applyBorder="1" applyAlignment="1">
      <alignment/>
    </xf>
    <xf numFmtId="0" fontId="15" fillId="0" borderId="19" xfId="0" applyFont="1" applyBorder="1" applyAlignment="1">
      <alignment horizontal="left"/>
    </xf>
    <xf numFmtId="180" fontId="33" fillId="0" borderId="0" xfId="0" applyNumberFormat="1" applyFont="1" applyAlignment="1">
      <alignment/>
    </xf>
    <xf numFmtId="181" fontId="33" fillId="0" borderId="0" xfId="0" applyNumberFormat="1" applyFont="1" applyAlignment="1">
      <alignment/>
    </xf>
    <xf numFmtId="41" fontId="33" fillId="0" borderId="0" xfId="0" applyNumberFormat="1" applyFont="1" applyAlignment="1">
      <alignment horizontal="right"/>
    </xf>
    <xf numFmtId="0" fontId="26" fillId="0" borderId="19" xfId="0" applyFont="1" applyBorder="1" applyAlignment="1">
      <alignment horizontal="left"/>
    </xf>
    <xf numFmtId="180" fontId="31" fillId="0" borderId="0" xfId="0" applyNumberFormat="1" applyFont="1" applyAlignment="1">
      <alignment/>
    </xf>
    <xf numFmtId="181" fontId="31" fillId="0" borderId="0" xfId="0" applyNumberFormat="1" applyFont="1" applyAlignment="1">
      <alignment/>
    </xf>
    <xf numFmtId="0" fontId="15" fillId="0" borderId="19" xfId="0" applyFont="1" applyBorder="1" applyAlignment="1">
      <alignment horizontal="left" wrapText="1"/>
    </xf>
    <xf numFmtId="0" fontId="26" fillId="0" borderId="19" xfId="0" applyFont="1" applyBorder="1" applyAlignment="1" quotePrefix="1">
      <alignment horizontal="left" wrapText="1"/>
    </xf>
    <xf numFmtId="0" fontId="15" fillId="0" borderId="22" xfId="0" applyFont="1" applyBorder="1" applyAlignment="1">
      <alignment horizontal="left" wrapText="1"/>
    </xf>
    <xf numFmtId="180" fontId="33" fillId="0" borderId="10" xfId="0" applyNumberFormat="1" applyFont="1" applyBorder="1" applyAlignment="1">
      <alignment/>
    </xf>
    <xf numFmtId="181" fontId="33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81" fontId="9" fillId="0" borderId="0" xfId="0" applyNumberFormat="1" applyFont="1" applyAlignment="1">
      <alignment/>
    </xf>
    <xf numFmtId="180" fontId="15" fillId="0" borderId="14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13" fillId="0" borderId="0" xfId="0" applyFont="1" applyAlignment="1">
      <alignment horizontal="left" indent="3"/>
    </xf>
    <xf numFmtId="3" fontId="13" fillId="0" borderId="0" xfId="0" applyNumberFormat="1" applyFont="1" applyAlignment="1">
      <alignment horizontal="left" vertical="center" indent="2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3" fillId="0" borderId="24" xfId="0" applyFont="1" applyBorder="1" applyAlignment="1" quotePrefix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21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3" xfId="0" applyFont="1" applyBorder="1" applyAlignment="1">
      <alignment/>
    </xf>
    <xf numFmtId="0" fontId="23" fillId="0" borderId="24" xfId="0" applyFont="1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84872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Unit:NT$,Person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9525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7059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Unit:NT$,Person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10</xdr:col>
      <xdr:colOff>9525</xdr:colOff>
      <xdr:row>4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705975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Unit:NT$,Person</a:t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9705975" y="116205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Unit</a:t>
          </a: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1,000Cases,Million RVU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77914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Unit:NT$,Person</a:t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</xdr:colOff>
      <xdr:row>4</xdr:row>
      <xdr:rowOff>0</xdr:rowOff>
    </xdr:to>
    <xdr:sp>
      <xdr:nvSpPr>
        <xdr:cNvPr id="2" name="文字 1"/>
        <xdr:cNvSpPr txBox="1">
          <a:spLocks noChangeArrowheads="1"/>
        </xdr:cNvSpPr>
      </xdr:nvSpPr>
      <xdr:spPr>
        <a:xfrm>
          <a:off x="91249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Unit:NT$,Person</a:t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7</xdr:col>
      <xdr:colOff>9525</xdr:colOff>
      <xdr:row>4</xdr:row>
      <xdr:rowOff>0</xdr:rowOff>
    </xdr:to>
    <xdr:sp>
      <xdr:nvSpPr>
        <xdr:cNvPr id="3" name="文字 1"/>
        <xdr:cNvSpPr txBox="1">
          <a:spLocks noChangeArrowheads="1"/>
        </xdr:cNvSpPr>
      </xdr:nvSpPr>
      <xdr:spPr>
        <a:xfrm>
          <a:off x="9124950" y="116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Unit:NT$,Person</a:t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9124950" y="1162050"/>
          <a:ext cx="1943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Unit</a:t>
          </a:r>
          <a:r>
            <a:rPr lang="en-US" cap="none" sz="10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1,000Cases,Million RVU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SheetLayoutView="100" zoomScalePageLayoutView="0" workbookViewId="0" topLeftCell="A19">
      <selection activeCell="H40" sqref="H40"/>
    </sheetView>
  </sheetViews>
  <sheetFormatPr defaultColWidth="9.00390625" defaultRowHeight="15.75"/>
  <cols>
    <col min="1" max="1" width="4.625" style="60" customWidth="1"/>
    <col min="2" max="2" width="14.625" style="60" customWidth="1"/>
    <col min="3" max="4" width="11.125" style="120" customWidth="1"/>
    <col min="5" max="5" width="20.625" style="27" customWidth="1"/>
    <col min="6" max="7" width="11.125" style="27" customWidth="1"/>
    <col min="8" max="8" width="20.625" style="27" customWidth="1"/>
    <col min="9" max="10" width="11.125" style="27" customWidth="1"/>
    <col min="11" max="12" width="20.625" style="27" customWidth="1"/>
    <col min="13" max="13" width="6.50390625" style="60" hidden="1" customWidth="1"/>
    <col min="14" max="14" width="8.50390625" style="60" hidden="1" customWidth="1"/>
    <col min="15" max="15" width="15.625" style="121" hidden="1" customWidth="1"/>
    <col min="16" max="17" width="13.25390625" style="27" hidden="1" customWidth="1"/>
    <col min="18" max="18" width="18.625" style="27" hidden="1" customWidth="1"/>
    <col min="19" max="19" width="9.625" style="27" hidden="1" customWidth="1"/>
    <col min="20" max="20" width="10.375" style="27" hidden="1" customWidth="1"/>
    <col min="21" max="21" width="17.875" style="27" hidden="1" customWidth="1"/>
    <col min="22" max="23" width="9.75390625" style="27" hidden="1" customWidth="1"/>
    <col min="24" max="24" width="17.50390625" style="27" hidden="1" customWidth="1"/>
    <col min="25" max="25" width="17.50390625" style="27" customWidth="1"/>
    <col min="26" max="16384" width="9.00390625" style="27" customWidth="1"/>
  </cols>
  <sheetData>
    <row r="1" spans="1:25" s="3" customFormat="1" ht="24.75" customHeight="1">
      <c r="A1" s="158" t="s">
        <v>0</v>
      </c>
      <c r="B1" s="158"/>
      <c r="C1" s="158"/>
      <c r="D1" s="158"/>
      <c r="E1" s="158"/>
      <c r="F1" s="158"/>
      <c r="G1" s="158"/>
      <c r="H1" s="159" t="s">
        <v>1</v>
      </c>
      <c r="I1" s="159"/>
      <c r="J1" s="159"/>
      <c r="K1" s="159"/>
      <c r="L1" s="159"/>
      <c r="M1" s="1" t="s">
        <v>2</v>
      </c>
      <c r="N1" s="2"/>
      <c r="P1" s="4"/>
      <c r="Q1" s="5"/>
      <c r="R1" s="5"/>
      <c r="S1" s="160" t="s">
        <v>3</v>
      </c>
      <c r="T1" s="160"/>
      <c r="U1" s="160"/>
      <c r="V1" s="160"/>
      <c r="W1" s="160"/>
      <c r="X1" s="160"/>
      <c r="Y1" s="6"/>
    </row>
    <row r="2" spans="1:25" s="3" customFormat="1" ht="24.75" customHeight="1">
      <c r="A2" s="161" t="s">
        <v>155</v>
      </c>
      <c r="B2" s="161"/>
      <c r="C2" s="161"/>
      <c r="D2" s="161"/>
      <c r="E2" s="161"/>
      <c r="F2" s="161"/>
      <c r="G2" s="161"/>
      <c r="H2" s="7" t="s">
        <v>4</v>
      </c>
      <c r="I2" s="8"/>
      <c r="J2" s="8"/>
      <c r="K2" s="8"/>
      <c r="L2" s="8"/>
      <c r="M2" s="9" t="s">
        <v>5</v>
      </c>
      <c r="N2" s="9"/>
      <c r="P2" s="9"/>
      <c r="R2" s="10"/>
      <c r="S2" s="11" t="s">
        <v>6</v>
      </c>
      <c r="V2" s="12"/>
      <c r="X2" s="12"/>
      <c r="Y2" s="12"/>
    </row>
    <row r="3" spans="1:19" s="12" customFormat="1" ht="21" customHeight="1">
      <c r="A3" s="162" t="s">
        <v>158</v>
      </c>
      <c r="B3" s="163"/>
      <c r="C3" s="163"/>
      <c r="D3" s="163"/>
      <c r="E3" s="163"/>
      <c r="F3" s="163"/>
      <c r="G3" s="163"/>
      <c r="H3" s="164">
        <v>2011</v>
      </c>
      <c r="I3" s="164"/>
      <c r="J3" s="164"/>
      <c r="K3" s="164"/>
      <c r="L3" s="164"/>
      <c r="M3" s="156"/>
      <c r="N3" s="156"/>
      <c r="P3" s="156"/>
      <c r="R3" s="10"/>
      <c r="S3" s="157"/>
    </row>
    <row r="4" spans="1:25" s="14" customFormat="1" ht="21" customHeight="1" thickBot="1">
      <c r="A4" s="165" t="s">
        <v>7</v>
      </c>
      <c r="B4" s="166"/>
      <c r="C4" s="166"/>
      <c r="D4" s="13"/>
      <c r="F4" s="15"/>
      <c r="G4" s="16" t="s">
        <v>8</v>
      </c>
      <c r="I4" s="17"/>
      <c r="J4" s="18"/>
      <c r="K4" s="18"/>
      <c r="L4" s="19" t="s">
        <v>9</v>
      </c>
      <c r="M4" s="15" t="s">
        <v>8</v>
      </c>
      <c r="N4" s="15"/>
      <c r="O4" s="15"/>
      <c r="P4" s="20" t="s">
        <v>10</v>
      </c>
      <c r="Q4" s="15"/>
      <c r="R4" s="21" t="s">
        <v>7</v>
      </c>
      <c r="S4" s="15"/>
      <c r="U4" s="22">
        <v>2006</v>
      </c>
      <c r="V4" s="23"/>
      <c r="W4" s="16"/>
      <c r="X4" s="19" t="s">
        <v>8</v>
      </c>
      <c r="Y4" s="24"/>
    </row>
    <row r="5" spans="1:25" ht="15.75" customHeight="1">
      <c r="A5" s="167" t="s">
        <v>11</v>
      </c>
      <c r="B5" s="168"/>
      <c r="C5" s="173" t="s">
        <v>12</v>
      </c>
      <c r="D5" s="174"/>
      <c r="E5" s="187"/>
      <c r="F5" s="173" t="s">
        <v>13</v>
      </c>
      <c r="G5" s="174"/>
      <c r="H5" s="25"/>
      <c r="I5" s="175" t="s">
        <v>14</v>
      </c>
      <c r="J5" s="176"/>
      <c r="K5" s="177"/>
      <c r="L5" s="178" t="s">
        <v>15</v>
      </c>
      <c r="M5" s="181" t="s">
        <v>16</v>
      </c>
      <c r="N5" s="182"/>
      <c r="O5" s="183"/>
      <c r="P5" s="175" t="s">
        <v>17</v>
      </c>
      <c r="Q5" s="191"/>
      <c r="R5" s="192"/>
      <c r="S5" s="175" t="s">
        <v>18</v>
      </c>
      <c r="T5" s="191"/>
      <c r="U5" s="192"/>
      <c r="V5" s="175" t="s">
        <v>19</v>
      </c>
      <c r="W5" s="191"/>
      <c r="X5" s="191"/>
      <c r="Y5" s="26"/>
    </row>
    <row r="6" spans="1:25" ht="15.75" customHeight="1">
      <c r="A6" s="169"/>
      <c r="B6" s="170"/>
      <c r="C6" s="188" t="s">
        <v>20</v>
      </c>
      <c r="D6" s="189"/>
      <c r="E6" s="190"/>
      <c r="F6" s="188" t="s">
        <v>21</v>
      </c>
      <c r="G6" s="189"/>
      <c r="H6" s="28"/>
      <c r="I6" s="188" t="s">
        <v>22</v>
      </c>
      <c r="J6" s="189"/>
      <c r="K6" s="190"/>
      <c r="L6" s="179"/>
      <c r="M6" s="184"/>
      <c r="N6" s="185"/>
      <c r="O6" s="186"/>
      <c r="P6" s="193" t="s">
        <v>23</v>
      </c>
      <c r="Q6" s="194"/>
      <c r="R6" s="195"/>
      <c r="S6" s="193" t="s">
        <v>24</v>
      </c>
      <c r="T6" s="194"/>
      <c r="U6" s="195"/>
      <c r="V6" s="193" t="s">
        <v>25</v>
      </c>
      <c r="W6" s="194"/>
      <c r="X6" s="194"/>
      <c r="Y6" s="29"/>
    </row>
    <row r="7" spans="1:25" ht="45" customHeight="1">
      <c r="A7" s="171"/>
      <c r="B7" s="172"/>
      <c r="C7" s="30" t="s">
        <v>26</v>
      </c>
      <c r="D7" s="31" t="s">
        <v>27</v>
      </c>
      <c r="E7" s="31" t="s">
        <v>153</v>
      </c>
      <c r="F7" s="30" t="s">
        <v>26</v>
      </c>
      <c r="G7" s="31" t="s">
        <v>27</v>
      </c>
      <c r="H7" s="32" t="s">
        <v>154</v>
      </c>
      <c r="I7" s="30" t="s">
        <v>26</v>
      </c>
      <c r="J7" s="31" t="s">
        <v>27</v>
      </c>
      <c r="K7" s="31" t="s">
        <v>28</v>
      </c>
      <c r="L7" s="180"/>
      <c r="M7" s="33" t="s">
        <v>29</v>
      </c>
      <c r="N7" s="34"/>
      <c r="O7" s="35"/>
      <c r="P7" s="30" t="s">
        <v>26</v>
      </c>
      <c r="Q7" s="31" t="s">
        <v>27</v>
      </c>
      <c r="R7" s="31" t="s">
        <v>30</v>
      </c>
      <c r="S7" s="36" t="s">
        <v>26</v>
      </c>
      <c r="T7" s="31" t="s">
        <v>27</v>
      </c>
      <c r="U7" s="31" t="s">
        <v>30</v>
      </c>
      <c r="V7" s="30" t="s">
        <v>26</v>
      </c>
      <c r="W7" s="31" t="s">
        <v>27</v>
      </c>
      <c r="X7" s="37" t="s">
        <v>30</v>
      </c>
      <c r="Y7" s="38"/>
    </row>
    <row r="8" spans="1:25" s="50" customFormat="1" ht="16.5" customHeight="1">
      <c r="A8" s="39" t="s">
        <v>31</v>
      </c>
      <c r="B8" s="40"/>
      <c r="C8" s="41">
        <f>F8+I8+'表78-1'!C8+'表78-1'!F8+'表78-1'!I8+'表78-1 (2)'!C8+'表78-1 (2)'!F8</f>
        <v>375009156</v>
      </c>
      <c r="D8" s="42">
        <f>G8+J8+'表78-1'!D8+'表78-1'!G8+'表78-1'!J8+'表78-1 (2)'!D8+'表78-1 (2)'!G8</f>
        <v>356127758764</v>
      </c>
      <c r="E8" s="43">
        <f aca="true" t="shared" si="0" ref="E8:E36">D8/C8</f>
        <v>949.6508366958379</v>
      </c>
      <c r="F8" s="44">
        <f>SUM(F9,F16,F21,F25,F30,F34)</f>
        <v>99319682</v>
      </c>
      <c r="G8" s="45">
        <f>SUM(G9,G16,G21,G25,G30,G34)</f>
        <v>168779609432</v>
      </c>
      <c r="H8" s="43">
        <f>G8/F8</f>
        <v>1699.357126737478</v>
      </c>
      <c r="I8" s="44">
        <f>SUM(I9,I16,I21,I25,I30,I34)</f>
        <v>192350117</v>
      </c>
      <c r="J8" s="45">
        <f>SUM(J9,J16,J21,J25,J30,J34)</f>
        <v>88283652757</v>
      </c>
      <c r="K8" s="43">
        <f>J8/I8</f>
        <v>458.9737408737838</v>
      </c>
      <c r="L8" s="46" t="s">
        <v>32</v>
      </c>
      <c r="M8" s="47" t="s">
        <v>31</v>
      </c>
      <c r="N8" s="48"/>
      <c r="O8" s="49" t="s">
        <v>33</v>
      </c>
      <c r="P8" s="44">
        <f>SUM(P9,P16,P21,P25,P30,P34)</f>
        <v>26986288</v>
      </c>
      <c r="Q8" s="45">
        <f>SUM(Q9,Q16,Q21,Q25,Q30,Q34)</f>
        <v>12584488865</v>
      </c>
      <c r="R8" s="43">
        <f>Q8/P8</f>
        <v>466.3290062345736</v>
      </c>
      <c r="S8" s="44">
        <f>SUM(S9,S16,S21,S25,S30,S34)</f>
        <v>24277311</v>
      </c>
      <c r="T8" s="45">
        <f>SUM(T9,T16,T21,T25,T30,T34)</f>
        <v>26389437709</v>
      </c>
      <c r="U8" s="43">
        <f>T8/S8</f>
        <v>1087.0000268563515</v>
      </c>
      <c r="V8" s="44">
        <f>SUM(V9,V16,V21,V25,V30,V34)</f>
        <v>1347474</v>
      </c>
      <c r="W8" s="45">
        <f>SUM(W9,W16,W21,W25,W30,W34)</f>
        <v>2060974016</v>
      </c>
      <c r="X8" s="43">
        <f>W8/V8</f>
        <v>1529.5093011071085</v>
      </c>
      <c r="Y8" s="43"/>
    </row>
    <row r="9" spans="1:25" s="50" customFormat="1" ht="16.5" customHeight="1">
      <c r="A9" s="51" t="s">
        <v>34</v>
      </c>
      <c r="B9" s="52"/>
      <c r="C9" s="53">
        <f>SUM(C10:C15)</f>
        <v>117266977</v>
      </c>
      <c r="D9" s="54">
        <f>SUM(D10:D15)</f>
        <v>119322382790</v>
      </c>
      <c r="E9" s="55">
        <f t="shared" si="0"/>
        <v>1017.5275754742105</v>
      </c>
      <c r="F9" s="56">
        <f>SUM(F10:F15)</f>
        <v>35384836</v>
      </c>
      <c r="G9" s="45">
        <f>SUM(G10:G15)</f>
        <v>62359879778</v>
      </c>
      <c r="H9" s="43">
        <f aca="true" t="shared" si="1" ref="H9:H36">G9/F9</f>
        <v>1762.3334407428085</v>
      </c>
      <c r="I9" s="56">
        <f>SUM(I10:I15)</f>
        <v>56017438</v>
      </c>
      <c r="J9" s="45">
        <f>SUM(J10:J15)</f>
        <v>26033390833</v>
      </c>
      <c r="K9" s="43">
        <f aca="true" t="shared" si="2" ref="K9:K36">J9/I9</f>
        <v>464.73726329647565</v>
      </c>
      <c r="L9" s="57" t="s">
        <v>35</v>
      </c>
      <c r="M9" s="58" t="s">
        <v>36</v>
      </c>
      <c r="N9" s="48"/>
      <c r="O9" s="59" t="s">
        <v>37</v>
      </c>
      <c r="P9" s="44">
        <f>SUM(P10:P15)</f>
        <v>8886302</v>
      </c>
      <c r="Q9" s="45">
        <f>SUM(Q10:Q15)</f>
        <v>4354446527</v>
      </c>
      <c r="R9" s="43">
        <f aca="true" t="shared" si="3" ref="R9:R14">Q9/P9</f>
        <v>490.0178417298894</v>
      </c>
      <c r="S9" s="44">
        <f>SUM(S10:S15)</f>
        <v>9890540</v>
      </c>
      <c r="T9" s="45">
        <f>SUM(T10:T15)</f>
        <v>10582522347</v>
      </c>
      <c r="U9" s="43">
        <f aca="true" t="shared" si="4" ref="U9:U36">T9/S9</f>
        <v>1069.9640613151557</v>
      </c>
      <c r="V9" s="44">
        <f>SUM(V10:V15)</f>
        <v>503984</v>
      </c>
      <c r="W9" s="45">
        <f>SUM(W10:W15)</f>
        <v>814726541</v>
      </c>
      <c r="X9" s="43">
        <f aca="true" t="shared" si="5" ref="X9:X36">W9/V9</f>
        <v>1616.5722344360138</v>
      </c>
      <c r="Y9" s="43"/>
    </row>
    <row r="10" spans="2:25" ht="16.5" customHeight="1">
      <c r="B10" s="61" t="s">
        <v>38</v>
      </c>
      <c r="C10" s="62">
        <f>F10+I10+'表78-1'!C10+'表78-1'!F10+'表78-1'!I10+'表78-1 (2)'!C10+'表78-1 (2)'!F10</f>
        <v>50424229</v>
      </c>
      <c r="D10" s="63">
        <f>G10+J10+'表78-1'!D10+'表78-1'!G10+'表78-1'!J10+'表78-1 (2)'!D10+'表78-1 (2)'!G10</f>
        <v>63873511043</v>
      </c>
      <c r="E10" s="64">
        <f t="shared" si="0"/>
        <v>1266.7226115247097</v>
      </c>
      <c r="F10" s="65">
        <v>21888444</v>
      </c>
      <c r="G10" s="66">
        <v>41038419847</v>
      </c>
      <c r="H10" s="64">
        <f t="shared" si="1"/>
        <v>1874.8897750338033</v>
      </c>
      <c r="I10" s="65">
        <v>17680522</v>
      </c>
      <c r="J10" s="66">
        <v>8682051647</v>
      </c>
      <c r="K10" s="64">
        <f t="shared" si="2"/>
        <v>491.0517713786957</v>
      </c>
      <c r="L10" s="67" t="s">
        <v>39</v>
      </c>
      <c r="M10" s="68"/>
      <c r="N10" s="69" t="s">
        <v>40</v>
      </c>
      <c r="O10" s="70" t="s">
        <v>39</v>
      </c>
      <c r="P10" s="65">
        <v>3625747</v>
      </c>
      <c r="Q10" s="66">
        <v>1788662190</v>
      </c>
      <c r="R10" s="64">
        <f t="shared" si="3"/>
        <v>493.3223939783995</v>
      </c>
      <c r="S10" s="65">
        <v>4350741</v>
      </c>
      <c r="T10" s="66">
        <v>4678877762</v>
      </c>
      <c r="U10" s="64">
        <f t="shared" si="4"/>
        <v>1075.4208908321593</v>
      </c>
      <c r="V10" s="65">
        <v>200338</v>
      </c>
      <c r="W10" s="66">
        <v>356582662</v>
      </c>
      <c r="X10" s="64">
        <f t="shared" si="5"/>
        <v>1779.905270093542</v>
      </c>
      <c r="Y10" s="64"/>
    </row>
    <row r="11" spans="2:25" ht="16.5" customHeight="1">
      <c r="B11" s="61" t="s">
        <v>41</v>
      </c>
      <c r="C11" s="62">
        <f>F11+I11+'表78-1'!C11+'表78-1'!F11+'表78-1'!I11+'表78-1 (2)'!C11+'表78-1 (2)'!F11</f>
        <v>52891292</v>
      </c>
      <c r="D11" s="63">
        <f>G11+J11+'表78-1'!D11+'表78-1'!G11+'表78-1'!J11+'表78-1 (2)'!D11+'表78-1 (2)'!G11</f>
        <v>42527966952</v>
      </c>
      <c r="E11" s="64">
        <f>D11/C11</f>
        <v>804.0636812577768</v>
      </c>
      <c r="F11" s="65">
        <v>9132444</v>
      </c>
      <c r="G11" s="66">
        <v>15121101496</v>
      </c>
      <c r="H11" s="64">
        <f>G11/F11</f>
        <v>1655.7562790420616</v>
      </c>
      <c r="I11" s="65">
        <v>31294169</v>
      </c>
      <c r="J11" s="66">
        <v>13818510037</v>
      </c>
      <c r="K11" s="64">
        <f>J11/I11</f>
        <v>441.56820515029494</v>
      </c>
      <c r="L11" s="67" t="s">
        <v>42</v>
      </c>
      <c r="M11" s="71"/>
      <c r="N11" s="69" t="s">
        <v>43</v>
      </c>
      <c r="O11" s="70" t="s">
        <v>44</v>
      </c>
      <c r="P11" s="65">
        <v>466523</v>
      </c>
      <c r="Q11" s="66">
        <v>215173174</v>
      </c>
      <c r="R11" s="64">
        <f t="shared" si="3"/>
        <v>461.22736499593805</v>
      </c>
      <c r="S11" s="65">
        <v>407260</v>
      </c>
      <c r="T11" s="66">
        <v>412545419</v>
      </c>
      <c r="U11" s="64">
        <f t="shared" si="4"/>
        <v>1012.9779968570447</v>
      </c>
      <c r="V11" s="65">
        <v>30796</v>
      </c>
      <c r="W11" s="66">
        <v>36052824</v>
      </c>
      <c r="X11" s="64">
        <f t="shared" si="5"/>
        <v>1170.6982725029225</v>
      </c>
      <c r="Y11" s="64"/>
    </row>
    <row r="12" spans="2:25" ht="16.5" customHeight="1">
      <c r="B12" s="72" t="s">
        <v>43</v>
      </c>
      <c r="C12" s="62">
        <f>F12+I12+'表78-1'!C12+'表78-1'!F12+'表78-1'!I12+'表78-1 (2)'!C12+'表78-1 (2)'!F12</f>
        <v>6104390</v>
      </c>
      <c r="D12" s="63">
        <f>G12+J12+'表78-1'!D12+'表78-1'!G12+'表78-1'!J12+'表78-1 (2)'!D12+'表78-1 (2)'!G12</f>
        <v>5669203081</v>
      </c>
      <c r="E12" s="64">
        <f>D12/C12</f>
        <v>928.7091881416488</v>
      </c>
      <c r="F12" s="65">
        <v>1976630</v>
      </c>
      <c r="G12" s="66">
        <v>2900097437</v>
      </c>
      <c r="H12" s="64">
        <f>G12/F12</f>
        <v>1467.1928671526791</v>
      </c>
      <c r="I12" s="65">
        <v>3047533</v>
      </c>
      <c r="J12" s="66">
        <v>1336943959</v>
      </c>
      <c r="K12" s="64">
        <f>J12/I12</f>
        <v>438.697122885954</v>
      </c>
      <c r="L12" s="67" t="s">
        <v>44</v>
      </c>
      <c r="M12" s="71"/>
      <c r="N12" s="69" t="s">
        <v>45</v>
      </c>
      <c r="O12" s="70" t="s">
        <v>46</v>
      </c>
      <c r="P12" s="65">
        <v>4262434</v>
      </c>
      <c r="Q12" s="66">
        <v>2107841648</v>
      </c>
      <c r="R12" s="64">
        <f t="shared" si="3"/>
        <v>494.51596153746897</v>
      </c>
      <c r="S12" s="65">
        <v>4636662</v>
      </c>
      <c r="T12" s="66">
        <v>4972239853</v>
      </c>
      <c r="U12" s="64">
        <f t="shared" si="4"/>
        <v>1072.3748793852128</v>
      </c>
      <c r="V12" s="65">
        <v>230304</v>
      </c>
      <c r="W12" s="66">
        <v>357836800</v>
      </c>
      <c r="X12" s="64">
        <f t="shared" si="5"/>
        <v>1553.7585104904822</v>
      </c>
      <c r="Y12" s="64"/>
    </row>
    <row r="13" spans="2:25" ht="16.5" customHeight="1">
      <c r="B13" s="72" t="s">
        <v>47</v>
      </c>
      <c r="C13" s="62">
        <f>F13+I13+'表78-1'!C13+'表78-1'!F13+'表78-1'!I13+'表78-1 (2)'!C13+'表78-1 (2)'!F13</f>
        <v>6746508</v>
      </c>
      <c r="D13" s="63">
        <f>G13+J13+'表78-1'!D13+'表78-1'!G13+'表78-1'!J13+'表78-1 (2)'!D13+'表78-1 (2)'!G13</f>
        <v>6455821088</v>
      </c>
      <c r="E13" s="64">
        <f t="shared" si="0"/>
        <v>956.9129819456228</v>
      </c>
      <c r="F13" s="65">
        <v>2055864</v>
      </c>
      <c r="G13" s="66">
        <v>2947568055</v>
      </c>
      <c r="H13" s="64">
        <f t="shared" si="1"/>
        <v>1433.7368887241569</v>
      </c>
      <c r="I13" s="65">
        <v>3397143</v>
      </c>
      <c r="J13" s="66">
        <v>1919410537</v>
      </c>
      <c r="K13" s="64">
        <f t="shared" si="2"/>
        <v>565.0072831788359</v>
      </c>
      <c r="L13" s="67" t="s">
        <v>48</v>
      </c>
      <c r="M13" s="71"/>
      <c r="N13" s="69" t="s">
        <v>47</v>
      </c>
      <c r="O13" s="70" t="s">
        <v>48</v>
      </c>
      <c r="P13" s="65">
        <v>484706</v>
      </c>
      <c r="Q13" s="66">
        <v>220068125</v>
      </c>
      <c r="R13" s="64">
        <f t="shared" si="3"/>
        <v>454.0239340961325</v>
      </c>
      <c r="S13" s="65">
        <v>436351</v>
      </c>
      <c r="T13" s="66">
        <v>459868975</v>
      </c>
      <c r="U13" s="64">
        <f t="shared" si="4"/>
        <v>1053.896920139979</v>
      </c>
      <c r="V13" s="65">
        <v>41177</v>
      </c>
      <c r="W13" s="66">
        <v>63151629</v>
      </c>
      <c r="X13" s="64">
        <f t="shared" si="5"/>
        <v>1533.6627000509993</v>
      </c>
      <c r="Y13" s="64"/>
    </row>
    <row r="14" spans="2:25" ht="16.5" customHeight="1">
      <c r="B14" s="72" t="s">
        <v>49</v>
      </c>
      <c r="C14" s="62">
        <f>F14+I14+'表78-1'!C14+'表78-1'!F14+'表78-1'!I14+'表78-1 (2)'!C14+'表78-1 (2)'!F14</f>
        <v>980157</v>
      </c>
      <c r="D14" s="63">
        <f>G14+J14+'表78-1'!D14+'表78-1'!G14+'表78-1'!J14+'表78-1 (2)'!D14+'表78-1 (2)'!G14</f>
        <v>705241152</v>
      </c>
      <c r="E14" s="64">
        <f t="shared" si="0"/>
        <v>719.5185587615046</v>
      </c>
      <c r="F14" s="65">
        <v>265264</v>
      </c>
      <c r="G14" s="66">
        <v>295087859</v>
      </c>
      <c r="H14" s="64">
        <f t="shared" si="1"/>
        <v>1112.4308575607697</v>
      </c>
      <c r="I14" s="65">
        <v>557090</v>
      </c>
      <c r="J14" s="66">
        <v>253933352</v>
      </c>
      <c r="K14" s="64">
        <f t="shared" si="2"/>
        <v>455.82105584375955</v>
      </c>
      <c r="L14" s="67" t="s">
        <v>50</v>
      </c>
      <c r="M14" s="71"/>
      <c r="N14" s="69" t="s">
        <v>49</v>
      </c>
      <c r="O14" s="70" t="s">
        <v>50</v>
      </c>
      <c r="P14" s="65">
        <v>46892</v>
      </c>
      <c r="Q14" s="66">
        <v>22701390</v>
      </c>
      <c r="R14" s="64">
        <f t="shared" si="3"/>
        <v>484.12074554294975</v>
      </c>
      <c r="S14" s="65">
        <v>53266</v>
      </c>
      <c r="T14" s="66">
        <v>52921675</v>
      </c>
      <c r="U14" s="64">
        <f t="shared" si="4"/>
        <v>993.5357451282243</v>
      </c>
      <c r="V14" s="65">
        <v>1290</v>
      </c>
      <c r="W14" s="66">
        <v>1046194</v>
      </c>
      <c r="X14" s="64">
        <f t="shared" si="5"/>
        <v>811.0031007751938</v>
      </c>
      <c r="Y14" s="64"/>
    </row>
    <row r="15" spans="2:25" ht="16.5" customHeight="1">
      <c r="B15" s="72" t="s">
        <v>51</v>
      </c>
      <c r="C15" s="62">
        <f>F15+I15+'表78-1'!C15+'表78-1'!F15+'表78-1'!I15+'表78-1 (2)'!C15+'表78-1 (2)'!F15</f>
        <v>120401</v>
      </c>
      <c r="D15" s="63">
        <f>G15+J15+'表78-1'!D15+'表78-1'!G15+'表78-1'!J15+'表78-1 (2)'!D15+'表78-1 (2)'!G15</f>
        <v>90639474</v>
      </c>
      <c r="E15" s="64">
        <f t="shared" si="0"/>
        <v>752.8132988928663</v>
      </c>
      <c r="F15" s="65">
        <v>66190</v>
      </c>
      <c r="G15" s="66">
        <v>57605084</v>
      </c>
      <c r="H15" s="64">
        <f t="shared" si="1"/>
        <v>870.2988971143677</v>
      </c>
      <c r="I15" s="65">
        <v>40981</v>
      </c>
      <c r="J15" s="66">
        <v>22541301</v>
      </c>
      <c r="K15" s="64">
        <f t="shared" si="2"/>
        <v>550.0427271174447</v>
      </c>
      <c r="L15" s="67" t="s">
        <v>52</v>
      </c>
      <c r="M15" s="71"/>
      <c r="N15" s="69" t="s">
        <v>51</v>
      </c>
      <c r="O15" s="70" t="s">
        <v>52</v>
      </c>
      <c r="P15" s="73" t="s">
        <v>53</v>
      </c>
      <c r="Q15" s="74" t="s">
        <v>53</v>
      </c>
      <c r="R15" s="64">
        <v>0</v>
      </c>
      <c r="S15" s="65">
        <v>6260</v>
      </c>
      <c r="T15" s="66">
        <v>6068663</v>
      </c>
      <c r="U15" s="64">
        <f t="shared" si="4"/>
        <v>969.4349840255591</v>
      </c>
      <c r="V15" s="65">
        <v>79</v>
      </c>
      <c r="W15" s="66">
        <v>56432</v>
      </c>
      <c r="X15" s="64">
        <f t="shared" si="5"/>
        <v>714.3291139240506</v>
      </c>
      <c r="Y15" s="64"/>
    </row>
    <row r="16" spans="1:25" s="50" customFormat="1" ht="16.5" customHeight="1">
      <c r="A16" s="51" t="s">
        <v>54</v>
      </c>
      <c r="B16" s="75"/>
      <c r="C16" s="53">
        <f>SUM(C17:C20)</f>
        <v>52633829</v>
      </c>
      <c r="D16" s="54">
        <f>SUM(D17:D20)</f>
        <v>48493975835</v>
      </c>
      <c r="E16" s="55">
        <f t="shared" si="0"/>
        <v>921.3461523956389</v>
      </c>
      <c r="F16" s="56">
        <f>SUM(F17:F20)</f>
        <v>13711600</v>
      </c>
      <c r="G16" s="76">
        <f>SUM(G17:G20)</f>
        <v>21786181245</v>
      </c>
      <c r="H16" s="55">
        <f t="shared" si="1"/>
        <v>1588.8868727938388</v>
      </c>
      <c r="I16" s="56">
        <f>SUM(I17:I20)</f>
        <v>27837438</v>
      </c>
      <c r="J16" s="76">
        <f>SUM(J17:J20)</f>
        <v>13013613090</v>
      </c>
      <c r="K16" s="55">
        <f t="shared" si="2"/>
        <v>467.4860197263843</v>
      </c>
      <c r="L16" s="57" t="s">
        <v>55</v>
      </c>
      <c r="M16" s="77" t="s">
        <v>56</v>
      </c>
      <c r="N16" s="78"/>
      <c r="O16" s="49" t="s">
        <v>57</v>
      </c>
      <c r="P16" s="56">
        <f>SUM(P17:P20)</f>
        <v>3851786</v>
      </c>
      <c r="Q16" s="76">
        <f>SUM(Q17:Q20)</f>
        <v>1791693919</v>
      </c>
      <c r="R16" s="55">
        <f aca="true" t="shared" si="6" ref="R16:R36">Q16/P16</f>
        <v>465.1592583284741</v>
      </c>
      <c r="S16" s="56">
        <f>SUM(S17:S20)</f>
        <v>3831391</v>
      </c>
      <c r="T16" s="76">
        <f>SUM(T17:T20)</f>
        <v>4219743970</v>
      </c>
      <c r="U16" s="55">
        <f t="shared" si="4"/>
        <v>1101.3608295264044</v>
      </c>
      <c r="V16" s="56">
        <f>SUM(V17:V20)</f>
        <v>192130</v>
      </c>
      <c r="W16" s="76">
        <f>SUM(W17:W20)</f>
        <v>269038980</v>
      </c>
      <c r="X16" s="55">
        <f t="shared" si="5"/>
        <v>1400.2965700307084</v>
      </c>
      <c r="Y16" s="55"/>
    </row>
    <row r="17" spans="1:25" ht="16.5" customHeight="1">
      <c r="A17" s="79"/>
      <c r="B17" s="72" t="s">
        <v>58</v>
      </c>
      <c r="C17" s="62">
        <f>F17+I17+'表78-1'!C17+'表78-1'!F17+'表78-1'!I17+'表78-1 (2)'!C17+'表78-1 (2)'!F17</f>
        <v>8085825</v>
      </c>
      <c r="D17" s="63">
        <f>G17+J17+'表78-1'!D17+'表78-1'!G17+'表78-1'!J17+'表78-1 (2)'!D17+'表78-1 (2)'!G17</f>
        <v>6751902312</v>
      </c>
      <c r="E17" s="64">
        <f t="shared" si="0"/>
        <v>835.0294882711412</v>
      </c>
      <c r="F17" s="65">
        <v>2355860</v>
      </c>
      <c r="G17" s="66">
        <v>2844483319</v>
      </c>
      <c r="H17" s="64">
        <f t="shared" si="1"/>
        <v>1207.4076214206277</v>
      </c>
      <c r="I17" s="65">
        <v>3859930</v>
      </c>
      <c r="J17" s="66">
        <v>1819052930</v>
      </c>
      <c r="K17" s="64">
        <f t="shared" si="2"/>
        <v>471.2657820219538</v>
      </c>
      <c r="L17" s="67" t="s">
        <v>59</v>
      </c>
      <c r="M17" s="71"/>
      <c r="N17" s="69" t="s">
        <v>58</v>
      </c>
      <c r="O17" s="70" t="s">
        <v>59</v>
      </c>
      <c r="P17" s="65">
        <v>738255</v>
      </c>
      <c r="Q17" s="66">
        <v>323796951</v>
      </c>
      <c r="R17" s="64">
        <f t="shared" si="6"/>
        <v>438.59770810898675</v>
      </c>
      <c r="S17" s="65">
        <v>609725</v>
      </c>
      <c r="T17" s="66">
        <v>660121002</v>
      </c>
      <c r="U17" s="64">
        <f t="shared" si="4"/>
        <v>1082.6536586165894</v>
      </c>
      <c r="V17" s="65">
        <v>24219</v>
      </c>
      <c r="W17" s="66">
        <v>27795446</v>
      </c>
      <c r="X17" s="64">
        <f t="shared" si="5"/>
        <v>1147.6710846855774</v>
      </c>
      <c r="Y17" s="64"/>
    </row>
    <row r="18" spans="1:25" ht="16.5" customHeight="1">
      <c r="A18" s="79"/>
      <c r="B18" s="72" t="s">
        <v>60</v>
      </c>
      <c r="C18" s="62">
        <f>F18+I18+'表78-1'!C18+'表78-1'!F18+'表78-1'!I18+'表78-1 (2)'!C18+'表78-1 (2)'!F18</f>
        <v>31473390</v>
      </c>
      <c r="D18" s="63">
        <f>G18+J18+'表78-1'!D18+'表78-1'!G18+'表78-1'!J18+'表78-1 (2)'!D18+'表78-1 (2)'!G18</f>
        <v>31437812231</v>
      </c>
      <c r="E18" s="64">
        <f t="shared" si="0"/>
        <v>998.8695920903341</v>
      </c>
      <c r="F18" s="65">
        <v>8790297</v>
      </c>
      <c r="G18" s="66">
        <v>15369124527</v>
      </c>
      <c r="H18" s="64">
        <f t="shared" si="1"/>
        <v>1748.4192544347477</v>
      </c>
      <c r="I18" s="65">
        <v>16204569</v>
      </c>
      <c r="J18" s="66">
        <v>7691211705</v>
      </c>
      <c r="K18" s="64">
        <f t="shared" si="2"/>
        <v>474.6322907446659</v>
      </c>
      <c r="L18" s="67" t="s">
        <v>61</v>
      </c>
      <c r="M18" s="71"/>
      <c r="N18" s="69" t="s">
        <v>60</v>
      </c>
      <c r="O18" s="70" t="s">
        <v>61</v>
      </c>
      <c r="P18" s="65">
        <v>2138819</v>
      </c>
      <c r="Q18" s="66">
        <v>1031295382</v>
      </c>
      <c r="R18" s="64">
        <f t="shared" si="6"/>
        <v>482.1798300837986</v>
      </c>
      <c r="S18" s="65">
        <v>2310158</v>
      </c>
      <c r="T18" s="66">
        <v>2590666785</v>
      </c>
      <c r="U18" s="64">
        <f t="shared" si="4"/>
        <v>1121.424069262795</v>
      </c>
      <c r="V18" s="65">
        <v>122965</v>
      </c>
      <c r="W18" s="66">
        <v>164963056</v>
      </c>
      <c r="X18" s="64">
        <f t="shared" si="5"/>
        <v>1341.5447973000448</v>
      </c>
      <c r="Y18" s="64"/>
    </row>
    <row r="19" spans="1:25" ht="16.5" customHeight="1">
      <c r="A19" s="80"/>
      <c r="B19" s="72" t="s">
        <v>62</v>
      </c>
      <c r="C19" s="62">
        <f>F19+I19+'表78-1'!C19+'表78-1'!F19+'表78-1'!I19+'表78-1 (2)'!C19+'表78-1 (2)'!F19</f>
        <v>5882277</v>
      </c>
      <c r="D19" s="63">
        <f>G19+J19+'表78-1'!D19+'表78-1'!G19+'表78-1'!J19+'表78-1 (2)'!D19+'表78-1 (2)'!G19</f>
        <v>4247031216</v>
      </c>
      <c r="E19" s="64">
        <f t="shared" si="0"/>
        <v>722.0046277997449</v>
      </c>
      <c r="F19" s="65">
        <v>963413</v>
      </c>
      <c r="G19" s="66">
        <v>1233724462</v>
      </c>
      <c r="H19" s="64">
        <f t="shared" si="1"/>
        <v>1280.5769301431474</v>
      </c>
      <c r="I19" s="65">
        <v>3692144</v>
      </c>
      <c r="J19" s="66">
        <v>1606211189</v>
      </c>
      <c r="K19" s="64">
        <f t="shared" si="2"/>
        <v>435.0348168977158</v>
      </c>
      <c r="L19" s="67" t="s">
        <v>63</v>
      </c>
      <c r="M19" s="71"/>
      <c r="N19" s="69" t="s">
        <v>62</v>
      </c>
      <c r="O19" s="70" t="s">
        <v>63</v>
      </c>
      <c r="P19" s="65">
        <v>355874</v>
      </c>
      <c r="Q19" s="66">
        <v>149232863</v>
      </c>
      <c r="R19" s="64">
        <f t="shared" si="6"/>
        <v>419.3418541393864</v>
      </c>
      <c r="S19" s="65">
        <v>414284</v>
      </c>
      <c r="T19" s="66">
        <v>436458875</v>
      </c>
      <c r="U19" s="64">
        <f t="shared" si="4"/>
        <v>1053.5257818308214</v>
      </c>
      <c r="V19" s="65">
        <v>21630</v>
      </c>
      <c r="W19" s="66">
        <v>48459042</v>
      </c>
      <c r="X19" s="64">
        <f t="shared" si="5"/>
        <v>2240.362552011096</v>
      </c>
      <c r="Y19" s="64"/>
    </row>
    <row r="20" spans="1:25" ht="16.5" customHeight="1">
      <c r="A20" s="79"/>
      <c r="B20" s="81" t="s">
        <v>64</v>
      </c>
      <c r="C20" s="62">
        <f>F20+I20+'表78-1'!C20+'表78-1'!F20+'表78-1'!I20+'表78-1 (2)'!C20+'表78-1 (2)'!F20</f>
        <v>7192337</v>
      </c>
      <c r="D20" s="63">
        <f>G20+J20+'表78-1'!D20+'表78-1'!G20+'表78-1'!J20+'表78-1 (2)'!D20+'表78-1 (2)'!G20</f>
        <v>6057230076</v>
      </c>
      <c r="E20" s="64">
        <f t="shared" si="0"/>
        <v>842.1782900328502</v>
      </c>
      <c r="F20" s="65">
        <v>1602030</v>
      </c>
      <c r="G20" s="66">
        <v>2338848937</v>
      </c>
      <c r="H20" s="64">
        <f t="shared" si="1"/>
        <v>1459.9283015923547</v>
      </c>
      <c r="I20" s="65">
        <v>4080795</v>
      </c>
      <c r="J20" s="66">
        <v>1897137266</v>
      </c>
      <c r="K20" s="64">
        <f t="shared" si="2"/>
        <v>464.8940380489586</v>
      </c>
      <c r="L20" s="82" t="s">
        <v>65</v>
      </c>
      <c r="M20" s="71"/>
      <c r="N20" s="83" t="s">
        <v>64</v>
      </c>
      <c r="O20" s="84" t="s">
        <v>65</v>
      </c>
      <c r="P20" s="65">
        <v>618838</v>
      </c>
      <c r="Q20" s="66">
        <v>287368723</v>
      </c>
      <c r="R20" s="64">
        <f t="shared" si="6"/>
        <v>464.3682563126376</v>
      </c>
      <c r="S20" s="65">
        <v>497224</v>
      </c>
      <c r="T20" s="66">
        <v>532497308</v>
      </c>
      <c r="U20" s="64">
        <f t="shared" si="4"/>
        <v>1070.9404775312535</v>
      </c>
      <c r="V20" s="65">
        <v>23316</v>
      </c>
      <c r="W20" s="66">
        <v>27821436</v>
      </c>
      <c r="X20" s="64">
        <f t="shared" si="5"/>
        <v>1193.2336592897582</v>
      </c>
      <c r="Y20" s="64"/>
    </row>
    <row r="21" spans="1:25" s="50" customFormat="1" ht="16.5" customHeight="1">
      <c r="A21" s="85" t="s">
        <v>66</v>
      </c>
      <c r="B21" s="86"/>
      <c r="C21" s="53">
        <f>SUM(C22:C24)</f>
        <v>79195211</v>
      </c>
      <c r="D21" s="54">
        <f>SUM(D22:D24)</f>
        <v>71992342477</v>
      </c>
      <c r="E21" s="55">
        <f t="shared" si="0"/>
        <v>909.0491908279656</v>
      </c>
      <c r="F21" s="56">
        <f>SUM(F22:F24)</f>
        <v>19445898</v>
      </c>
      <c r="G21" s="76">
        <f>SUM(G22:G24)</f>
        <v>33005831132</v>
      </c>
      <c r="H21" s="55">
        <f t="shared" si="1"/>
        <v>1697.315862296511</v>
      </c>
      <c r="I21" s="56">
        <f>SUM(I22:I24)</f>
        <v>40070540</v>
      </c>
      <c r="J21" s="76">
        <f>SUM(J22:J24)</f>
        <v>18341712763</v>
      </c>
      <c r="K21" s="55">
        <f t="shared" si="2"/>
        <v>457.7356023402729</v>
      </c>
      <c r="L21" s="87" t="s">
        <v>67</v>
      </c>
      <c r="M21" s="77" t="s">
        <v>68</v>
      </c>
      <c r="N21" s="88"/>
      <c r="O21" s="89" t="s">
        <v>69</v>
      </c>
      <c r="P21" s="56">
        <f>SUM(P22:P24)</f>
        <v>6177084</v>
      </c>
      <c r="Q21" s="76">
        <f>SUM(Q22:Q24)</f>
        <v>2800158388</v>
      </c>
      <c r="R21" s="55">
        <f t="shared" si="6"/>
        <v>453.3139565529625</v>
      </c>
      <c r="S21" s="56">
        <f>SUM(S22:S24)</f>
        <v>4032579</v>
      </c>
      <c r="T21" s="76">
        <f>SUM(T22:T24)</f>
        <v>4548831690</v>
      </c>
      <c r="U21" s="55">
        <f t="shared" si="4"/>
        <v>1128.0204777141378</v>
      </c>
      <c r="V21" s="56">
        <f>SUM(V22:V24)</f>
        <v>245838</v>
      </c>
      <c r="W21" s="76">
        <f>SUM(W22:W24)</f>
        <v>363169872</v>
      </c>
      <c r="X21" s="55">
        <f t="shared" si="5"/>
        <v>1477.273131086325</v>
      </c>
      <c r="Y21" s="55"/>
    </row>
    <row r="22" spans="1:25" ht="16.5" customHeight="1">
      <c r="A22" s="80"/>
      <c r="B22" s="81" t="s">
        <v>70</v>
      </c>
      <c r="C22" s="62">
        <f>F22+I22+'表78-1'!C22+'表78-1'!F22+'表78-1'!I22+'表78-1 (2)'!C22+'表78-1 (2)'!F22</f>
        <v>50797968</v>
      </c>
      <c r="D22" s="63">
        <f>G22+J22+'表78-1'!D22+'表78-1'!G22+'表78-1'!J22+'表78-1 (2)'!D22+'表78-1 (2)'!G22</f>
        <v>46128330697</v>
      </c>
      <c r="E22" s="64">
        <f t="shared" si="0"/>
        <v>908.0743288196095</v>
      </c>
      <c r="F22" s="65">
        <v>12095072</v>
      </c>
      <c r="G22" s="66">
        <v>21081031212</v>
      </c>
      <c r="H22" s="64">
        <f t="shared" si="1"/>
        <v>1742.9438379531764</v>
      </c>
      <c r="I22" s="65">
        <v>25480447</v>
      </c>
      <c r="J22" s="66">
        <v>11482739839</v>
      </c>
      <c r="K22" s="64">
        <f t="shared" si="2"/>
        <v>450.649073738777</v>
      </c>
      <c r="L22" s="82" t="s">
        <v>71</v>
      </c>
      <c r="M22" s="71"/>
      <c r="N22" s="83" t="s">
        <v>72</v>
      </c>
      <c r="O22" s="84" t="s">
        <v>71</v>
      </c>
      <c r="P22" s="65">
        <v>3356430</v>
      </c>
      <c r="Q22" s="66">
        <v>1572948421</v>
      </c>
      <c r="R22" s="64">
        <f t="shared" si="6"/>
        <v>468.637338183725</v>
      </c>
      <c r="S22" s="65">
        <v>2110777</v>
      </c>
      <c r="T22" s="66">
        <v>2403837687</v>
      </c>
      <c r="U22" s="64">
        <f t="shared" si="4"/>
        <v>1138.840193445352</v>
      </c>
      <c r="V22" s="65">
        <v>96707</v>
      </c>
      <c r="W22" s="66">
        <v>156348599</v>
      </c>
      <c r="X22" s="64">
        <f t="shared" si="5"/>
        <v>1616.7247355413776</v>
      </c>
      <c r="Y22" s="64"/>
    </row>
    <row r="23" spans="1:25" ht="16.5" customHeight="1">
      <c r="A23" s="80"/>
      <c r="B23" s="81" t="s">
        <v>73</v>
      </c>
      <c r="C23" s="62">
        <f>F23+I23+'表78-1'!C23+'表78-1'!F23+'表78-1'!I23+'表78-1 (2)'!C23+'表78-1 (2)'!F23</f>
        <v>20706319</v>
      </c>
      <c r="D23" s="63">
        <f>G23+J23+'表78-1'!D23+'表78-1'!G23+'表78-1'!J23+'表78-1 (2)'!D23+'表78-1 (2)'!G23</f>
        <v>19274596351</v>
      </c>
      <c r="E23" s="64">
        <f t="shared" si="0"/>
        <v>930.855762001928</v>
      </c>
      <c r="F23" s="65">
        <v>5464889</v>
      </c>
      <c r="G23" s="66">
        <v>9370734214</v>
      </c>
      <c r="H23" s="64">
        <f t="shared" si="1"/>
        <v>1714.716294146139</v>
      </c>
      <c r="I23" s="65">
        <v>10433326</v>
      </c>
      <c r="J23" s="66">
        <v>4878076103</v>
      </c>
      <c r="K23" s="64">
        <f t="shared" si="2"/>
        <v>467.547558947166</v>
      </c>
      <c r="L23" s="82" t="s">
        <v>74</v>
      </c>
      <c r="M23" s="71"/>
      <c r="N23" s="83" t="s">
        <v>73</v>
      </c>
      <c r="O23" s="84" t="s">
        <v>74</v>
      </c>
      <c r="P23" s="65">
        <v>2145460</v>
      </c>
      <c r="Q23" s="66">
        <v>934934217</v>
      </c>
      <c r="R23" s="64">
        <f t="shared" si="6"/>
        <v>435.77331527970694</v>
      </c>
      <c r="S23" s="65">
        <v>1426813</v>
      </c>
      <c r="T23" s="66">
        <v>1596719673</v>
      </c>
      <c r="U23" s="64">
        <f t="shared" si="4"/>
        <v>1119.0812482084198</v>
      </c>
      <c r="V23" s="65">
        <v>116342</v>
      </c>
      <c r="W23" s="66">
        <v>139749655</v>
      </c>
      <c r="X23" s="64">
        <f t="shared" si="5"/>
        <v>1201.1969452132505</v>
      </c>
      <c r="Y23" s="64"/>
    </row>
    <row r="24" spans="1:25" ht="16.5" customHeight="1">
      <c r="A24" s="80"/>
      <c r="B24" s="81" t="s">
        <v>75</v>
      </c>
      <c r="C24" s="62">
        <f>F24+I24+'表78-1'!C24+'表78-1'!F24+'表78-1'!I24+'表78-1 (2)'!C24+'表78-1 (2)'!F24</f>
        <v>7690924</v>
      </c>
      <c r="D24" s="63">
        <f>G24+J24+'表78-1'!D24+'表78-1'!G24+'表78-1'!J24+'表78-1 (2)'!D24+'表78-1 (2)'!G24</f>
        <v>6589415429</v>
      </c>
      <c r="E24" s="64">
        <f t="shared" si="0"/>
        <v>856.7781230187686</v>
      </c>
      <c r="F24" s="65">
        <v>1885937</v>
      </c>
      <c r="G24" s="66">
        <v>2554065706</v>
      </c>
      <c r="H24" s="64">
        <f t="shared" si="1"/>
        <v>1354.2688361276118</v>
      </c>
      <c r="I24" s="65">
        <v>4156767</v>
      </c>
      <c r="J24" s="66">
        <v>1980896821</v>
      </c>
      <c r="K24" s="64">
        <f t="shared" si="2"/>
        <v>476.54747571850913</v>
      </c>
      <c r="L24" s="82" t="s">
        <v>76</v>
      </c>
      <c r="M24" s="71"/>
      <c r="N24" s="83" t="s">
        <v>75</v>
      </c>
      <c r="O24" s="84" t="s">
        <v>76</v>
      </c>
      <c r="P24" s="65">
        <v>675194</v>
      </c>
      <c r="Q24" s="66">
        <v>292275750</v>
      </c>
      <c r="R24" s="64">
        <f t="shared" si="6"/>
        <v>432.87669914128384</v>
      </c>
      <c r="S24" s="65">
        <v>494989</v>
      </c>
      <c r="T24" s="66">
        <v>548274330</v>
      </c>
      <c r="U24" s="64">
        <f t="shared" si="4"/>
        <v>1107.6495235247653</v>
      </c>
      <c r="V24" s="65">
        <v>32789</v>
      </c>
      <c r="W24" s="66">
        <v>67071618</v>
      </c>
      <c r="X24" s="64">
        <f t="shared" si="5"/>
        <v>2045.552410869499</v>
      </c>
      <c r="Y24" s="64"/>
    </row>
    <row r="25" spans="1:25" s="50" customFormat="1" ht="16.5" customHeight="1">
      <c r="A25" s="85" t="s">
        <v>77</v>
      </c>
      <c r="B25" s="86"/>
      <c r="C25" s="53">
        <f>SUM(C26:C29)</f>
        <v>55388925</v>
      </c>
      <c r="D25" s="54">
        <f>SUM(D26:D29)</f>
        <v>50874546541</v>
      </c>
      <c r="E25" s="55">
        <f t="shared" si="0"/>
        <v>918.4967309078485</v>
      </c>
      <c r="F25" s="56">
        <f>SUM(F26:F29)</f>
        <v>12509653</v>
      </c>
      <c r="G25" s="76">
        <f>SUM(G26:G29)</f>
        <v>22472847414</v>
      </c>
      <c r="H25" s="55">
        <f t="shared" si="1"/>
        <v>1796.4405099006344</v>
      </c>
      <c r="I25" s="56">
        <f>SUM(I26:I29)</f>
        <v>31032163</v>
      </c>
      <c r="J25" s="76">
        <f>SUM(J26:J29)</f>
        <v>13779566774</v>
      </c>
      <c r="K25" s="55">
        <f t="shared" si="2"/>
        <v>444.0414538296928</v>
      </c>
      <c r="L25" s="57" t="s">
        <v>78</v>
      </c>
      <c r="M25" s="77" t="s">
        <v>79</v>
      </c>
      <c r="N25" s="88"/>
      <c r="O25" s="49" t="s">
        <v>80</v>
      </c>
      <c r="P25" s="56">
        <f>SUM(P26:P29)</f>
        <v>3685174</v>
      </c>
      <c r="Q25" s="76">
        <f>SUM(Q26:Q29)</f>
        <v>1616117246</v>
      </c>
      <c r="R25" s="55">
        <f t="shared" si="6"/>
        <v>438.5457093749169</v>
      </c>
      <c r="S25" s="56">
        <f>SUM(S26:S29)</f>
        <v>2705371</v>
      </c>
      <c r="T25" s="76">
        <f>SUM(T26:T29)</f>
        <v>2925929932</v>
      </c>
      <c r="U25" s="55">
        <f t="shared" si="4"/>
        <v>1081.5263163536536</v>
      </c>
      <c r="V25" s="56">
        <f>SUM(V26:V29)</f>
        <v>175004</v>
      </c>
      <c r="W25" s="76">
        <f>SUM(W26:W29)</f>
        <v>224925040</v>
      </c>
      <c r="X25" s="55">
        <f t="shared" si="5"/>
        <v>1285.2565655642156</v>
      </c>
      <c r="Y25" s="55"/>
    </row>
    <row r="26" spans="1:25" ht="16.5" customHeight="1">
      <c r="A26" s="61"/>
      <c r="B26" s="81" t="s">
        <v>81</v>
      </c>
      <c r="C26" s="62">
        <f>F26+I26+'表78-1'!C26+'表78-1'!F26+'表78-1'!I26+'表78-1 (2)'!C26+'表78-1 (2)'!F26</f>
        <v>30935458</v>
      </c>
      <c r="D26" s="63">
        <f>G26+J26+'表78-1'!D26+'表78-1'!G26+'表78-1'!J26+'表78-1 (2)'!D26+'表78-1 (2)'!G26</f>
        <v>28267260171</v>
      </c>
      <c r="E26" s="64">
        <f t="shared" si="0"/>
        <v>913.7495288093036</v>
      </c>
      <c r="F26" s="65">
        <v>6126516</v>
      </c>
      <c r="G26" s="66">
        <v>11587210454</v>
      </c>
      <c r="H26" s="64">
        <f t="shared" si="1"/>
        <v>1891.3213405465683</v>
      </c>
      <c r="I26" s="65">
        <v>17686436</v>
      </c>
      <c r="J26" s="66">
        <v>7844657355</v>
      </c>
      <c r="K26" s="64">
        <f t="shared" si="2"/>
        <v>443.54087816222557</v>
      </c>
      <c r="L26" s="82" t="s">
        <v>82</v>
      </c>
      <c r="M26" s="90"/>
      <c r="N26" s="69" t="s">
        <v>83</v>
      </c>
      <c r="O26" s="84" t="s">
        <v>82</v>
      </c>
      <c r="P26" s="65">
        <v>1724944</v>
      </c>
      <c r="Q26" s="66">
        <v>744828628</v>
      </c>
      <c r="R26" s="64">
        <f t="shared" si="6"/>
        <v>431.79872969789164</v>
      </c>
      <c r="S26" s="65">
        <v>1251679</v>
      </c>
      <c r="T26" s="66">
        <v>1360213455</v>
      </c>
      <c r="U26" s="64">
        <f t="shared" si="4"/>
        <v>1086.7110936589972</v>
      </c>
      <c r="V26" s="65">
        <v>54663</v>
      </c>
      <c r="W26" s="66">
        <v>78158614</v>
      </c>
      <c r="X26" s="64">
        <f t="shared" si="5"/>
        <v>1429.826646909244</v>
      </c>
      <c r="Y26" s="64"/>
    </row>
    <row r="27" spans="1:25" ht="16.5" customHeight="1">
      <c r="A27" s="61"/>
      <c r="B27" s="81" t="s">
        <v>84</v>
      </c>
      <c r="C27" s="62">
        <f>F27+I27+'表78-1'!C27+'表78-1'!F27+'表78-1'!I27+'表78-1 (2)'!C27+'表78-1 (2)'!F27</f>
        <v>7710738</v>
      </c>
      <c r="D27" s="63">
        <f>G27+J27+'表78-1'!D27+'表78-1'!G27+'表78-1'!J27+'表78-1 (2)'!D27+'表78-1 (2)'!G27</f>
        <v>7870266899</v>
      </c>
      <c r="E27" s="64">
        <f t="shared" si="0"/>
        <v>1020.6891868197312</v>
      </c>
      <c r="F27" s="65">
        <v>2491748</v>
      </c>
      <c r="G27" s="66">
        <v>4066562651</v>
      </c>
      <c r="H27" s="64">
        <f t="shared" si="1"/>
        <v>1632.0120056281776</v>
      </c>
      <c r="I27" s="65">
        <v>3549472</v>
      </c>
      <c r="J27" s="66">
        <v>1612658178</v>
      </c>
      <c r="K27" s="64">
        <f t="shared" si="2"/>
        <v>454.3374839976199</v>
      </c>
      <c r="L27" s="82" t="s">
        <v>85</v>
      </c>
      <c r="M27" s="90"/>
      <c r="N27" s="69" t="s">
        <v>84</v>
      </c>
      <c r="O27" s="84" t="s">
        <v>85</v>
      </c>
      <c r="P27" s="65">
        <v>689432</v>
      </c>
      <c r="Q27" s="66">
        <v>305340277</v>
      </c>
      <c r="R27" s="64">
        <f t="shared" si="6"/>
        <v>442.88671979252484</v>
      </c>
      <c r="S27" s="65">
        <v>510872</v>
      </c>
      <c r="T27" s="66">
        <v>569418528</v>
      </c>
      <c r="U27" s="64">
        <f t="shared" si="4"/>
        <v>1114.6011681986877</v>
      </c>
      <c r="V27" s="65">
        <v>40526</v>
      </c>
      <c r="W27" s="66">
        <v>60727313</v>
      </c>
      <c r="X27" s="64">
        <f t="shared" si="5"/>
        <v>1498.477841385777</v>
      </c>
      <c r="Y27" s="64"/>
    </row>
    <row r="28" spans="1:25" ht="16.5" customHeight="1">
      <c r="A28" s="61"/>
      <c r="B28" s="81" t="s">
        <v>86</v>
      </c>
      <c r="C28" s="62">
        <f>F28+I28+'表78-1'!C28+'表78-1'!F28+'表78-1'!I28+'表78-1 (2)'!C28+'表78-1 (2)'!F28</f>
        <v>10703227</v>
      </c>
      <c r="D28" s="63">
        <f>G28+J28+'表78-1'!D28+'表78-1'!G28+'表78-1'!J28+'表78-1 (2)'!D28+'表78-1 (2)'!G28</f>
        <v>8501494132</v>
      </c>
      <c r="E28" s="64">
        <f t="shared" si="0"/>
        <v>794.2926121252964</v>
      </c>
      <c r="F28" s="65">
        <v>2131818</v>
      </c>
      <c r="G28" s="66">
        <v>3266107996</v>
      </c>
      <c r="H28" s="64">
        <f t="shared" si="1"/>
        <v>1532.076376125917</v>
      </c>
      <c r="I28" s="65">
        <v>6525766</v>
      </c>
      <c r="J28" s="66">
        <v>2944617457</v>
      </c>
      <c r="K28" s="64">
        <f t="shared" si="2"/>
        <v>451.22939697807124</v>
      </c>
      <c r="L28" s="82" t="s">
        <v>87</v>
      </c>
      <c r="M28" s="90"/>
      <c r="N28" s="69" t="s">
        <v>86</v>
      </c>
      <c r="O28" s="84" t="s">
        <v>87</v>
      </c>
      <c r="P28" s="65">
        <v>947514</v>
      </c>
      <c r="Q28" s="66">
        <v>411930207</v>
      </c>
      <c r="R28" s="64">
        <f t="shared" si="6"/>
        <v>434.74841216066466</v>
      </c>
      <c r="S28" s="65">
        <v>587870</v>
      </c>
      <c r="T28" s="66">
        <v>606584937</v>
      </c>
      <c r="U28" s="64">
        <f t="shared" si="4"/>
        <v>1031.8351625359348</v>
      </c>
      <c r="V28" s="65">
        <v>51331</v>
      </c>
      <c r="W28" s="66">
        <v>50988020</v>
      </c>
      <c r="X28" s="64">
        <f t="shared" si="5"/>
        <v>993.3182677134675</v>
      </c>
      <c r="Y28" s="64"/>
    </row>
    <row r="29" spans="1:25" ht="16.5" customHeight="1">
      <c r="A29" s="61"/>
      <c r="B29" s="81" t="s">
        <v>88</v>
      </c>
      <c r="C29" s="62">
        <f>F29+I29+'表78-1'!C29+'表78-1'!F29+'表78-1'!I29+'表78-1 (2)'!C29+'表78-1 (2)'!F29</f>
        <v>6039502</v>
      </c>
      <c r="D29" s="63">
        <f>G29+J29+'表78-1'!D29+'表78-1'!G29+'表78-1'!J29+'表78-1 (2)'!D29+'表78-1 (2)'!G29</f>
        <v>6235525339</v>
      </c>
      <c r="E29" s="64">
        <f t="shared" si="0"/>
        <v>1032.4568712784596</v>
      </c>
      <c r="F29" s="65">
        <v>1759571</v>
      </c>
      <c r="G29" s="66">
        <v>3552966313</v>
      </c>
      <c r="H29" s="64">
        <f t="shared" si="1"/>
        <v>2019.223045276377</v>
      </c>
      <c r="I29" s="65">
        <v>3270489</v>
      </c>
      <c r="J29" s="66">
        <v>1377633784</v>
      </c>
      <c r="K29" s="64">
        <f t="shared" si="2"/>
        <v>421.23174363222137</v>
      </c>
      <c r="L29" s="82" t="s">
        <v>89</v>
      </c>
      <c r="M29" s="90"/>
      <c r="N29" s="69" t="s">
        <v>88</v>
      </c>
      <c r="O29" s="84" t="s">
        <v>89</v>
      </c>
      <c r="P29" s="65">
        <v>323284</v>
      </c>
      <c r="Q29" s="66">
        <v>154018134</v>
      </c>
      <c r="R29" s="64">
        <f t="shared" si="6"/>
        <v>476.41743482510736</v>
      </c>
      <c r="S29" s="65">
        <v>354950</v>
      </c>
      <c r="T29" s="66">
        <v>389713012</v>
      </c>
      <c r="U29" s="64">
        <f t="shared" si="4"/>
        <v>1097.9377715171152</v>
      </c>
      <c r="V29" s="65">
        <v>28484</v>
      </c>
      <c r="W29" s="66">
        <v>35051093</v>
      </c>
      <c r="X29" s="64">
        <f t="shared" si="5"/>
        <v>1230.5537494733885</v>
      </c>
      <c r="Y29" s="64"/>
    </row>
    <row r="30" spans="1:25" s="50" customFormat="1" ht="16.5" customHeight="1">
      <c r="A30" s="51" t="s">
        <v>90</v>
      </c>
      <c r="B30" s="52"/>
      <c r="C30" s="53">
        <f>SUM(C31:C33)</f>
        <v>62279542</v>
      </c>
      <c r="D30" s="54">
        <f>SUM(D31:D33)</f>
        <v>56918039141</v>
      </c>
      <c r="E30" s="55">
        <f t="shared" si="0"/>
        <v>913.9122946825781</v>
      </c>
      <c r="F30" s="56">
        <f>SUM(F31:F33)</f>
        <v>15617295</v>
      </c>
      <c r="G30" s="76">
        <f>SUM(G31:G33)</f>
        <v>24642403835</v>
      </c>
      <c r="H30" s="55">
        <f>G30/F30</f>
        <v>1577.8919355112394</v>
      </c>
      <c r="I30" s="56">
        <f>SUM(I31:I33)</f>
        <v>33411172</v>
      </c>
      <c r="J30" s="76">
        <f>SUM(J31:J33)</f>
        <v>15151781010</v>
      </c>
      <c r="K30" s="55">
        <f t="shared" si="2"/>
        <v>453.49444820433115</v>
      </c>
      <c r="L30" s="57" t="s">
        <v>91</v>
      </c>
      <c r="M30" s="77" t="s">
        <v>92</v>
      </c>
      <c r="N30" s="48"/>
      <c r="O30" s="59" t="s">
        <v>93</v>
      </c>
      <c r="P30" s="56">
        <f>SUM(P31:P33)</f>
        <v>3773158</v>
      </c>
      <c r="Q30" s="76">
        <f>SUM(Q31:Q33)</f>
        <v>1721671306</v>
      </c>
      <c r="R30" s="55">
        <f t="shared" si="6"/>
        <v>456.294516688673</v>
      </c>
      <c r="S30" s="56">
        <f>SUM(S31:S33)</f>
        <v>3224112</v>
      </c>
      <c r="T30" s="76">
        <f>SUM(T31:T33)</f>
        <v>3478912552</v>
      </c>
      <c r="U30" s="55">
        <f t="shared" si="4"/>
        <v>1079.0296838323234</v>
      </c>
      <c r="V30" s="56">
        <f>SUM(V31:V33)</f>
        <v>187021</v>
      </c>
      <c r="W30" s="76">
        <f>SUM(W31:W33)</f>
        <v>289728807</v>
      </c>
      <c r="X30" s="55">
        <f t="shared" si="5"/>
        <v>1549.1779372369947</v>
      </c>
      <c r="Y30" s="55"/>
    </row>
    <row r="31" spans="1:25" ht="16.5" customHeight="1">
      <c r="A31" s="79"/>
      <c r="B31" s="81" t="s">
        <v>94</v>
      </c>
      <c r="C31" s="62">
        <f>F31+I31+'表78-1'!C31+'表78-1'!F31+'表78-1'!I31+'表78-1 (2)'!C31+'表78-1 (2)'!F31</f>
        <v>48064717</v>
      </c>
      <c r="D31" s="63">
        <f>G31+J31+'表78-1'!D31+'表78-1'!G31+'表78-1'!J31+'表78-1 (2)'!D31+'表78-1 (2)'!G31</f>
        <v>45318167899</v>
      </c>
      <c r="E31" s="64">
        <f t="shared" si="0"/>
        <v>942.8572709374321</v>
      </c>
      <c r="F31" s="65">
        <v>12543360</v>
      </c>
      <c r="G31" s="66">
        <v>20420215063</v>
      </c>
      <c r="H31" s="64">
        <f t="shared" si="1"/>
        <v>1627.970102348972</v>
      </c>
      <c r="I31" s="65">
        <v>24930547</v>
      </c>
      <c r="J31" s="66">
        <v>11327659650</v>
      </c>
      <c r="K31" s="64">
        <f t="shared" si="2"/>
        <v>454.36867670813643</v>
      </c>
      <c r="L31" s="82" t="s">
        <v>95</v>
      </c>
      <c r="M31" s="71"/>
      <c r="N31" s="69" t="s">
        <v>96</v>
      </c>
      <c r="O31" s="70" t="s">
        <v>95</v>
      </c>
      <c r="P31" s="65">
        <v>2623912</v>
      </c>
      <c r="Q31" s="66">
        <v>1186470516</v>
      </c>
      <c r="R31" s="64">
        <f t="shared" si="6"/>
        <v>452.1761842622771</v>
      </c>
      <c r="S31" s="65">
        <v>2385825</v>
      </c>
      <c r="T31" s="66">
        <v>2595956303</v>
      </c>
      <c r="U31" s="64">
        <f t="shared" si="4"/>
        <v>1088.074901973112</v>
      </c>
      <c r="V31" s="65">
        <v>126469</v>
      </c>
      <c r="W31" s="66">
        <v>200673360</v>
      </c>
      <c r="X31" s="64">
        <f t="shared" si="5"/>
        <v>1586.7395171939368</v>
      </c>
      <c r="Y31" s="64"/>
    </row>
    <row r="32" spans="1:25" ht="16.5" customHeight="1">
      <c r="A32" s="72"/>
      <c r="B32" s="81" t="s">
        <v>97</v>
      </c>
      <c r="C32" s="62">
        <f>F32+I32+'表78-1'!C32+'表78-1'!F32+'表78-1'!I32+'表78-1 (2)'!C32+'表78-1 (2)'!F32</f>
        <v>12374814</v>
      </c>
      <c r="D32" s="63">
        <f>G32+J32+'表78-1'!D32+'表78-1'!G32+'表78-1'!J32+'表78-1 (2)'!D32+'表78-1 (2)'!G32</f>
        <v>10315765713</v>
      </c>
      <c r="E32" s="64">
        <f t="shared" si="0"/>
        <v>833.6097587406163</v>
      </c>
      <c r="F32" s="65">
        <v>2787370</v>
      </c>
      <c r="G32" s="66">
        <v>3871015983</v>
      </c>
      <c r="H32" s="64">
        <f t="shared" si="1"/>
        <v>1388.7700531325227</v>
      </c>
      <c r="I32" s="65">
        <v>7181769</v>
      </c>
      <c r="J32" s="66">
        <v>3183528009</v>
      </c>
      <c r="K32" s="64">
        <f t="shared" si="2"/>
        <v>443.2790875061562</v>
      </c>
      <c r="L32" s="67" t="s">
        <v>98</v>
      </c>
      <c r="M32" s="90"/>
      <c r="N32" s="69" t="s">
        <v>97</v>
      </c>
      <c r="O32" s="70" t="s">
        <v>98</v>
      </c>
      <c r="P32" s="65">
        <v>1084067</v>
      </c>
      <c r="Q32" s="66">
        <v>500949880</v>
      </c>
      <c r="R32" s="64">
        <f t="shared" si="6"/>
        <v>462.1023239338528</v>
      </c>
      <c r="S32" s="65">
        <v>705101</v>
      </c>
      <c r="T32" s="66">
        <v>744233594</v>
      </c>
      <c r="U32" s="64">
        <f t="shared" si="4"/>
        <v>1055.4992745720117</v>
      </c>
      <c r="V32" s="65">
        <v>57612</v>
      </c>
      <c r="W32" s="66">
        <v>80651216</v>
      </c>
      <c r="X32" s="64">
        <f t="shared" si="5"/>
        <v>1399.903075748108</v>
      </c>
      <c r="Y32" s="64"/>
    </row>
    <row r="33" spans="1:25" ht="16.5" customHeight="1">
      <c r="A33" s="72"/>
      <c r="B33" s="81" t="s">
        <v>99</v>
      </c>
      <c r="C33" s="62">
        <f>F33+I33+'表78-1'!C33+'表78-1'!F33+'表78-1'!I33+'表78-1 (2)'!C33+'表78-1 (2)'!F33</f>
        <v>1840011</v>
      </c>
      <c r="D33" s="63">
        <f>G33+J33+'表78-1'!D33+'表78-1'!G33+'表78-1'!J33+'表78-1 (2)'!D33+'表78-1 (2)'!G33</f>
        <v>1284105529</v>
      </c>
      <c r="E33" s="64">
        <f t="shared" si="0"/>
        <v>697.8792675695961</v>
      </c>
      <c r="F33" s="65">
        <v>286565</v>
      </c>
      <c r="G33" s="66">
        <v>351172789</v>
      </c>
      <c r="H33" s="64">
        <f t="shared" si="1"/>
        <v>1225.4559663601626</v>
      </c>
      <c r="I33" s="65">
        <v>1298856</v>
      </c>
      <c r="J33" s="66">
        <v>640593351</v>
      </c>
      <c r="K33" s="64">
        <f t="shared" si="2"/>
        <v>493.1981305086938</v>
      </c>
      <c r="L33" s="67" t="s">
        <v>100</v>
      </c>
      <c r="M33" s="90"/>
      <c r="N33" s="69" t="s">
        <v>99</v>
      </c>
      <c r="O33" s="70" t="s">
        <v>100</v>
      </c>
      <c r="P33" s="65">
        <v>65179</v>
      </c>
      <c r="Q33" s="66">
        <v>34250910</v>
      </c>
      <c r="R33" s="64">
        <f t="shared" si="6"/>
        <v>525.4899584221912</v>
      </c>
      <c r="S33" s="65">
        <v>133186</v>
      </c>
      <c r="T33" s="66">
        <v>138722655</v>
      </c>
      <c r="U33" s="64">
        <f t="shared" si="4"/>
        <v>1041.5708482873574</v>
      </c>
      <c r="V33" s="65">
        <v>2940</v>
      </c>
      <c r="W33" s="66">
        <v>8404231</v>
      </c>
      <c r="X33" s="64">
        <f t="shared" si="5"/>
        <v>2858.5819727891158</v>
      </c>
      <c r="Y33" s="64"/>
    </row>
    <row r="34" spans="1:25" s="50" customFormat="1" ht="16.5" customHeight="1">
      <c r="A34" s="85" t="s">
        <v>101</v>
      </c>
      <c r="B34" s="52"/>
      <c r="C34" s="53">
        <f>SUM(C35:C36)</f>
        <v>8244672</v>
      </c>
      <c r="D34" s="54">
        <f>SUM(D35:D36)</f>
        <v>8526471980</v>
      </c>
      <c r="E34" s="55">
        <f t="shared" si="0"/>
        <v>1034.1796471709245</v>
      </c>
      <c r="F34" s="56">
        <f>SUM(F35:F36)</f>
        <v>2650400</v>
      </c>
      <c r="G34" s="76">
        <f>SUM(G35:G36)</f>
        <v>4512466028</v>
      </c>
      <c r="H34" s="55">
        <f t="shared" si="1"/>
        <v>1702.5603788107455</v>
      </c>
      <c r="I34" s="56">
        <f>SUM(I35:I36)</f>
        <v>3981366</v>
      </c>
      <c r="J34" s="76">
        <f>SUM(J35:J36)</f>
        <v>1963588287</v>
      </c>
      <c r="K34" s="55">
        <f t="shared" si="2"/>
        <v>493.19461888206206</v>
      </c>
      <c r="L34" s="57" t="s">
        <v>102</v>
      </c>
      <c r="M34" s="77" t="s">
        <v>103</v>
      </c>
      <c r="N34" s="48"/>
      <c r="O34" s="59" t="s">
        <v>104</v>
      </c>
      <c r="P34" s="56">
        <f>SUM(P35:P36)</f>
        <v>612784</v>
      </c>
      <c r="Q34" s="76">
        <f>SUM(Q35:Q36)</f>
        <v>300401479</v>
      </c>
      <c r="R34" s="55">
        <f t="shared" si="6"/>
        <v>490.2240903809499</v>
      </c>
      <c r="S34" s="56">
        <f>SUM(S35:S36)</f>
        <v>593318</v>
      </c>
      <c r="T34" s="76">
        <f>SUM(T35:T36)</f>
        <v>633497218</v>
      </c>
      <c r="U34" s="55">
        <f t="shared" si="4"/>
        <v>1067.7195332014198</v>
      </c>
      <c r="V34" s="56">
        <f>SUM(V35:V36)</f>
        <v>43497</v>
      </c>
      <c r="W34" s="76">
        <f>SUM(W35:W36)</f>
        <v>99384776</v>
      </c>
      <c r="X34" s="55">
        <f t="shared" si="5"/>
        <v>2284.8650711543323</v>
      </c>
      <c r="Y34" s="55"/>
    </row>
    <row r="35" spans="1:25" ht="16.5" customHeight="1">
      <c r="A35" s="61"/>
      <c r="B35" s="81" t="s">
        <v>105</v>
      </c>
      <c r="C35" s="62">
        <f>F35+I35+'表78-1'!C35+'表78-1'!F35+'表78-1'!I35+'表78-1 (2)'!C35+'表78-1 (2)'!F35</f>
        <v>5420012</v>
      </c>
      <c r="D35" s="91">
        <f>G35+J35+'表78-1'!D35+'表78-1'!G35+'表78-1'!J35+'表78-1 (2)'!D35+'表78-1 (2)'!G35</f>
        <v>5839658135</v>
      </c>
      <c r="E35" s="64">
        <f t="shared" si="0"/>
        <v>1077.4253147410006</v>
      </c>
      <c r="F35" s="65">
        <v>1755487</v>
      </c>
      <c r="G35" s="66">
        <v>3182029094</v>
      </c>
      <c r="H35" s="64">
        <f t="shared" si="1"/>
        <v>1812.619002020522</v>
      </c>
      <c r="I35" s="65">
        <v>2560001</v>
      </c>
      <c r="J35" s="66">
        <v>1303593286</v>
      </c>
      <c r="K35" s="64">
        <f t="shared" si="2"/>
        <v>509.215928431278</v>
      </c>
      <c r="L35" s="67" t="s">
        <v>106</v>
      </c>
      <c r="M35" s="90"/>
      <c r="N35" s="69" t="s">
        <v>105</v>
      </c>
      <c r="O35" s="70" t="s">
        <v>106</v>
      </c>
      <c r="P35" s="65">
        <v>398411</v>
      </c>
      <c r="Q35" s="66">
        <v>201079722</v>
      </c>
      <c r="R35" s="64">
        <f t="shared" si="6"/>
        <v>504.70424260374335</v>
      </c>
      <c r="S35" s="65">
        <v>407613</v>
      </c>
      <c r="T35" s="66">
        <v>420458725</v>
      </c>
      <c r="U35" s="64">
        <f t="shared" si="4"/>
        <v>1031.514512540081</v>
      </c>
      <c r="V35" s="65">
        <v>30059</v>
      </c>
      <c r="W35" s="66">
        <v>74281946</v>
      </c>
      <c r="X35" s="64">
        <f t="shared" si="5"/>
        <v>2471.2048305000167</v>
      </c>
      <c r="Y35" s="64"/>
    </row>
    <row r="36" spans="1:25" ht="16.5" customHeight="1" thickBot="1">
      <c r="A36" s="21"/>
      <c r="B36" s="92" t="s">
        <v>107</v>
      </c>
      <c r="C36" s="93">
        <f>F36+I36+'表78-1'!C36+'表78-1'!F36+'表78-1'!I36+'表78-1 (2)'!C36+'表78-1 (2)'!F36</f>
        <v>2824660</v>
      </c>
      <c r="D36" s="94">
        <f>G36+J36+'表78-1'!D36+'表78-1'!G36+'表78-1'!J36+'表78-1 (2)'!D36+'表78-1 (2)'!G36</f>
        <v>2686813845</v>
      </c>
      <c r="E36" s="95">
        <f t="shared" si="0"/>
        <v>951.1990274935745</v>
      </c>
      <c r="F36" s="96">
        <v>894913</v>
      </c>
      <c r="G36" s="97">
        <v>1330436934</v>
      </c>
      <c r="H36" s="98">
        <f t="shared" si="1"/>
        <v>1486.6662278903088</v>
      </c>
      <c r="I36" s="96">
        <v>1421365</v>
      </c>
      <c r="J36" s="97">
        <v>659995001</v>
      </c>
      <c r="K36" s="98">
        <f t="shared" si="2"/>
        <v>464.33885806953174</v>
      </c>
      <c r="L36" s="99" t="s">
        <v>108</v>
      </c>
      <c r="M36" s="100"/>
      <c r="N36" s="101" t="s">
        <v>109</v>
      </c>
      <c r="O36" s="102" t="s">
        <v>108</v>
      </c>
      <c r="P36" s="103">
        <v>214373</v>
      </c>
      <c r="Q36" s="104">
        <v>99321757</v>
      </c>
      <c r="R36" s="98">
        <f t="shared" si="6"/>
        <v>463.3128099154278</v>
      </c>
      <c r="S36" s="103">
        <v>185705</v>
      </c>
      <c r="T36" s="104">
        <v>213038493</v>
      </c>
      <c r="U36" s="98">
        <f t="shared" si="4"/>
        <v>1147.1877063083923</v>
      </c>
      <c r="V36" s="103">
        <v>13438</v>
      </c>
      <c r="W36" s="104">
        <v>25102830</v>
      </c>
      <c r="X36" s="98">
        <f t="shared" si="5"/>
        <v>1868.0480726298556</v>
      </c>
      <c r="Y36" s="105"/>
    </row>
    <row r="37" spans="1:18" s="3" customFormat="1" ht="15" customHeight="1">
      <c r="A37" s="106" t="s">
        <v>160</v>
      </c>
      <c r="B37" s="107"/>
      <c r="C37" s="107"/>
      <c r="D37" s="108"/>
      <c r="E37" s="109"/>
      <c r="H37" s="117" t="s">
        <v>161</v>
      </c>
      <c r="I37" s="110"/>
      <c r="J37" s="106"/>
      <c r="K37" s="106"/>
      <c r="L37" s="111"/>
      <c r="M37" s="112"/>
      <c r="N37" s="112"/>
      <c r="O37" s="112"/>
      <c r="P37" s="113"/>
      <c r="Q37" s="113"/>
      <c r="R37" s="113"/>
    </row>
    <row r="38" spans="1:18" s="3" customFormat="1" ht="15" customHeight="1">
      <c r="A38" s="106" t="s">
        <v>110</v>
      </c>
      <c r="B38" s="107"/>
      <c r="C38" s="107"/>
      <c r="D38" s="108"/>
      <c r="E38" s="109"/>
      <c r="H38" s="117" t="s">
        <v>162</v>
      </c>
      <c r="I38" s="110"/>
      <c r="J38" s="106"/>
      <c r="K38" s="106"/>
      <c r="L38" s="111"/>
      <c r="M38" s="112"/>
      <c r="N38" s="112"/>
      <c r="O38" s="112"/>
      <c r="P38" s="113"/>
      <c r="Q38" s="113"/>
      <c r="R38" s="113"/>
    </row>
    <row r="39" spans="1:18" s="3" customFormat="1" ht="15" customHeight="1">
      <c r="A39" s="60"/>
      <c r="B39" s="107"/>
      <c r="C39" s="107"/>
      <c r="D39" s="108"/>
      <c r="E39" s="109"/>
      <c r="H39" s="114" t="s">
        <v>163</v>
      </c>
      <c r="I39" s="110"/>
      <c r="J39" s="106"/>
      <c r="K39" s="106"/>
      <c r="L39" s="111"/>
      <c r="M39" s="112"/>
      <c r="N39" s="112"/>
      <c r="O39" s="112"/>
      <c r="P39" s="113"/>
      <c r="Q39" s="113"/>
      <c r="R39" s="113"/>
    </row>
    <row r="40" spans="1:18" s="3" customFormat="1" ht="15" customHeight="1">
      <c r="A40" s="60"/>
      <c r="B40" s="107"/>
      <c r="C40" s="115"/>
      <c r="D40" s="116"/>
      <c r="E40" s="109"/>
      <c r="H40" s="117"/>
      <c r="I40" s="110"/>
      <c r="J40" s="106"/>
      <c r="K40" s="106"/>
      <c r="L40" s="118"/>
      <c r="M40" s="112"/>
      <c r="N40" s="112"/>
      <c r="O40" s="112"/>
      <c r="P40" s="119"/>
      <c r="Q40" s="119"/>
      <c r="R40" s="119"/>
    </row>
  </sheetData>
  <sheetProtection/>
  <mergeCells count="22">
    <mergeCell ref="P5:R5"/>
    <mergeCell ref="S5:U5"/>
    <mergeCell ref="V5:X5"/>
    <mergeCell ref="F6:G6"/>
    <mergeCell ref="I6:K6"/>
    <mergeCell ref="P6:R6"/>
    <mergeCell ref="S6:U6"/>
    <mergeCell ref="V6:X6"/>
    <mergeCell ref="A4:C4"/>
    <mergeCell ref="A5:B7"/>
    <mergeCell ref="F5:G5"/>
    <mergeCell ref="I5:K5"/>
    <mergeCell ref="L5:L7"/>
    <mergeCell ref="M5:O6"/>
    <mergeCell ref="C5:E5"/>
    <mergeCell ref="C6:E6"/>
    <mergeCell ref="A1:G1"/>
    <mergeCell ref="H1:L1"/>
    <mergeCell ref="S1:X1"/>
    <mergeCell ref="A2:G2"/>
    <mergeCell ref="A3:G3"/>
    <mergeCell ref="H3:L3"/>
  </mergeCells>
  <printOptions horizontalCentered="1"/>
  <pageMargins left="0.7874015748031497" right="0.7874015748031497" top="1.3779527559055118" bottom="0.7086614173228347" header="0.3937007874015748" footer="0.3937007874015748"/>
  <pageSetup firstPageNumber="402" useFirstPageNumber="1" horizontalDpi="600" verticalDpi="600" orientation="portrait" paperSize="9" r:id="rId1"/>
  <headerFooter>
    <oddFooter>&amp;C&amp;"Times New Roman,標準"-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selection activeCell="A3" sqref="A3:G3"/>
    </sheetView>
  </sheetViews>
  <sheetFormatPr defaultColWidth="9.00390625" defaultRowHeight="15.75"/>
  <cols>
    <col min="1" max="1" width="4.625" style="60" customWidth="1"/>
    <col min="2" max="2" width="14.625" style="60" customWidth="1"/>
    <col min="3" max="4" width="11.125" style="27" customWidth="1"/>
    <col min="5" max="5" width="20.625" style="27" customWidth="1"/>
    <col min="6" max="6" width="11.125" style="133" customWidth="1"/>
    <col min="7" max="7" width="11.125" style="153" customWidth="1"/>
    <col min="8" max="8" width="20.625" style="27" customWidth="1"/>
    <col min="9" max="9" width="11.125" style="133" customWidth="1"/>
    <col min="10" max="10" width="11.125" style="153" customWidth="1"/>
    <col min="11" max="12" width="20.625" style="27" customWidth="1"/>
    <col min="13" max="16384" width="9.00390625" style="126" customWidth="1"/>
  </cols>
  <sheetData>
    <row r="1" spans="1:12" ht="24.75" customHeight="1">
      <c r="A1" s="158" t="s">
        <v>111</v>
      </c>
      <c r="B1" s="158"/>
      <c r="C1" s="158"/>
      <c r="D1" s="158"/>
      <c r="E1" s="158"/>
      <c r="F1" s="158"/>
      <c r="G1" s="158"/>
      <c r="H1" s="122" t="s">
        <v>112</v>
      </c>
      <c r="I1" s="123"/>
      <c r="J1" s="124"/>
      <c r="K1" s="125"/>
      <c r="L1" s="125"/>
    </row>
    <row r="2" spans="1:12" ht="24.75" customHeight="1">
      <c r="A2" s="161" t="s">
        <v>113</v>
      </c>
      <c r="B2" s="161"/>
      <c r="C2" s="161"/>
      <c r="D2" s="161"/>
      <c r="E2" s="161"/>
      <c r="F2" s="161"/>
      <c r="G2" s="161"/>
      <c r="H2" s="127" t="s">
        <v>114</v>
      </c>
      <c r="I2" s="128"/>
      <c r="J2" s="129"/>
      <c r="K2" s="130"/>
      <c r="L2" s="130"/>
    </row>
    <row r="3" spans="1:12" s="155" customFormat="1" ht="21" customHeight="1">
      <c r="A3" s="162" t="s">
        <v>159</v>
      </c>
      <c r="B3" s="162"/>
      <c r="C3" s="162"/>
      <c r="D3" s="162"/>
      <c r="E3" s="162"/>
      <c r="F3" s="162"/>
      <c r="G3" s="162"/>
      <c r="H3" s="164">
        <v>2011</v>
      </c>
      <c r="I3" s="164"/>
      <c r="J3" s="164"/>
      <c r="K3" s="164"/>
      <c r="L3" s="164"/>
    </row>
    <row r="4" spans="1:12" ht="21" customHeight="1" thickBot="1">
      <c r="A4" s="165" t="s">
        <v>115</v>
      </c>
      <c r="B4" s="166"/>
      <c r="C4" s="166"/>
      <c r="D4" s="13"/>
      <c r="F4" s="131"/>
      <c r="G4" s="132"/>
      <c r="J4" s="134"/>
      <c r="K4" s="16"/>
      <c r="L4" s="19" t="s">
        <v>116</v>
      </c>
    </row>
    <row r="5" spans="1:12" ht="15.75" customHeight="1">
      <c r="A5" s="167" t="s">
        <v>117</v>
      </c>
      <c r="B5" s="168"/>
      <c r="C5" s="175" t="s">
        <v>118</v>
      </c>
      <c r="D5" s="176"/>
      <c r="E5" s="177"/>
      <c r="F5" s="175" t="s">
        <v>119</v>
      </c>
      <c r="G5" s="191"/>
      <c r="H5" s="198" t="s">
        <v>120</v>
      </c>
      <c r="I5" s="175" t="s">
        <v>121</v>
      </c>
      <c r="J5" s="200"/>
      <c r="K5" s="200"/>
      <c r="L5" s="201" t="s">
        <v>122</v>
      </c>
    </row>
    <row r="6" spans="1:12" ht="15.75" customHeight="1">
      <c r="A6" s="169"/>
      <c r="B6" s="170"/>
      <c r="C6" s="193" t="s">
        <v>123</v>
      </c>
      <c r="D6" s="194"/>
      <c r="E6" s="195"/>
      <c r="F6" s="196"/>
      <c r="G6" s="197"/>
      <c r="H6" s="199"/>
      <c r="I6" s="193" t="s">
        <v>124</v>
      </c>
      <c r="J6" s="204"/>
      <c r="K6" s="204"/>
      <c r="L6" s="202"/>
    </row>
    <row r="7" spans="1:12" ht="49.5" customHeight="1">
      <c r="A7" s="171"/>
      <c r="B7" s="172"/>
      <c r="C7" s="30" t="s">
        <v>125</v>
      </c>
      <c r="D7" s="31" t="s">
        <v>126</v>
      </c>
      <c r="E7" s="31" t="s">
        <v>127</v>
      </c>
      <c r="F7" s="135" t="s">
        <v>125</v>
      </c>
      <c r="G7" s="136" t="s">
        <v>126</v>
      </c>
      <c r="H7" s="32" t="s">
        <v>127</v>
      </c>
      <c r="I7" s="135" t="s">
        <v>125</v>
      </c>
      <c r="J7" s="136" t="s">
        <v>126</v>
      </c>
      <c r="K7" s="37" t="s">
        <v>127</v>
      </c>
      <c r="L7" s="203"/>
    </row>
    <row r="8" spans="1:12" ht="18.75" customHeight="1">
      <c r="A8" s="39" t="s">
        <v>31</v>
      </c>
      <c r="B8" s="40"/>
      <c r="C8" s="44">
        <f>SUM(C9,C16,C21,C25,C30,C34)</f>
        <v>38207866</v>
      </c>
      <c r="D8" s="45">
        <f>SUM(D9,D16,D21,D25,D30,D34)</f>
        <v>17569193635</v>
      </c>
      <c r="E8" s="43">
        <f>D8/C8</f>
        <v>459.83184810687936</v>
      </c>
      <c r="F8" s="137">
        <f>SUM(F9,F16,F21,F25,F30,F34)</f>
        <v>30487277</v>
      </c>
      <c r="G8" s="138">
        <f>SUM(G9,G16,G21,G25,G30,G34)</f>
        <v>34369163361</v>
      </c>
      <c r="H8" s="43">
        <f>G8/F8</f>
        <v>1127.3280772500607</v>
      </c>
      <c r="I8" s="137">
        <f>SUM(I9,I16,I21,I25,I30,I34)</f>
        <v>777606</v>
      </c>
      <c r="J8" s="138">
        <f>SUM(J9,J16,J21,J25,J30,J34)</f>
        <v>36620679667</v>
      </c>
      <c r="K8" s="43">
        <f>J8/I8</f>
        <v>47094.13207588419</v>
      </c>
      <c r="L8" s="46" t="s">
        <v>128</v>
      </c>
    </row>
    <row r="9" spans="1:12" ht="18.75" customHeight="1">
      <c r="A9" s="51" t="s">
        <v>129</v>
      </c>
      <c r="B9" s="139"/>
      <c r="C9" s="44">
        <f>SUM(C10:C15)</f>
        <v>10834367</v>
      </c>
      <c r="D9" s="45">
        <f>SUM(D10:D15)</f>
        <v>5150325617</v>
      </c>
      <c r="E9" s="43">
        <f aca="true" t="shared" si="0" ref="E9:E14">D9/C9</f>
        <v>475.36931479245624</v>
      </c>
      <c r="F9" s="137">
        <f>SUM(F10:F15)</f>
        <v>10554504</v>
      </c>
      <c r="G9" s="138">
        <f>SUM(G10:G15)</f>
        <v>11767872798</v>
      </c>
      <c r="H9" s="43">
        <f aca="true" t="shared" si="1" ref="H9:H36">G9/F9</f>
        <v>1114.9621808850516</v>
      </c>
      <c r="I9" s="137">
        <f>SUM(I10:I15)</f>
        <v>217576</v>
      </c>
      <c r="J9" s="138">
        <f>SUM(J10:J15)</f>
        <v>10123473075</v>
      </c>
      <c r="K9" s="43">
        <f aca="true" t="shared" si="2" ref="K9:K36">J9/I9</f>
        <v>46528.44557763724</v>
      </c>
      <c r="L9" s="57" t="s">
        <v>130</v>
      </c>
    </row>
    <row r="10" spans="2:12" ht="18.75" customHeight="1">
      <c r="B10" s="140" t="s">
        <v>131</v>
      </c>
      <c r="C10" s="65">
        <v>4408806</v>
      </c>
      <c r="D10" s="66">
        <v>2094366416</v>
      </c>
      <c r="E10" s="64">
        <f t="shared" si="0"/>
        <v>475.0416362162454</v>
      </c>
      <c r="F10" s="141">
        <v>4587524</v>
      </c>
      <c r="G10" s="142">
        <v>5086340072</v>
      </c>
      <c r="H10" s="64">
        <f t="shared" si="1"/>
        <v>1108.7331798155171</v>
      </c>
      <c r="I10" s="141">
        <v>99824</v>
      </c>
      <c r="J10" s="142">
        <v>4569635437</v>
      </c>
      <c r="K10" s="64">
        <f t="shared" si="2"/>
        <v>45776.92175228402</v>
      </c>
      <c r="L10" s="67" t="s">
        <v>39</v>
      </c>
    </row>
    <row r="11" spans="2:12" ht="18.75" customHeight="1">
      <c r="B11" s="140" t="s">
        <v>132</v>
      </c>
      <c r="C11" s="65">
        <v>5370132</v>
      </c>
      <c r="D11" s="66">
        <v>2574747562</v>
      </c>
      <c r="E11" s="64">
        <f>D11/C11</f>
        <v>479.45703420325606</v>
      </c>
      <c r="F11" s="141">
        <v>5044188</v>
      </c>
      <c r="G11" s="142">
        <v>5682571849</v>
      </c>
      <c r="H11" s="64">
        <f>G11/F11</f>
        <v>1126.5582981839693</v>
      </c>
      <c r="I11" s="141">
        <v>87710</v>
      </c>
      <c r="J11" s="142">
        <v>4140765485</v>
      </c>
      <c r="K11" s="64">
        <f>J11/I11</f>
        <v>47209.73076046061</v>
      </c>
      <c r="L11" s="67" t="s">
        <v>133</v>
      </c>
    </row>
    <row r="12" spans="2:12" ht="18.75" customHeight="1">
      <c r="B12" s="140" t="s">
        <v>43</v>
      </c>
      <c r="C12" s="65">
        <v>475776</v>
      </c>
      <c r="D12" s="66">
        <v>214566639</v>
      </c>
      <c r="E12" s="64">
        <f>D12/C12</f>
        <v>450.9824770480226</v>
      </c>
      <c r="F12" s="141">
        <v>393881</v>
      </c>
      <c r="G12" s="142">
        <v>422977501</v>
      </c>
      <c r="H12" s="64">
        <f>G12/F12</f>
        <v>1073.871298691737</v>
      </c>
      <c r="I12" s="141">
        <v>14751</v>
      </c>
      <c r="J12" s="142">
        <v>688996072</v>
      </c>
      <c r="K12" s="64">
        <f>J12/I12</f>
        <v>46708.431428377735</v>
      </c>
      <c r="L12" s="67" t="s">
        <v>44</v>
      </c>
    </row>
    <row r="13" spans="2:12" ht="18.75" customHeight="1">
      <c r="B13" s="140" t="s">
        <v>47</v>
      </c>
      <c r="C13" s="65">
        <v>531796</v>
      </c>
      <c r="D13" s="66">
        <v>243777446</v>
      </c>
      <c r="E13" s="64">
        <f t="shared" si="0"/>
        <v>458.40406095570484</v>
      </c>
      <c r="F13" s="141">
        <v>441559</v>
      </c>
      <c r="G13" s="142">
        <v>477777750</v>
      </c>
      <c r="H13" s="64">
        <f t="shared" si="1"/>
        <v>1082.0247124393343</v>
      </c>
      <c r="I13" s="141">
        <v>14522</v>
      </c>
      <c r="J13" s="142">
        <v>691132836</v>
      </c>
      <c r="K13" s="64">
        <f t="shared" si="2"/>
        <v>47592.12477620163</v>
      </c>
      <c r="L13" s="67" t="s">
        <v>48</v>
      </c>
    </row>
    <row r="14" spans="2:12" ht="18.75" customHeight="1">
      <c r="B14" s="140" t="s">
        <v>49</v>
      </c>
      <c r="C14" s="65">
        <v>47857</v>
      </c>
      <c r="D14" s="66">
        <v>22867554</v>
      </c>
      <c r="E14" s="64">
        <f t="shared" si="0"/>
        <v>477.8309129280983</v>
      </c>
      <c r="F14" s="141">
        <v>76965</v>
      </c>
      <c r="G14" s="142">
        <v>88938593</v>
      </c>
      <c r="H14" s="64">
        <f t="shared" si="1"/>
        <v>1155.5719223023452</v>
      </c>
      <c r="I14" s="141">
        <v>756</v>
      </c>
      <c r="J14" s="142">
        <v>32607045</v>
      </c>
      <c r="K14" s="64">
        <f t="shared" si="2"/>
        <v>43131.01190476191</v>
      </c>
      <c r="L14" s="67" t="s">
        <v>50</v>
      </c>
    </row>
    <row r="15" spans="2:12" ht="18.75" customHeight="1">
      <c r="B15" s="140" t="s">
        <v>51</v>
      </c>
      <c r="C15" s="143">
        <v>0</v>
      </c>
      <c r="D15" s="143">
        <v>0</v>
      </c>
      <c r="E15" s="143">
        <v>0</v>
      </c>
      <c r="F15" s="141">
        <v>10387</v>
      </c>
      <c r="G15" s="142">
        <v>9267033</v>
      </c>
      <c r="H15" s="64">
        <f t="shared" si="1"/>
        <v>892.1760854914797</v>
      </c>
      <c r="I15" s="143">
        <v>13</v>
      </c>
      <c r="J15" s="143">
        <v>336200</v>
      </c>
      <c r="K15" s="64">
        <f t="shared" si="2"/>
        <v>25861.53846153846</v>
      </c>
      <c r="L15" s="67" t="s">
        <v>52</v>
      </c>
    </row>
    <row r="16" spans="1:12" ht="18.75" customHeight="1">
      <c r="A16" s="51" t="s">
        <v>134</v>
      </c>
      <c r="B16" s="144"/>
      <c r="C16" s="56">
        <f>SUM(C17:C20)</f>
        <v>4701590</v>
      </c>
      <c r="D16" s="76">
        <f>SUM(D17:D20)</f>
        <v>2117735877</v>
      </c>
      <c r="E16" s="55">
        <f aca="true" t="shared" si="3" ref="E16:E36">D16/C16</f>
        <v>450.4297220727456</v>
      </c>
      <c r="F16" s="145">
        <f>SUM(F17:F20)</f>
        <v>4235124</v>
      </c>
      <c r="G16" s="146">
        <f>SUM(G17:G20)</f>
        <v>5011660240</v>
      </c>
      <c r="H16" s="55">
        <f t="shared" si="1"/>
        <v>1183.3561992517812</v>
      </c>
      <c r="I16" s="145">
        <f>SUM(I17:I20)</f>
        <v>111017</v>
      </c>
      <c r="J16" s="146">
        <f>SUM(J17:J20)</f>
        <v>5242269512</v>
      </c>
      <c r="K16" s="55">
        <f t="shared" si="2"/>
        <v>47220.42130484521</v>
      </c>
      <c r="L16" s="57" t="s">
        <v>135</v>
      </c>
    </row>
    <row r="17" spans="1:12" ht="18.75" customHeight="1">
      <c r="A17" s="79"/>
      <c r="B17" s="140" t="s">
        <v>58</v>
      </c>
      <c r="C17" s="65">
        <v>828993</v>
      </c>
      <c r="D17" s="66">
        <v>358100920</v>
      </c>
      <c r="E17" s="64">
        <f t="shared" si="3"/>
        <v>431.97098166088256</v>
      </c>
      <c r="F17" s="141">
        <v>709814</v>
      </c>
      <c r="G17" s="142">
        <v>826999384</v>
      </c>
      <c r="H17" s="64">
        <f t="shared" si="1"/>
        <v>1165.0930863578346</v>
      </c>
      <c r="I17" s="141">
        <v>14534</v>
      </c>
      <c r="J17" s="142">
        <v>688926125</v>
      </c>
      <c r="K17" s="64">
        <f t="shared" si="2"/>
        <v>47400.99938076235</v>
      </c>
      <c r="L17" s="67" t="s">
        <v>59</v>
      </c>
    </row>
    <row r="18" spans="1:12" ht="18.75" customHeight="1">
      <c r="A18" s="79"/>
      <c r="B18" s="140" t="s">
        <v>60</v>
      </c>
      <c r="C18" s="65">
        <v>2656795</v>
      </c>
      <c r="D18" s="66">
        <v>1246927957</v>
      </c>
      <c r="E18" s="64">
        <f t="shared" si="3"/>
        <v>469.3354048769288</v>
      </c>
      <c r="F18" s="141">
        <v>2501966</v>
      </c>
      <c r="G18" s="142">
        <v>2980638041</v>
      </c>
      <c r="H18" s="64">
        <f t="shared" si="1"/>
        <v>1191.3183636388344</v>
      </c>
      <c r="I18" s="141">
        <v>69776</v>
      </c>
      <c r="J18" s="142">
        <v>3292474191</v>
      </c>
      <c r="K18" s="64">
        <f t="shared" si="2"/>
        <v>47186.34187972942</v>
      </c>
      <c r="L18" s="67" t="s">
        <v>61</v>
      </c>
    </row>
    <row r="19" spans="1:12" ht="18.75" customHeight="1">
      <c r="A19" s="80"/>
      <c r="B19" s="140" t="s">
        <v>62</v>
      </c>
      <c r="C19" s="65">
        <v>494189</v>
      </c>
      <c r="D19" s="66">
        <v>199560041</v>
      </c>
      <c r="E19" s="64">
        <f t="shared" si="3"/>
        <v>403.81319899876365</v>
      </c>
      <c r="F19" s="141">
        <v>513113</v>
      </c>
      <c r="G19" s="142">
        <v>603180479</v>
      </c>
      <c r="H19" s="64">
        <f t="shared" si="1"/>
        <v>1175.53146967627</v>
      </c>
      <c r="I19" s="141">
        <v>10347</v>
      </c>
      <c r="J19" s="142">
        <v>492174051</v>
      </c>
      <c r="K19" s="64">
        <f t="shared" si="2"/>
        <v>47566.835894462165</v>
      </c>
      <c r="L19" s="67" t="s">
        <v>63</v>
      </c>
    </row>
    <row r="20" spans="1:12" ht="18.75" customHeight="1">
      <c r="A20" s="79"/>
      <c r="B20" s="147" t="s">
        <v>64</v>
      </c>
      <c r="C20" s="65">
        <v>721613</v>
      </c>
      <c r="D20" s="66">
        <v>313146959</v>
      </c>
      <c r="E20" s="64">
        <f t="shared" si="3"/>
        <v>433.95415409644784</v>
      </c>
      <c r="F20" s="141">
        <v>510231</v>
      </c>
      <c r="G20" s="142">
        <v>600842336</v>
      </c>
      <c r="H20" s="64">
        <f t="shared" si="1"/>
        <v>1177.5888489723282</v>
      </c>
      <c r="I20" s="141">
        <v>16360</v>
      </c>
      <c r="J20" s="142">
        <v>768695145</v>
      </c>
      <c r="K20" s="64">
        <f t="shared" si="2"/>
        <v>46986.25580684597</v>
      </c>
      <c r="L20" s="82" t="s">
        <v>65</v>
      </c>
    </row>
    <row r="21" spans="1:12" ht="18.75" customHeight="1">
      <c r="A21" s="85" t="s">
        <v>136</v>
      </c>
      <c r="B21" s="148"/>
      <c r="C21" s="56">
        <f>SUM(C22:C24)</f>
        <v>10469691</v>
      </c>
      <c r="D21" s="76">
        <f>SUM(D22:D24)</f>
        <v>4725933993</v>
      </c>
      <c r="E21" s="55">
        <f t="shared" si="3"/>
        <v>451.39192675313916</v>
      </c>
      <c r="F21" s="145">
        <f>SUM(F22:F24)</f>
        <v>6141542</v>
      </c>
      <c r="G21" s="146">
        <f>SUM(G22:G24)</f>
        <v>6970630263</v>
      </c>
      <c r="H21" s="55">
        <f t="shared" si="1"/>
        <v>1134.996758631627</v>
      </c>
      <c r="I21" s="145">
        <f>SUM(I22:I24)</f>
        <v>147138</v>
      </c>
      <c r="J21" s="146">
        <f>SUM(J22:J24)</f>
        <v>6913733162</v>
      </c>
      <c r="K21" s="55">
        <f t="shared" si="2"/>
        <v>46988.087115497015</v>
      </c>
      <c r="L21" s="87" t="s">
        <v>137</v>
      </c>
    </row>
    <row r="22" spans="1:12" ht="18.75" customHeight="1">
      <c r="A22" s="80"/>
      <c r="B22" s="147" t="s">
        <v>138</v>
      </c>
      <c r="C22" s="65">
        <v>7179395</v>
      </c>
      <c r="D22" s="66">
        <v>3288843450</v>
      </c>
      <c r="E22" s="64">
        <f t="shared" si="3"/>
        <v>458.0947907170451</v>
      </c>
      <c r="F22" s="141">
        <v>4209049</v>
      </c>
      <c r="G22" s="142">
        <v>4774934500</v>
      </c>
      <c r="H22" s="64">
        <f t="shared" si="1"/>
        <v>1134.4449779510765</v>
      </c>
      <c r="I22" s="141">
        <v>90154</v>
      </c>
      <c r="J22" s="142">
        <v>4214491167</v>
      </c>
      <c r="K22" s="64">
        <f t="shared" si="2"/>
        <v>46747.68914302194</v>
      </c>
      <c r="L22" s="82" t="s">
        <v>71</v>
      </c>
    </row>
    <row r="23" spans="1:12" ht="18.75" customHeight="1">
      <c r="A23" s="80"/>
      <c r="B23" s="147" t="s">
        <v>73</v>
      </c>
      <c r="C23" s="65">
        <v>2461603</v>
      </c>
      <c r="D23" s="66">
        <v>1079714012</v>
      </c>
      <c r="E23" s="64">
        <f t="shared" si="3"/>
        <v>438.6223172461197</v>
      </c>
      <c r="F23" s="141">
        <v>1422226</v>
      </c>
      <c r="G23" s="142">
        <v>1612604281</v>
      </c>
      <c r="H23" s="64">
        <f t="shared" si="1"/>
        <v>1133.8593732641648</v>
      </c>
      <c r="I23" s="141">
        <v>37646</v>
      </c>
      <c r="J23" s="142">
        <v>1787385044</v>
      </c>
      <c r="K23" s="64">
        <f t="shared" si="2"/>
        <v>47478.75057110981</v>
      </c>
      <c r="L23" s="82" t="s">
        <v>74</v>
      </c>
    </row>
    <row r="24" spans="1:12" ht="18.75" customHeight="1">
      <c r="A24" s="80"/>
      <c r="B24" s="147" t="s">
        <v>75</v>
      </c>
      <c r="C24" s="65">
        <v>828693</v>
      </c>
      <c r="D24" s="66">
        <v>357376531</v>
      </c>
      <c r="E24" s="64">
        <f t="shared" si="3"/>
        <v>431.25322767297416</v>
      </c>
      <c r="F24" s="141">
        <v>510267</v>
      </c>
      <c r="G24" s="142">
        <v>583091482</v>
      </c>
      <c r="H24" s="64">
        <f t="shared" si="1"/>
        <v>1142.7183846888001</v>
      </c>
      <c r="I24" s="141">
        <v>19338</v>
      </c>
      <c r="J24" s="142">
        <v>911856951</v>
      </c>
      <c r="K24" s="64">
        <f t="shared" si="2"/>
        <v>47153.63279553211</v>
      </c>
      <c r="L24" s="82" t="s">
        <v>76</v>
      </c>
    </row>
    <row r="25" spans="1:12" ht="18.75" customHeight="1">
      <c r="A25" s="85" t="s">
        <v>139</v>
      </c>
      <c r="B25" s="148"/>
      <c r="C25" s="56">
        <f>SUM(C26:C29)</f>
        <v>5566724</v>
      </c>
      <c r="D25" s="76">
        <f>SUM(D26:D29)</f>
        <v>2486036032</v>
      </c>
      <c r="E25" s="55">
        <f t="shared" si="3"/>
        <v>446.5886995654895</v>
      </c>
      <c r="F25" s="145">
        <f>SUM(F26:F29)</f>
        <v>4046701</v>
      </c>
      <c r="G25" s="146">
        <f>SUM(G26:G29)</f>
        <v>4528285658</v>
      </c>
      <c r="H25" s="55">
        <f t="shared" si="1"/>
        <v>1119.006731162001</v>
      </c>
      <c r="I25" s="145">
        <f>SUM(I26:I29)</f>
        <v>132461</v>
      </c>
      <c r="J25" s="146">
        <f>SUM(J26:J29)</f>
        <v>6326966286</v>
      </c>
      <c r="K25" s="55">
        <f t="shared" si="2"/>
        <v>47764.748008847884</v>
      </c>
      <c r="L25" s="57" t="s">
        <v>140</v>
      </c>
    </row>
    <row r="26" spans="1:12" ht="18.75" customHeight="1">
      <c r="A26" s="61"/>
      <c r="B26" s="147" t="s">
        <v>141</v>
      </c>
      <c r="C26" s="65">
        <v>3357332</v>
      </c>
      <c r="D26" s="66">
        <v>1468978027</v>
      </c>
      <c r="E26" s="64">
        <f t="shared" si="3"/>
        <v>437.54327156206176</v>
      </c>
      <c r="F26" s="141">
        <v>2524229</v>
      </c>
      <c r="G26" s="142">
        <v>2806147937</v>
      </c>
      <c r="H26" s="64">
        <f t="shared" si="1"/>
        <v>1111.6851668370819</v>
      </c>
      <c r="I26" s="141">
        <v>78954</v>
      </c>
      <c r="J26" s="142">
        <v>3815873472</v>
      </c>
      <c r="K26" s="64">
        <f t="shared" si="2"/>
        <v>48330.33756364465</v>
      </c>
      <c r="L26" s="82" t="s">
        <v>82</v>
      </c>
    </row>
    <row r="27" spans="1:12" ht="18.75" customHeight="1">
      <c r="A27" s="61"/>
      <c r="B27" s="147" t="s">
        <v>84</v>
      </c>
      <c r="C27" s="65">
        <v>743540</v>
      </c>
      <c r="D27" s="66">
        <v>345165639</v>
      </c>
      <c r="E27" s="64">
        <f t="shared" si="3"/>
        <v>464.21932781020524</v>
      </c>
      <c r="F27" s="141">
        <v>575290</v>
      </c>
      <c r="G27" s="142">
        <v>669546828</v>
      </c>
      <c r="H27" s="64">
        <f t="shared" si="1"/>
        <v>1163.8422847607294</v>
      </c>
      <c r="I27" s="141">
        <v>20910</v>
      </c>
      <c r="J27" s="142">
        <v>988242659</v>
      </c>
      <c r="K27" s="64">
        <f t="shared" si="2"/>
        <v>47261.724485891915</v>
      </c>
      <c r="L27" s="82" t="s">
        <v>85</v>
      </c>
    </row>
    <row r="28" spans="1:12" ht="18.75" customHeight="1">
      <c r="A28" s="61"/>
      <c r="B28" s="147" t="s">
        <v>86</v>
      </c>
      <c r="C28" s="65">
        <v>1088054</v>
      </c>
      <c r="D28" s="66">
        <v>483485477</v>
      </c>
      <c r="E28" s="64">
        <f t="shared" si="3"/>
        <v>444.3579794752834</v>
      </c>
      <c r="F28" s="141">
        <v>586459</v>
      </c>
      <c r="G28" s="142">
        <v>645092731</v>
      </c>
      <c r="H28" s="64">
        <f t="shared" si="1"/>
        <v>1099.9792500413498</v>
      </c>
      <c r="I28" s="141">
        <v>20215</v>
      </c>
      <c r="J28" s="142">
        <v>950877843</v>
      </c>
      <c r="K28" s="64">
        <f t="shared" si="2"/>
        <v>47038.2311649765</v>
      </c>
      <c r="L28" s="82" t="s">
        <v>87</v>
      </c>
    </row>
    <row r="29" spans="1:12" ht="18.75" customHeight="1">
      <c r="A29" s="61"/>
      <c r="B29" s="147" t="s">
        <v>88</v>
      </c>
      <c r="C29" s="65">
        <v>377798</v>
      </c>
      <c r="D29" s="66">
        <v>188406889</v>
      </c>
      <c r="E29" s="64">
        <f t="shared" si="3"/>
        <v>498.6974229614768</v>
      </c>
      <c r="F29" s="141">
        <v>360723</v>
      </c>
      <c r="G29" s="142">
        <v>407498162</v>
      </c>
      <c r="H29" s="64">
        <f t="shared" si="1"/>
        <v>1129.6705837997577</v>
      </c>
      <c r="I29" s="141">
        <v>12382</v>
      </c>
      <c r="J29" s="142">
        <v>571972312</v>
      </c>
      <c r="K29" s="64">
        <f t="shared" si="2"/>
        <v>46193.85495073494</v>
      </c>
      <c r="L29" s="82" t="s">
        <v>89</v>
      </c>
    </row>
    <row r="30" spans="1:12" ht="18.75" customHeight="1">
      <c r="A30" s="51" t="s">
        <v>142</v>
      </c>
      <c r="B30" s="139"/>
      <c r="C30" s="56">
        <f>SUM(C31:C33)</f>
        <v>5971408</v>
      </c>
      <c r="D30" s="76">
        <f>SUM(D31:D33)</f>
        <v>2763063963</v>
      </c>
      <c r="E30" s="55">
        <f t="shared" si="3"/>
        <v>462.71565483383483</v>
      </c>
      <c r="F30" s="145">
        <f>SUM(F31:F33)</f>
        <v>4942622</v>
      </c>
      <c r="G30" s="146">
        <f>SUM(G31:G33)</f>
        <v>5460173018</v>
      </c>
      <c r="H30" s="55">
        <f t="shared" si="1"/>
        <v>1104.7118347306348</v>
      </c>
      <c r="I30" s="145">
        <f>SUM(I31:I33)</f>
        <v>150626</v>
      </c>
      <c r="J30" s="146">
        <f>SUM(J31:J33)</f>
        <v>7180838162</v>
      </c>
      <c r="K30" s="55">
        <f t="shared" si="2"/>
        <v>47673.29785030473</v>
      </c>
      <c r="L30" s="57" t="s">
        <v>143</v>
      </c>
    </row>
    <row r="31" spans="1:12" ht="18.75" customHeight="1">
      <c r="A31" s="79"/>
      <c r="B31" s="147" t="s">
        <v>144</v>
      </c>
      <c r="C31" s="65">
        <v>4710599</v>
      </c>
      <c r="D31" s="66">
        <v>2184007345</v>
      </c>
      <c r="E31" s="64">
        <f t="shared" si="3"/>
        <v>463.6368633797952</v>
      </c>
      <c r="F31" s="141">
        <v>4090349</v>
      </c>
      <c r="G31" s="142">
        <v>4523284911</v>
      </c>
      <c r="H31" s="64">
        <f t="shared" si="1"/>
        <v>1105.8432693640568</v>
      </c>
      <c r="I31" s="141">
        <v>113517</v>
      </c>
      <c r="J31" s="142">
        <v>5450538343</v>
      </c>
      <c r="K31" s="64">
        <f t="shared" si="2"/>
        <v>48015.172555652454</v>
      </c>
      <c r="L31" s="82" t="s">
        <v>95</v>
      </c>
    </row>
    <row r="32" spans="1:12" ht="18.75" customHeight="1">
      <c r="A32" s="72"/>
      <c r="B32" s="147" t="s">
        <v>97</v>
      </c>
      <c r="C32" s="65">
        <v>1189749</v>
      </c>
      <c r="D32" s="66">
        <v>541575190</v>
      </c>
      <c r="E32" s="64">
        <f t="shared" si="3"/>
        <v>455.20121470999345</v>
      </c>
      <c r="F32" s="141">
        <v>711947</v>
      </c>
      <c r="G32" s="142">
        <v>784927414</v>
      </c>
      <c r="H32" s="64">
        <f t="shared" si="1"/>
        <v>1102.5082119876902</v>
      </c>
      <c r="I32" s="141">
        <v>35161</v>
      </c>
      <c r="J32" s="142">
        <v>1642845507</v>
      </c>
      <c r="K32" s="64">
        <f t="shared" si="2"/>
        <v>46723.514888655045</v>
      </c>
      <c r="L32" s="67" t="s">
        <v>98</v>
      </c>
    </row>
    <row r="33" spans="1:12" ht="18.75" customHeight="1">
      <c r="A33" s="72"/>
      <c r="B33" s="147" t="s">
        <v>99</v>
      </c>
      <c r="C33" s="65">
        <v>71060</v>
      </c>
      <c r="D33" s="66">
        <v>37481428</v>
      </c>
      <c r="E33" s="64">
        <f t="shared" si="3"/>
        <v>527.4616943428089</v>
      </c>
      <c r="F33" s="141">
        <v>140326</v>
      </c>
      <c r="G33" s="142">
        <v>151960693</v>
      </c>
      <c r="H33" s="64">
        <f t="shared" si="1"/>
        <v>1082.9118837563958</v>
      </c>
      <c r="I33" s="141">
        <v>1948</v>
      </c>
      <c r="J33" s="142">
        <v>87454312</v>
      </c>
      <c r="K33" s="64">
        <f t="shared" si="2"/>
        <v>44894.41067761807</v>
      </c>
      <c r="L33" s="67" t="s">
        <v>100</v>
      </c>
    </row>
    <row r="34" spans="1:12" ht="18.75" customHeight="1">
      <c r="A34" s="85" t="s">
        <v>145</v>
      </c>
      <c r="B34" s="139"/>
      <c r="C34" s="56">
        <f>SUM(C35:C36)</f>
        <v>664086</v>
      </c>
      <c r="D34" s="76">
        <f>SUM(D35:D36)</f>
        <v>326098153</v>
      </c>
      <c r="E34" s="55">
        <f t="shared" si="3"/>
        <v>491.04807660453616</v>
      </c>
      <c r="F34" s="145">
        <f>SUM(F35:F36)</f>
        <v>566784</v>
      </c>
      <c r="G34" s="146">
        <f>SUM(G35:G36)</f>
        <v>630541384</v>
      </c>
      <c r="H34" s="55">
        <f t="shared" si="1"/>
        <v>1112.4897385953027</v>
      </c>
      <c r="I34" s="145">
        <f>SUM(I35:I36)</f>
        <v>18788</v>
      </c>
      <c r="J34" s="146">
        <f>SUM(J35:J36)</f>
        <v>833399470</v>
      </c>
      <c r="K34" s="55">
        <f t="shared" si="2"/>
        <v>44358.072705982544</v>
      </c>
      <c r="L34" s="57" t="s">
        <v>146</v>
      </c>
    </row>
    <row r="35" spans="1:12" ht="18.75" customHeight="1">
      <c r="A35" s="61"/>
      <c r="B35" s="147" t="s">
        <v>105</v>
      </c>
      <c r="C35" s="65">
        <v>450124</v>
      </c>
      <c r="D35" s="66">
        <v>227826067</v>
      </c>
      <c r="E35" s="64">
        <f t="shared" si="3"/>
        <v>506.1406790128942</v>
      </c>
      <c r="F35" s="141">
        <v>394110</v>
      </c>
      <c r="G35" s="142">
        <v>421614114</v>
      </c>
      <c r="H35" s="64">
        <f t="shared" si="1"/>
        <v>1069.7879120042628</v>
      </c>
      <c r="I35" s="141">
        <v>11486</v>
      </c>
      <c r="J35" s="142">
        <v>505858842</v>
      </c>
      <c r="K35" s="64">
        <f t="shared" si="2"/>
        <v>44041.340936792614</v>
      </c>
      <c r="L35" s="67" t="s">
        <v>106</v>
      </c>
    </row>
    <row r="36" spans="1:12" ht="18.75" customHeight="1" thickBot="1">
      <c r="A36" s="21"/>
      <c r="B36" s="149" t="s">
        <v>147</v>
      </c>
      <c r="C36" s="103">
        <v>213962</v>
      </c>
      <c r="D36" s="104">
        <v>98272086</v>
      </c>
      <c r="E36" s="98">
        <f t="shared" si="3"/>
        <v>459.29691253587083</v>
      </c>
      <c r="F36" s="150">
        <v>172674</v>
      </c>
      <c r="G36" s="151">
        <v>208927270</v>
      </c>
      <c r="H36" s="98">
        <f t="shared" si="1"/>
        <v>1209.9521062812005</v>
      </c>
      <c r="I36" s="150">
        <v>7302</v>
      </c>
      <c r="J36" s="151">
        <v>327540628</v>
      </c>
      <c r="K36" s="98">
        <f t="shared" si="2"/>
        <v>44856.28978362092</v>
      </c>
      <c r="L36" s="99" t="s">
        <v>108</v>
      </c>
    </row>
    <row r="37" spans="1:5" ht="16.5">
      <c r="A37" s="152"/>
      <c r="B37" s="152"/>
      <c r="C37" s="126"/>
      <c r="D37" s="126"/>
      <c r="E37" s="126"/>
    </row>
    <row r="38" spans="1:5" ht="16.5">
      <c r="A38" s="152"/>
      <c r="B38" s="152"/>
      <c r="C38" s="126"/>
      <c r="D38" s="126"/>
      <c r="E38" s="126"/>
    </row>
    <row r="39" spans="1:5" ht="16.5">
      <c r="A39" s="152"/>
      <c r="B39" s="152"/>
      <c r="C39" s="126"/>
      <c r="D39" s="126"/>
      <c r="E39" s="126"/>
    </row>
    <row r="40" spans="1:5" ht="16.5">
      <c r="A40" s="152"/>
      <c r="B40" s="152"/>
      <c r="C40" s="120"/>
      <c r="D40" s="120"/>
      <c r="E40" s="120"/>
    </row>
    <row r="41" spans="1:5" ht="16.5">
      <c r="A41" s="152"/>
      <c r="B41" s="152"/>
      <c r="C41" s="120"/>
      <c r="D41" s="120"/>
      <c r="E41" s="120"/>
    </row>
    <row r="42" spans="1:5" ht="16.5">
      <c r="A42" s="152"/>
      <c r="B42" s="152"/>
      <c r="C42" s="120"/>
      <c r="D42" s="120"/>
      <c r="E42" s="120"/>
    </row>
  </sheetData>
  <sheetProtection/>
  <mergeCells count="13">
    <mergeCell ref="A1:G1"/>
    <mergeCell ref="A2:G2"/>
    <mergeCell ref="A3:G3"/>
    <mergeCell ref="H3:L3"/>
    <mergeCell ref="A4:C4"/>
    <mergeCell ref="A5:B7"/>
    <mergeCell ref="C5:E5"/>
    <mergeCell ref="F5:G6"/>
    <mergeCell ref="H5:H6"/>
    <mergeCell ref="I5:K5"/>
    <mergeCell ref="L5:L7"/>
    <mergeCell ref="C6:E6"/>
    <mergeCell ref="I6:K6"/>
  </mergeCells>
  <printOptions horizontalCentered="1"/>
  <pageMargins left="0.7874015748031497" right="0.7874015748031497" top="1.3779527559055118" bottom="0.7086614173228347" header="0.3937007874015748" footer="0.3937007874015748"/>
  <pageSetup firstPageNumber="404" useFirstPageNumber="1" horizontalDpi="600" verticalDpi="600" orientation="portrait" paperSize="9" r:id="rId2"/>
  <headerFooter>
    <oddFooter>&amp;C&amp;"Times New Roman,標準"-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A3" sqref="A3:I3"/>
    </sheetView>
  </sheetViews>
  <sheetFormatPr defaultColWidth="9.00390625" defaultRowHeight="15.75"/>
  <cols>
    <col min="1" max="1" width="4.625" style="60" customWidth="1"/>
    <col min="2" max="2" width="16.625" style="60" customWidth="1"/>
    <col min="3" max="3" width="19.625" style="27" customWidth="1"/>
    <col min="4" max="4" width="17.75390625" style="27" customWidth="1"/>
    <col min="5" max="5" width="25.625" style="27" customWidth="1"/>
    <col min="6" max="6" width="18.00390625" style="133" customWidth="1"/>
    <col min="7" max="7" width="17.375" style="153" customWidth="1"/>
    <col min="8" max="8" width="25.625" style="27" customWidth="1"/>
    <col min="9" max="9" width="20.625" style="27" customWidth="1"/>
    <col min="10" max="11" width="9.00390625" style="126" customWidth="1"/>
    <col min="12" max="12" width="25.625" style="126" customWidth="1"/>
    <col min="13" max="16384" width="9.00390625" style="126" customWidth="1"/>
  </cols>
  <sheetData>
    <row r="1" spans="1:9" ht="24.75" customHeight="1">
      <c r="A1" s="158" t="s">
        <v>111</v>
      </c>
      <c r="B1" s="158"/>
      <c r="C1" s="158"/>
      <c r="D1" s="158"/>
      <c r="E1" s="158"/>
      <c r="F1" s="122" t="s">
        <v>156</v>
      </c>
      <c r="G1" s="124"/>
      <c r="H1" s="125"/>
      <c r="I1" s="125"/>
    </row>
    <row r="2" spans="1:9" ht="24.75" customHeight="1">
      <c r="A2" s="161" t="s">
        <v>148</v>
      </c>
      <c r="B2" s="161"/>
      <c r="C2" s="161"/>
      <c r="D2" s="161"/>
      <c r="E2" s="161"/>
      <c r="F2" s="7" t="s">
        <v>157</v>
      </c>
      <c r="G2" s="129"/>
      <c r="H2" s="130"/>
      <c r="I2" s="130"/>
    </row>
    <row r="3" spans="1:9" s="155" customFormat="1" ht="21" customHeight="1">
      <c r="A3" s="162" t="s">
        <v>158</v>
      </c>
      <c r="B3" s="162"/>
      <c r="C3" s="162"/>
      <c r="D3" s="162"/>
      <c r="E3" s="162"/>
      <c r="F3" s="164">
        <v>2011</v>
      </c>
      <c r="G3" s="164"/>
      <c r="H3" s="164"/>
      <c r="I3" s="164"/>
    </row>
    <row r="4" spans="1:9" ht="21" customHeight="1" thickBot="1">
      <c r="A4" s="165" t="s">
        <v>7</v>
      </c>
      <c r="B4" s="166"/>
      <c r="C4" s="166"/>
      <c r="D4" s="13"/>
      <c r="G4" s="134"/>
      <c r="H4" s="16"/>
      <c r="I4" s="19" t="s">
        <v>149</v>
      </c>
    </row>
    <row r="5" spans="1:9" ht="15.75" customHeight="1">
      <c r="A5" s="167" t="s">
        <v>11</v>
      </c>
      <c r="B5" s="168"/>
      <c r="C5" s="175" t="s">
        <v>19</v>
      </c>
      <c r="D5" s="200"/>
      <c r="E5" s="205"/>
      <c r="F5" s="191" t="s">
        <v>150</v>
      </c>
      <c r="G5" s="200"/>
      <c r="H5" s="205"/>
      <c r="I5" s="201" t="s">
        <v>151</v>
      </c>
    </row>
    <row r="6" spans="1:9" ht="15.75" customHeight="1">
      <c r="A6" s="169"/>
      <c r="B6" s="170"/>
      <c r="C6" s="193" t="s">
        <v>25</v>
      </c>
      <c r="D6" s="204"/>
      <c r="E6" s="206"/>
      <c r="F6" s="194" t="s">
        <v>152</v>
      </c>
      <c r="G6" s="204"/>
      <c r="H6" s="206"/>
      <c r="I6" s="202"/>
    </row>
    <row r="7" spans="1:9" ht="49.5" customHeight="1">
      <c r="A7" s="171"/>
      <c r="B7" s="172"/>
      <c r="C7" s="30" t="s">
        <v>26</v>
      </c>
      <c r="D7" s="31" t="s">
        <v>27</v>
      </c>
      <c r="E7" s="31" t="s">
        <v>30</v>
      </c>
      <c r="F7" s="154" t="s">
        <v>26</v>
      </c>
      <c r="G7" s="136" t="s">
        <v>27</v>
      </c>
      <c r="H7" s="37" t="s">
        <v>30</v>
      </c>
      <c r="I7" s="203"/>
    </row>
    <row r="8" spans="1:9" ht="18.75" customHeight="1">
      <c r="A8" s="39" t="s">
        <v>31</v>
      </c>
      <c r="B8" s="40"/>
      <c r="C8" s="44">
        <f>SUM(C9,C16,C21,C25,C30,C34)</f>
        <v>763572</v>
      </c>
      <c r="D8" s="45">
        <f>SUM(D9,D16,D21,D25,D30,D34)</f>
        <v>2743521971</v>
      </c>
      <c r="E8" s="43">
        <f>D8/C8</f>
        <v>3593.01018240585</v>
      </c>
      <c r="F8" s="137">
        <f>SUM(F9,F16,F21,F25,F30,F34)</f>
        <v>13103036</v>
      </c>
      <c r="G8" s="138">
        <f>SUM(G9,G16,G21,G25,G30,G34)</f>
        <v>7761937941</v>
      </c>
      <c r="H8" s="43">
        <f>G8/F8</f>
        <v>592.3770598661257</v>
      </c>
      <c r="I8" s="46" t="s">
        <v>32</v>
      </c>
    </row>
    <row r="9" spans="1:9" ht="18.75" customHeight="1">
      <c r="A9" s="51" t="s">
        <v>34</v>
      </c>
      <c r="B9" s="139"/>
      <c r="C9" s="44">
        <f>SUM(C10:C15)</f>
        <v>244303</v>
      </c>
      <c r="D9" s="45">
        <f>SUM(D10:D15)</f>
        <v>976355403</v>
      </c>
      <c r="E9" s="43">
        <f aca="true" t="shared" si="0" ref="E9:E14">D9/C9</f>
        <v>3996.493710678952</v>
      </c>
      <c r="F9" s="137">
        <f>SUM(F10:F15)</f>
        <v>4013953</v>
      </c>
      <c r="G9" s="138">
        <f>SUM(G10:G15)</f>
        <v>2911085286</v>
      </c>
      <c r="H9" s="43">
        <f aca="true" t="shared" si="1" ref="H9:H36">G9/F9</f>
        <v>725.2414978451417</v>
      </c>
      <c r="I9" s="57" t="s">
        <v>35</v>
      </c>
    </row>
    <row r="10" spans="2:9" ht="18.75" customHeight="1">
      <c r="B10" s="140" t="s">
        <v>38</v>
      </c>
      <c r="C10" s="65">
        <v>99933</v>
      </c>
      <c r="D10" s="66">
        <v>483656471</v>
      </c>
      <c r="E10" s="64">
        <f t="shared" si="0"/>
        <v>4839.8073809452335</v>
      </c>
      <c r="F10" s="141">
        <v>1659176</v>
      </c>
      <c r="G10" s="142">
        <v>1919041153</v>
      </c>
      <c r="H10" s="64">
        <f t="shared" si="1"/>
        <v>1156.623018293418</v>
      </c>
      <c r="I10" s="67" t="s">
        <v>39</v>
      </c>
    </row>
    <row r="11" spans="2:9" ht="18.75" customHeight="1">
      <c r="B11" s="140" t="s">
        <v>41</v>
      </c>
      <c r="C11" s="65">
        <v>106563</v>
      </c>
      <c r="D11" s="66">
        <v>393646363</v>
      </c>
      <c r="E11" s="64">
        <f>D11/C11</f>
        <v>3694.0247834614265</v>
      </c>
      <c r="F11" s="141">
        <v>1856086</v>
      </c>
      <c r="G11" s="142">
        <v>796624160</v>
      </c>
      <c r="H11" s="64">
        <f>G11/F11</f>
        <v>429.19571614677335</v>
      </c>
      <c r="I11" s="67" t="s">
        <v>42</v>
      </c>
    </row>
    <row r="12" spans="2:9" ht="18.75" customHeight="1">
      <c r="B12" s="140" t="s">
        <v>43</v>
      </c>
      <c r="C12" s="65">
        <v>15984</v>
      </c>
      <c r="D12" s="66">
        <v>32386828</v>
      </c>
      <c r="E12" s="64">
        <f>D12/C12</f>
        <v>2026.202952952953</v>
      </c>
      <c r="F12" s="141">
        <v>179835</v>
      </c>
      <c r="G12" s="142">
        <v>73234645</v>
      </c>
      <c r="H12" s="64">
        <f>G12/F12</f>
        <v>407.2324352879028</v>
      </c>
      <c r="I12" s="67" t="s">
        <v>44</v>
      </c>
    </row>
    <row r="13" spans="2:9" ht="18.75" customHeight="1">
      <c r="B13" s="140" t="s">
        <v>47</v>
      </c>
      <c r="C13" s="65">
        <v>20926</v>
      </c>
      <c r="D13" s="66">
        <v>64259942</v>
      </c>
      <c r="E13" s="64">
        <f t="shared" si="0"/>
        <v>3070.818216572685</v>
      </c>
      <c r="F13" s="141">
        <v>284698</v>
      </c>
      <c r="G13" s="142">
        <v>111894522</v>
      </c>
      <c r="H13" s="64">
        <f t="shared" si="1"/>
        <v>393.0288305502673</v>
      </c>
      <c r="I13" s="67" t="s">
        <v>48</v>
      </c>
    </row>
    <row r="14" spans="2:9" ht="18.75" customHeight="1">
      <c r="B14" s="140" t="s">
        <v>49</v>
      </c>
      <c r="C14" s="65">
        <v>897</v>
      </c>
      <c r="D14" s="66">
        <v>2405799</v>
      </c>
      <c r="E14" s="64">
        <f t="shared" si="0"/>
        <v>2682.0501672240803</v>
      </c>
      <c r="F14" s="141">
        <v>31328</v>
      </c>
      <c r="G14" s="142">
        <v>9400950</v>
      </c>
      <c r="H14" s="64">
        <f>G14/F14</f>
        <v>300.08139683350356</v>
      </c>
      <c r="I14" s="67" t="s">
        <v>50</v>
      </c>
    </row>
    <row r="15" spans="2:9" ht="18.75" customHeight="1">
      <c r="B15" s="140" t="s">
        <v>51</v>
      </c>
      <c r="C15" s="143">
        <v>0</v>
      </c>
      <c r="D15" s="143">
        <v>0</v>
      </c>
      <c r="E15" s="143">
        <v>0</v>
      </c>
      <c r="F15" s="141">
        <v>2830</v>
      </c>
      <c r="G15" s="142">
        <v>889856</v>
      </c>
      <c r="H15" s="143">
        <f t="shared" si="1"/>
        <v>314.43674911660776</v>
      </c>
      <c r="I15" s="67" t="s">
        <v>52</v>
      </c>
    </row>
    <row r="16" spans="1:9" ht="18.75" customHeight="1">
      <c r="A16" s="51" t="s">
        <v>54</v>
      </c>
      <c r="B16" s="144"/>
      <c r="C16" s="56">
        <f>SUM(C17:C20)</f>
        <v>90595</v>
      </c>
      <c r="D16" s="76">
        <f>SUM(D17:D20)</f>
        <v>313106381</v>
      </c>
      <c r="E16" s="55">
        <f aca="true" t="shared" si="2" ref="E16:E36">D16/C16</f>
        <v>3456.1110546939676</v>
      </c>
      <c r="F16" s="145">
        <f>SUM(F17:F20)</f>
        <v>1946465</v>
      </c>
      <c r="G16" s="146">
        <f>SUM(G17:G20)</f>
        <v>1009409490</v>
      </c>
      <c r="H16" s="55">
        <f t="shared" si="1"/>
        <v>518.5859956382468</v>
      </c>
      <c r="I16" s="57" t="s">
        <v>55</v>
      </c>
    </row>
    <row r="17" spans="1:9" ht="18.75" customHeight="1">
      <c r="A17" s="79"/>
      <c r="B17" s="140" t="s">
        <v>58</v>
      </c>
      <c r="C17" s="65">
        <v>11635</v>
      </c>
      <c r="D17" s="66">
        <v>46259509</v>
      </c>
      <c r="E17" s="64">
        <f t="shared" si="2"/>
        <v>3975.892479587452</v>
      </c>
      <c r="F17" s="141">
        <v>305059</v>
      </c>
      <c r="G17" s="142">
        <v>168080125</v>
      </c>
      <c r="H17" s="64">
        <f t="shared" si="1"/>
        <v>550.9757948462428</v>
      </c>
      <c r="I17" s="67" t="s">
        <v>59</v>
      </c>
    </row>
    <row r="18" spans="1:9" ht="18.75" customHeight="1">
      <c r="A18" s="79"/>
      <c r="B18" s="140" t="s">
        <v>60</v>
      </c>
      <c r="C18" s="65">
        <v>52619</v>
      </c>
      <c r="D18" s="66">
        <v>166465796</v>
      </c>
      <c r="E18" s="64">
        <f t="shared" si="2"/>
        <v>3163.6062258879874</v>
      </c>
      <c r="F18" s="141">
        <v>1197368</v>
      </c>
      <c r="G18" s="142">
        <v>690970014</v>
      </c>
      <c r="H18" s="64">
        <f t="shared" si="1"/>
        <v>577.0740607732961</v>
      </c>
      <c r="I18" s="67" t="s">
        <v>61</v>
      </c>
    </row>
    <row r="19" spans="1:9" ht="18.75" customHeight="1">
      <c r="A19" s="80"/>
      <c r="B19" s="140" t="s">
        <v>62</v>
      </c>
      <c r="C19" s="65">
        <v>11114</v>
      </c>
      <c r="D19" s="66">
        <v>45205795</v>
      </c>
      <c r="E19" s="64">
        <f t="shared" si="2"/>
        <v>4067.464009357567</v>
      </c>
      <c r="F19" s="141">
        <v>197957</v>
      </c>
      <c r="G19" s="142">
        <v>66975199</v>
      </c>
      <c r="H19" s="64">
        <f t="shared" si="1"/>
        <v>338.3320569618655</v>
      </c>
      <c r="I19" s="67" t="s">
        <v>63</v>
      </c>
    </row>
    <row r="20" spans="1:9" ht="18.75" customHeight="1">
      <c r="A20" s="79"/>
      <c r="B20" s="147" t="s">
        <v>64</v>
      </c>
      <c r="C20" s="65">
        <v>15227</v>
      </c>
      <c r="D20" s="66">
        <v>55175281</v>
      </c>
      <c r="E20" s="64">
        <f t="shared" si="2"/>
        <v>3623.516188349642</v>
      </c>
      <c r="F20" s="141">
        <v>246081</v>
      </c>
      <c r="G20" s="142">
        <v>83384152</v>
      </c>
      <c r="H20" s="64">
        <f t="shared" si="1"/>
        <v>338.8483954470276</v>
      </c>
      <c r="I20" s="82" t="s">
        <v>65</v>
      </c>
    </row>
    <row r="21" spans="1:9" ht="18.75" customHeight="1">
      <c r="A21" s="85" t="s">
        <v>66</v>
      </c>
      <c r="B21" s="148"/>
      <c r="C21" s="56">
        <f>SUM(C22:C24)</f>
        <v>136989</v>
      </c>
      <c r="D21" s="76">
        <f>SUM(D22:D24)</f>
        <v>546913291</v>
      </c>
      <c r="E21" s="55">
        <f t="shared" si="2"/>
        <v>3992.3883742490275</v>
      </c>
      <c r="F21" s="145">
        <f>SUM(F22:F24)</f>
        <v>2783413</v>
      </c>
      <c r="G21" s="146">
        <f>SUM(G22:G24)</f>
        <v>1487587873</v>
      </c>
      <c r="H21" s="55">
        <f t="shared" si="1"/>
        <v>534.4474115052276</v>
      </c>
      <c r="I21" s="87" t="s">
        <v>67</v>
      </c>
    </row>
    <row r="22" spans="1:9" ht="18.75" customHeight="1">
      <c r="A22" s="80"/>
      <c r="B22" s="147" t="s">
        <v>70</v>
      </c>
      <c r="C22" s="65">
        <v>75044</v>
      </c>
      <c r="D22" s="66">
        <v>295092128</v>
      </c>
      <c r="E22" s="64">
        <f t="shared" si="2"/>
        <v>3932.2547838601354</v>
      </c>
      <c r="F22" s="141">
        <v>1668807</v>
      </c>
      <c r="G22" s="142">
        <v>991198401</v>
      </c>
      <c r="H22" s="64">
        <f t="shared" si="1"/>
        <v>593.9562819427291</v>
      </c>
      <c r="I22" s="82" t="s">
        <v>71</v>
      </c>
    </row>
    <row r="23" spans="1:9" ht="18.75" customHeight="1">
      <c r="A23" s="80"/>
      <c r="B23" s="147" t="s">
        <v>73</v>
      </c>
      <c r="C23" s="65">
        <v>36721</v>
      </c>
      <c r="D23" s="66">
        <v>152152691</v>
      </c>
      <c r="E23" s="64">
        <f t="shared" si="2"/>
        <v>4143.478962991204</v>
      </c>
      <c r="F23" s="141">
        <v>849908</v>
      </c>
      <c r="G23" s="142">
        <v>393930006</v>
      </c>
      <c r="H23" s="64">
        <f t="shared" si="1"/>
        <v>463.4972326416506</v>
      </c>
      <c r="I23" s="82" t="s">
        <v>74</v>
      </c>
    </row>
    <row r="24" spans="1:9" ht="18.75" customHeight="1">
      <c r="A24" s="80"/>
      <c r="B24" s="147" t="s">
        <v>75</v>
      </c>
      <c r="C24" s="65">
        <v>25224</v>
      </c>
      <c r="D24" s="66">
        <v>99668472</v>
      </c>
      <c r="E24" s="64">
        <f t="shared" si="2"/>
        <v>3951.3349191246434</v>
      </c>
      <c r="F24" s="141">
        <v>264698</v>
      </c>
      <c r="G24" s="142">
        <v>102459466</v>
      </c>
      <c r="H24" s="64">
        <f t="shared" si="1"/>
        <v>387.08062017846754</v>
      </c>
      <c r="I24" s="82" t="s">
        <v>76</v>
      </c>
    </row>
    <row r="25" spans="1:9" ht="18.75" customHeight="1">
      <c r="A25" s="85" t="s">
        <v>77</v>
      </c>
      <c r="B25" s="148"/>
      <c r="C25" s="56">
        <f>SUM(C26:C29)</f>
        <v>118317</v>
      </c>
      <c r="D25" s="76">
        <f>SUM(D26:D29)</f>
        <v>341428831</v>
      </c>
      <c r="E25" s="55">
        <f t="shared" si="2"/>
        <v>2885.71237438407</v>
      </c>
      <c r="F25" s="145">
        <f>SUM(F26:F29)</f>
        <v>1982906</v>
      </c>
      <c r="G25" s="146">
        <f>SUM(G26:G29)</f>
        <v>939415546</v>
      </c>
      <c r="H25" s="55">
        <f t="shared" si="1"/>
        <v>473.7569738555433</v>
      </c>
      <c r="I25" s="57" t="s">
        <v>78</v>
      </c>
    </row>
    <row r="26" spans="1:9" ht="18.75" customHeight="1">
      <c r="A26" s="61"/>
      <c r="B26" s="147" t="s">
        <v>81</v>
      </c>
      <c r="C26" s="65">
        <v>61969</v>
      </c>
      <c r="D26" s="66">
        <v>191852090</v>
      </c>
      <c r="E26" s="64">
        <f t="shared" si="2"/>
        <v>3095.9365166454195</v>
      </c>
      <c r="F26" s="141">
        <v>1100022</v>
      </c>
      <c r="G26" s="142">
        <v>552540836</v>
      </c>
      <c r="H26" s="64">
        <f t="shared" si="1"/>
        <v>502.29980491299267</v>
      </c>
      <c r="I26" s="82" t="s">
        <v>82</v>
      </c>
    </row>
    <row r="27" spans="1:9" ht="18.75" customHeight="1">
      <c r="A27" s="61"/>
      <c r="B27" s="147" t="s">
        <v>84</v>
      </c>
      <c r="C27" s="65">
        <v>20184</v>
      </c>
      <c r="D27" s="66">
        <v>52057044</v>
      </c>
      <c r="E27" s="64">
        <f t="shared" si="2"/>
        <v>2579.1242568370985</v>
      </c>
      <c r="F27" s="141">
        <v>309594</v>
      </c>
      <c r="G27" s="142">
        <v>136033900</v>
      </c>
      <c r="H27" s="64">
        <f t="shared" si="1"/>
        <v>439.3944973093794</v>
      </c>
      <c r="I27" s="82" t="s">
        <v>85</v>
      </c>
    </row>
    <row r="28" spans="1:9" ht="18.75" customHeight="1">
      <c r="A28" s="61"/>
      <c r="B28" s="147" t="s">
        <v>86</v>
      </c>
      <c r="C28" s="65">
        <v>27201</v>
      </c>
      <c r="D28" s="66">
        <v>42918287</v>
      </c>
      <c r="E28" s="64">
        <f t="shared" si="2"/>
        <v>1577.8201904341752</v>
      </c>
      <c r="F28" s="141">
        <v>323714</v>
      </c>
      <c r="G28" s="142">
        <v>168394341</v>
      </c>
      <c r="H28" s="64">
        <f t="shared" si="1"/>
        <v>520.1948046732609</v>
      </c>
      <c r="I28" s="82" t="s">
        <v>87</v>
      </c>
    </row>
    <row r="29" spans="1:9" ht="18.75" customHeight="1">
      <c r="A29" s="61"/>
      <c r="B29" s="147" t="s">
        <v>88</v>
      </c>
      <c r="C29" s="65">
        <v>8963</v>
      </c>
      <c r="D29" s="66">
        <v>54601410</v>
      </c>
      <c r="E29" s="64">
        <f t="shared" si="2"/>
        <v>6091.867678232735</v>
      </c>
      <c r="F29" s="141">
        <v>249576</v>
      </c>
      <c r="G29" s="142">
        <v>82446469</v>
      </c>
      <c r="H29" s="64">
        <f t="shared" si="1"/>
        <v>330.34614305862743</v>
      </c>
      <c r="I29" s="82" t="s">
        <v>89</v>
      </c>
    </row>
    <row r="30" spans="1:9" ht="18.75" customHeight="1">
      <c r="A30" s="51" t="s">
        <v>90</v>
      </c>
      <c r="B30" s="139"/>
      <c r="C30" s="56">
        <f>SUM(C31:C33)</f>
        <v>145927</v>
      </c>
      <c r="D30" s="76">
        <f>SUM(D31:D33)</f>
        <v>463939164</v>
      </c>
      <c r="E30" s="55">
        <f t="shared" si="2"/>
        <v>3179.255134416523</v>
      </c>
      <c r="F30" s="145">
        <f>SUM(F31:F33)</f>
        <v>2040492</v>
      </c>
      <c r="G30" s="146">
        <f>SUM(G31:G33)</f>
        <v>1255839989</v>
      </c>
      <c r="H30" s="55">
        <f t="shared" si="1"/>
        <v>615.4594034183913</v>
      </c>
      <c r="I30" s="57" t="s">
        <v>91</v>
      </c>
    </row>
    <row r="31" spans="1:9" ht="18.75" customHeight="1">
      <c r="A31" s="79"/>
      <c r="B31" s="147" t="s">
        <v>94</v>
      </c>
      <c r="C31" s="65">
        <v>105574</v>
      </c>
      <c r="D31" s="66">
        <v>352975057</v>
      </c>
      <c r="E31" s="64">
        <f t="shared" si="2"/>
        <v>3343.390010798113</v>
      </c>
      <c r="F31" s="141">
        <v>1570771</v>
      </c>
      <c r="G31" s="142">
        <v>1059487530</v>
      </c>
      <c r="H31" s="64">
        <f t="shared" si="1"/>
        <v>674.5015855271074</v>
      </c>
      <c r="I31" s="82" t="s">
        <v>95</v>
      </c>
    </row>
    <row r="32" spans="1:9" ht="18.75" customHeight="1">
      <c r="A32" s="72"/>
      <c r="B32" s="147" t="s">
        <v>97</v>
      </c>
      <c r="C32" s="65">
        <v>38619</v>
      </c>
      <c r="D32" s="66">
        <v>106817098</v>
      </c>
      <c r="E32" s="64">
        <f t="shared" si="2"/>
        <v>2765.920867966545</v>
      </c>
      <c r="F32" s="141">
        <v>430199</v>
      </c>
      <c r="G32" s="142">
        <v>185056512</v>
      </c>
      <c r="H32" s="64">
        <f t="shared" si="1"/>
        <v>430.16490507881235</v>
      </c>
      <c r="I32" s="67" t="s">
        <v>98</v>
      </c>
    </row>
    <row r="33" spans="1:9" ht="18.75" customHeight="1">
      <c r="A33" s="72"/>
      <c r="B33" s="147" t="s">
        <v>99</v>
      </c>
      <c r="C33" s="65">
        <v>1734</v>
      </c>
      <c r="D33" s="66">
        <v>4147009</v>
      </c>
      <c r="E33" s="64">
        <f t="shared" si="2"/>
        <v>2391.585351787774</v>
      </c>
      <c r="F33" s="141">
        <v>39522</v>
      </c>
      <c r="G33" s="142">
        <v>11295947</v>
      </c>
      <c r="H33" s="64">
        <f t="shared" si="1"/>
        <v>285.8141541419969</v>
      </c>
      <c r="I33" s="67" t="s">
        <v>100</v>
      </c>
    </row>
    <row r="34" spans="1:9" ht="18.75" customHeight="1">
      <c r="A34" s="85" t="s">
        <v>101</v>
      </c>
      <c r="B34" s="139"/>
      <c r="C34" s="56">
        <f>SUM(C35:C36)</f>
        <v>27441</v>
      </c>
      <c r="D34" s="76">
        <f>SUM(D35:D36)</f>
        <v>101778901</v>
      </c>
      <c r="E34" s="55">
        <f t="shared" si="2"/>
        <v>3709.008454502387</v>
      </c>
      <c r="F34" s="145">
        <f>SUM(F35:F36)</f>
        <v>335807</v>
      </c>
      <c r="G34" s="146">
        <f>SUM(G35:G36)</f>
        <v>158599757</v>
      </c>
      <c r="H34" s="55">
        <f t="shared" si="1"/>
        <v>472.29437444722714</v>
      </c>
      <c r="I34" s="57" t="s">
        <v>102</v>
      </c>
    </row>
    <row r="35" spans="1:9" ht="18.75" customHeight="1">
      <c r="A35" s="61"/>
      <c r="B35" s="147" t="s">
        <v>105</v>
      </c>
      <c r="C35" s="65">
        <v>18873</v>
      </c>
      <c r="D35" s="66">
        <v>80931437</v>
      </c>
      <c r="E35" s="64">
        <f t="shared" si="2"/>
        <v>4288.2126318020455</v>
      </c>
      <c r="F35" s="141">
        <v>229931</v>
      </c>
      <c r="G35" s="142">
        <v>117805295</v>
      </c>
      <c r="H35" s="64">
        <f t="shared" si="1"/>
        <v>512.3506399746011</v>
      </c>
      <c r="I35" s="67" t="s">
        <v>106</v>
      </c>
    </row>
    <row r="36" spans="1:9" ht="18.75" customHeight="1" thickBot="1">
      <c r="A36" s="21"/>
      <c r="B36" s="149" t="s">
        <v>107</v>
      </c>
      <c r="C36" s="103">
        <v>8568</v>
      </c>
      <c r="D36" s="104">
        <v>20847464</v>
      </c>
      <c r="E36" s="98">
        <f t="shared" si="2"/>
        <v>2433.1774042950515</v>
      </c>
      <c r="F36" s="150">
        <v>105876</v>
      </c>
      <c r="G36" s="151">
        <v>40794462</v>
      </c>
      <c r="H36" s="98">
        <f t="shared" si="1"/>
        <v>385.30414824889493</v>
      </c>
      <c r="I36" s="99" t="s">
        <v>108</v>
      </c>
    </row>
    <row r="37" spans="1:5" ht="16.5">
      <c r="A37" s="152"/>
      <c r="B37" s="152"/>
      <c r="C37" s="126"/>
      <c r="D37" s="126"/>
      <c r="E37" s="126"/>
    </row>
    <row r="38" spans="1:5" ht="16.5">
      <c r="A38" s="152"/>
      <c r="B38" s="152"/>
      <c r="C38" s="126"/>
      <c r="D38" s="126"/>
      <c r="E38" s="126"/>
    </row>
    <row r="39" spans="1:5" ht="16.5">
      <c r="A39" s="152"/>
      <c r="B39" s="152"/>
      <c r="C39" s="126"/>
      <c r="D39" s="126"/>
      <c r="E39" s="126"/>
    </row>
    <row r="40" spans="1:5" ht="16.5">
      <c r="A40" s="152"/>
      <c r="B40" s="152"/>
      <c r="C40" s="120"/>
      <c r="D40" s="120"/>
      <c r="E40" s="120"/>
    </row>
    <row r="41" spans="1:5" ht="16.5">
      <c r="A41" s="152"/>
      <c r="B41" s="152"/>
      <c r="C41" s="120"/>
      <c r="D41" s="120"/>
      <c r="E41" s="120"/>
    </row>
    <row r="42" spans="1:5" ht="16.5">
      <c r="A42" s="152"/>
      <c r="B42" s="152"/>
      <c r="C42" s="120"/>
      <c r="D42" s="120"/>
      <c r="E42" s="120"/>
    </row>
  </sheetData>
  <sheetProtection/>
  <mergeCells count="11">
    <mergeCell ref="I5:I7"/>
    <mergeCell ref="A4:C4"/>
    <mergeCell ref="A5:B7"/>
    <mergeCell ref="C5:E5"/>
    <mergeCell ref="C6:E6"/>
    <mergeCell ref="F6:H6"/>
    <mergeCell ref="A1:E1"/>
    <mergeCell ref="A2:E2"/>
    <mergeCell ref="A3:E3"/>
    <mergeCell ref="F3:I3"/>
    <mergeCell ref="F5:H5"/>
  </mergeCells>
  <printOptions horizontalCentered="1"/>
  <pageMargins left="0.7874015748031497" right="0.7874015748031497" top="1.3779527559055118" bottom="0.7086614173228347" header="0.3937007874015748" footer="0.3937007874015748"/>
  <pageSetup firstPageNumber="406" useFirstPageNumber="1" horizontalDpi="600" verticalDpi="600" orientation="portrait" paperSize="9" r:id="rId2"/>
  <headerFooter>
    <oddFooter>&amp;C&amp;"Times New Roman,標準"-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2012-10-09T08:16:45Z</cp:lastPrinted>
  <dcterms:created xsi:type="dcterms:W3CDTF">2012-08-13T02:27:35Z</dcterms:created>
  <dcterms:modified xsi:type="dcterms:W3CDTF">2012-10-11T04:04:23Z</dcterms:modified>
  <cp:category/>
  <cp:version/>
  <cp:contentType/>
  <cp:contentStatus/>
</cp:coreProperties>
</file>