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omments1.xml" ContentType="application/vnd.openxmlformats-officedocument.spreadsheetml.comments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4年年報(半年報)\3.31報送\"/>
    </mc:Choice>
  </mc:AlternateContent>
  <xr:revisionPtr revIDLastSave="0" documentId="13_ncr:1_{8BFEBB63-FD30-4EC5-93BB-20A9D65CD83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歷年" sheetId="20" r:id="rId1"/>
    <sheet name="114年" sheetId="30" r:id="rId2"/>
    <sheet name="113年" sheetId="29" r:id="rId3"/>
    <sheet name="112年" sheetId="28" r:id="rId4"/>
    <sheet name="111年" sheetId="26" r:id="rId5"/>
    <sheet name="110年" sheetId="24" r:id="rId6"/>
    <sheet name="109年" sheetId="21" r:id="rId7"/>
    <sheet name="108年" sheetId="19" r:id="rId8"/>
    <sheet name="107年" sheetId="18" r:id="rId9"/>
    <sheet name="106年" sheetId="15" r:id="rId10"/>
    <sheet name="105年" sheetId="14" r:id="rId11"/>
    <sheet name="104年" sheetId="12" r:id="rId12"/>
    <sheet name="103年" sheetId="11" r:id="rId13"/>
    <sheet name="102年" sheetId="4" r:id="rId14"/>
    <sheet name="101年" sheetId="6" r:id="rId15"/>
    <sheet name="100年" sheetId="7" r:id="rId16"/>
    <sheet name="99年" sheetId="8" r:id="rId17"/>
    <sheet name="編製說明" sheetId="5" r:id="rId18"/>
  </sheets>
  <definedNames>
    <definedName name="_xlnm.Print_Titles" localSheetId="15">'100年'!$A:$A</definedName>
    <definedName name="_xlnm.Print_Titles" localSheetId="14">'101年'!$A:$A</definedName>
    <definedName name="_xlnm.Print_Titles" localSheetId="13">'102年'!$A:$A</definedName>
    <definedName name="_xlnm.Print_Titles" localSheetId="12">'103年'!$A:$A</definedName>
    <definedName name="_xlnm.Print_Titles" localSheetId="11">'104年'!$A:$A</definedName>
    <definedName name="_xlnm.Print_Titles" localSheetId="10">'105年'!$A:$A</definedName>
    <definedName name="_xlnm.Print_Titles" localSheetId="9">'106年'!$A:$A</definedName>
    <definedName name="_xlnm.Print_Titles" localSheetId="8">'107年'!$A:$A</definedName>
    <definedName name="_xlnm.Print_Titles" localSheetId="16">'99年'!$A:$A</definedName>
    <definedName name="tot" localSheetId="3">#REF!</definedName>
    <definedName name="tot" localSheetId="2">#REF!</definedName>
    <definedName name="tot" localSheetId="1">#REF!</definedName>
    <definedName name="to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11" i="30" l="1"/>
  <c r="AP11" i="30"/>
  <c r="AO11" i="30"/>
  <c r="AN11" i="30"/>
  <c r="AM11" i="30"/>
  <c r="AL11" i="30"/>
  <c r="AK11" i="30"/>
  <c r="AJ11" i="30"/>
  <c r="AI11" i="30"/>
  <c r="AH11" i="30"/>
  <c r="AG11" i="30"/>
  <c r="AF11" i="30"/>
  <c r="AE11" i="30"/>
  <c r="AD11" i="30"/>
  <c r="AC11" i="30"/>
  <c r="AB11" i="30"/>
  <c r="AA11" i="30"/>
  <c r="Z11" i="30"/>
  <c r="Y11" i="30"/>
  <c r="X11" i="30"/>
  <c r="W11" i="30"/>
  <c r="V11" i="30"/>
  <c r="U11" i="30"/>
  <c r="T11" i="30"/>
  <c r="S11" i="30"/>
  <c r="R11" i="30"/>
  <c r="Q11" i="30"/>
  <c r="P11" i="30"/>
  <c r="O11" i="30"/>
  <c r="N11" i="30"/>
  <c r="M11" i="30"/>
  <c r="L11" i="30"/>
  <c r="K11" i="30"/>
  <c r="J11" i="30"/>
  <c r="I11" i="30"/>
  <c r="H11" i="30"/>
  <c r="G11" i="30"/>
  <c r="F11" i="30"/>
  <c r="E11" i="30"/>
  <c r="D11" i="30"/>
  <c r="C11" i="30"/>
  <c r="B11" i="30"/>
  <c r="B25" i="24"/>
  <c r="AQ11" i="24"/>
  <c r="AP11" i="24"/>
  <c r="AO11" i="24"/>
  <c r="AN11" i="24"/>
  <c r="AM11" i="24"/>
  <c r="AL11" i="24"/>
  <c r="AK11" i="24"/>
  <c r="AJ11" i="24"/>
  <c r="AI11" i="24"/>
  <c r="AH11" i="24"/>
  <c r="AG11" i="24"/>
  <c r="AF11" i="24"/>
  <c r="AE11" i="24"/>
  <c r="AD11" i="24"/>
  <c r="AC11" i="24"/>
  <c r="AB11" i="24"/>
  <c r="AA11" i="24"/>
  <c r="Z11" i="24"/>
  <c r="Y11" i="24"/>
  <c r="X11" i="24"/>
  <c r="W11" i="24"/>
  <c r="V11" i="24"/>
  <c r="U11" i="24"/>
  <c r="T11" i="24"/>
  <c r="S11" i="24"/>
  <c r="R11" i="24"/>
  <c r="Q11" i="24"/>
  <c r="P11" i="24"/>
  <c r="O11" i="24"/>
  <c r="N11" i="24"/>
  <c r="M11" i="24"/>
  <c r="L11" i="24"/>
  <c r="K11" i="24"/>
  <c r="J11" i="24"/>
  <c r="I11" i="24"/>
  <c r="H11" i="24"/>
  <c r="G11" i="24"/>
  <c r="F11" i="24"/>
  <c r="E11" i="24"/>
  <c r="D11" i="24"/>
  <c r="C11" i="24"/>
  <c r="B11" i="24"/>
  <c r="AQ11" i="29" l="1"/>
  <c r="AP11" i="29"/>
  <c r="AO11" i="29"/>
  <c r="AN11" i="29"/>
  <c r="AM11" i="29"/>
  <c r="AL11" i="29"/>
  <c r="AK11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K11" i="29"/>
  <c r="J11" i="29"/>
  <c r="I11" i="29"/>
  <c r="H11" i="29"/>
  <c r="G11" i="29"/>
  <c r="F11" i="29"/>
  <c r="E11" i="29"/>
  <c r="D11" i="29"/>
  <c r="C11" i="29"/>
  <c r="B11" i="29"/>
  <c r="B25" i="28" l="1"/>
  <c r="B24" i="28"/>
  <c r="B23" i="28"/>
  <c r="B21" i="28"/>
  <c r="B16" i="28"/>
  <c r="AQ11" i="28"/>
  <c r="AP11" i="28"/>
  <c r="AO11" i="28"/>
  <c r="AN11" i="28"/>
  <c r="AM11" i="28"/>
  <c r="AL11" i="28"/>
  <c r="AK11" i="28"/>
  <c r="AJ11" i="28"/>
  <c r="AI11" i="28"/>
  <c r="AH11" i="28"/>
  <c r="AG11" i="28"/>
  <c r="AF11" i="28"/>
  <c r="AE11" i="28"/>
  <c r="AD11" i="28"/>
  <c r="AC11" i="28"/>
  <c r="AB11" i="28"/>
  <c r="AA11" i="28"/>
  <c r="Z11" i="28"/>
  <c r="Y11" i="28"/>
  <c r="X11" i="28"/>
  <c r="W11" i="28"/>
  <c r="V11" i="28"/>
  <c r="U11" i="28"/>
  <c r="T11" i="28"/>
  <c r="S11" i="28"/>
  <c r="R11" i="28"/>
  <c r="Q11" i="28"/>
  <c r="P11" i="28"/>
  <c r="O11" i="28"/>
  <c r="N11" i="28"/>
  <c r="M11" i="28"/>
  <c r="L11" i="28"/>
  <c r="K11" i="28"/>
  <c r="J11" i="28"/>
  <c r="I11" i="28"/>
  <c r="H11" i="28"/>
  <c r="G11" i="28"/>
  <c r="F11" i="28"/>
  <c r="E11" i="28"/>
  <c r="D11" i="28"/>
  <c r="C11" i="28"/>
  <c r="B11" i="28"/>
  <c r="AQ11" i="26" l="1"/>
  <c r="AP11" i="26"/>
  <c r="AO11" i="26"/>
  <c r="AN11" i="26"/>
  <c r="AM11" i="26"/>
  <c r="AL11" i="26"/>
  <c r="AK11" i="26"/>
  <c r="AJ11" i="26"/>
  <c r="AI11" i="26"/>
  <c r="AH11" i="26"/>
  <c r="AG11" i="26"/>
  <c r="AF11" i="26"/>
  <c r="AE11" i="26"/>
  <c r="AD11" i="26"/>
  <c r="AC11" i="26"/>
  <c r="AB11" i="26"/>
  <c r="AA11" i="26"/>
  <c r="Z11" i="26"/>
  <c r="Y11" i="26"/>
  <c r="X11" i="26"/>
  <c r="W11" i="26"/>
  <c r="V11" i="26"/>
  <c r="U11" i="26"/>
  <c r="T11" i="26"/>
  <c r="S11" i="26"/>
  <c r="R11" i="26"/>
  <c r="Q11" i="26"/>
  <c r="P11" i="26"/>
  <c r="O11" i="26"/>
  <c r="N11" i="26"/>
  <c r="M11" i="26"/>
  <c r="L11" i="26"/>
  <c r="K11" i="26"/>
  <c r="J11" i="26"/>
  <c r="I11" i="26"/>
  <c r="H11" i="26"/>
  <c r="G11" i="26"/>
  <c r="F11" i="26"/>
  <c r="E11" i="26"/>
  <c r="D11" i="26"/>
  <c r="C11" i="26"/>
  <c r="B11" i="26"/>
  <c r="B25" i="21"/>
  <c r="B23" i="21"/>
  <c r="B21" i="21"/>
  <c r="B18" i="21"/>
  <c r="B16" i="21"/>
  <c r="B15" i="21"/>
  <c r="P14" i="21"/>
  <c r="P11" i="21" s="1"/>
  <c r="B14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P25" i="19"/>
  <c r="B25" i="19"/>
  <c r="B24" i="19"/>
  <c r="B23" i="19"/>
  <c r="B22" i="19"/>
  <c r="B21" i="19"/>
  <c r="B19" i="19"/>
  <c r="B18" i="19"/>
  <c r="P16" i="19"/>
  <c r="B16" i="19"/>
  <c r="P15" i="19"/>
  <c r="B15" i="19"/>
  <c r="P14" i="19"/>
  <c r="B14" i="19"/>
  <c r="B12" i="19"/>
  <c r="AQ11" i="19"/>
  <c r="AP11" i="19"/>
  <c r="AO11" i="19"/>
  <c r="AN11" i="19"/>
  <c r="AM11" i="19"/>
  <c r="AL11" i="19"/>
  <c r="AK11" i="19"/>
  <c r="AJ11" i="19"/>
  <c r="AI11" i="19"/>
  <c r="AH11" i="19"/>
  <c r="AG11" i="19"/>
  <c r="AF11" i="19"/>
  <c r="AE11" i="19"/>
  <c r="AD11" i="19"/>
  <c r="AC11" i="19"/>
  <c r="AB11" i="19"/>
  <c r="AA11" i="19"/>
  <c r="Z11" i="19"/>
  <c r="Y11" i="19"/>
  <c r="X11" i="19"/>
  <c r="W11" i="19"/>
  <c r="V11" i="19"/>
  <c r="U11" i="19"/>
  <c r="T11" i="19"/>
  <c r="S11" i="19"/>
  <c r="R11" i="19"/>
  <c r="Q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AQ11" i="18"/>
  <c r="AP11" i="18"/>
  <c r="AO11" i="18"/>
  <c r="AN11" i="18"/>
  <c r="AM11" i="18"/>
  <c r="AL11" i="18"/>
  <c r="AK11" i="18"/>
  <c r="AJ11" i="18"/>
  <c r="AI11" i="18"/>
  <c r="AH11" i="18"/>
  <c r="AG11" i="18"/>
  <c r="AF11" i="18"/>
  <c r="AE11" i="18"/>
  <c r="AD11" i="18"/>
  <c r="AC11" i="18"/>
  <c r="AB11" i="18"/>
  <c r="AA11" i="18"/>
  <c r="Z11" i="18"/>
  <c r="Y11" i="18"/>
  <c r="X11" i="18"/>
  <c r="W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B11" i="18"/>
  <c r="AQ11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B11" i="15"/>
  <c r="AQ11" i="14"/>
  <c r="AP11" i="14"/>
  <c r="AO11" i="14"/>
  <c r="AN11" i="14"/>
  <c r="AM11" i="14"/>
  <c r="AL11" i="14"/>
  <c r="AK11" i="14"/>
  <c r="AJ11" i="14"/>
  <c r="AI11" i="14"/>
  <c r="AH11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B11" i="14"/>
  <c r="AO11" i="12"/>
  <c r="AH11" i="12"/>
  <c r="AA11" i="12"/>
  <c r="T11" i="12"/>
  <c r="M11" i="12"/>
  <c r="F11" i="12"/>
  <c r="B11" i="12"/>
  <c r="C11" i="12"/>
  <c r="D11" i="12"/>
  <c r="E11" i="12"/>
  <c r="G11" i="12"/>
  <c r="H11" i="12"/>
  <c r="I11" i="12"/>
  <c r="J11" i="12"/>
  <c r="K11" i="12"/>
  <c r="L11" i="12"/>
  <c r="N11" i="12"/>
  <c r="O11" i="12"/>
  <c r="P11" i="12"/>
  <c r="Q11" i="12"/>
  <c r="R11" i="12"/>
  <c r="S11" i="12"/>
  <c r="U11" i="12"/>
  <c r="V11" i="12"/>
  <c r="W11" i="12"/>
  <c r="X11" i="12"/>
  <c r="Y11" i="12"/>
  <c r="Z11" i="12"/>
  <c r="AB11" i="12"/>
  <c r="AC11" i="12"/>
  <c r="AD11" i="12"/>
  <c r="AE11" i="12"/>
  <c r="AF11" i="12"/>
  <c r="AG11" i="12"/>
  <c r="AI11" i="12"/>
  <c r="AJ11" i="12"/>
  <c r="AK11" i="12"/>
  <c r="AL11" i="12"/>
  <c r="AM11" i="12"/>
  <c r="AN11" i="12"/>
  <c r="AP11" i="12"/>
  <c r="AQ11" i="12"/>
  <c r="AQ11" i="11"/>
  <c r="AP11" i="11"/>
  <c r="AO11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C11" i="11"/>
  <c r="B11" i="11"/>
  <c r="C12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B12" i="7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P11" i="19" l="1"/>
  <c r="B11" i="21"/>
  <c r="B11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T16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原3修0</t>
        </r>
      </text>
    </comment>
    <comment ref="U16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40</t>
        </r>
        <r>
          <rPr>
            <sz val="9"/>
            <color indexed="81"/>
            <rFont val="細明體"/>
            <family val="3"/>
            <charset val="136"/>
          </rPr>
          <t>修</t>
        </r>
        <r>
          <rPr>
            <sz val="9"/>
            <color indexed="81"/>
            <rFont val="Tahoma"/>
            <family val="2"/>
          </rPr>
          <t>0</t>
        </r>
      </text>
    </comment>
    <comment ref="W16" authorId="0" shapeId="0" xr:uid="{00000000-0006-0000-0C00-000003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修</t>
        </r>
        <r>
          <rPr>
            <sz val="9"/>
            <color indexed="81"/>
            <rFont val="Tahoma"/>
            <family val="2"/>
          </rPr>
          <t>0</t>
        </r>
      </text>
    </comment>
    <comment ref="Y16" authorId="0" shapeId="0" xr:uid="{00000000-0006-0000-0C00-000004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39</t>
        </r>
        <r>
          <rPr>
            <sz val="9"/>
            <color indexed="81"/>
            <rFont val="細明體"/>
            <family val="3"/>
            <charset val="136"/>
          </rPr>
          <t>修</t>
        </r>
        <r>
          <rPr>
            <sz val="9"/>
            <color indexed="81"/>
            <rFont val="Tahoma"/>
            <family val="2"/>
          </rPr>
          <t>0</t>
        </r>
      </text>
    </comment>
    <comment ref="I29" authorId="0" shapeId="0" xr:uid="{00000000-0006-0000-0C00-000005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原3改4</t>
        </r>
      </text>
    </comment>
    <comment ref="K29" authorId="0" shapeId="0" xr:uid="{00000000-0006-0000-0C00-000006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原0改7</t>
        </r>
      </text>
    </comment>
    <comment ref="M29" authorId="0" shapeId="0" xr:uid="{00000000-0006-0000-0C00-000007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原0尹5</t>
        </r>
      </text>
    </comment>
  </commentList>
</comments>
</file>

<file path=xl/sharedStrings.xml><?xml version="1.0" encoding="utf-8"?>
<sst xmlns="http://schemas.openxmlformats.org/spreadsheetml/2006/main" count="1594" uniqueCount="247">
  <si>
    <t xml:space="preserve">其他一般食品製造業 </t>
    <phoneticPr fontId="4" type="noConversion"/>
  </si>
  <si>
    <t>物流業</t>
    <phoneticPr fontId="4" type="noConversion"/>
  </si>
  <si>
    <t xml:space="preserve">餐飲業 </t>
    <phoneticPr fontId="4" type="noConversion"/>
  </si>
  <si>
    <t>傳播業</t>
    <phoneticPr fontId="4" type="noConversion"/>
  </si>
  <si>
    <t>食品
販賣業</t>
    <phoneticPr fontId="4" type="noConversion"/>
  </si>
  <si>
    <t>食品
工廠</t>
    <phoneticPr fontId="4" type="noConversion"/>
  </si>
  <si>
    <t>1622-01-03</t>
    <phoneticPr fontId="4" type="noConversion"/>
  </si>
  <si>
    <t>10521-01-04</t>
    <phoneticPr fontId="4" type="noConversion"/>
  </si>
  <si>
    <t>10521-01-04</t>
    <phoneticPr fontId="4" type="noConversion"/>
  </si>
  <si>
    <t>10521-01-04</t>
    <phoneticPr fontId="4" type="noConversion"/>
  </si>
  <si>
    <t>醫事照護
機構</t>
    <phoneticPr fontId="4" type="noConversion"/>
  </si>
  <si>
    <t xml:space="preserve">  （一）稽查：係以食品工廠、其他一般食品製造業、物流業、餐飲業、傳播業、食品販賣業、醫事照護機構為對象。</t>
    <phoneticPr fontId="4" type="noConversion"/>
  </si>
  <si>
    <t>單位:家次</t>
    <phoneticPr fontId="4" type="noConversion"/>
  </si>
  <si>
    <t>食品
工廠</t>
    <phoneticPr fontId="4" type="noConversion"/>
  </si>
  <si>
    <t>物流業</t>
    <phoneticPr fontId="4" type="noConversion"/>
  </si>
  <si>
    <t xml:space="preserve">餐飲業 </t>
    <phoneticPr fontId="4" type="noConversion"/>
  </si>
  <si>
    <t>傳播業</t>
    <phoneticPr fontId="4" type="noConversion"/>
  </si>
  <si>
    <t>食品
販賣業</t>
    <phoneticPr fontId="4" type="noConversion"/>
  </si>
  <si>
    <t xml:space="preserve">Other 
Food Manufac
-tures </t>
    <phoneticPr fontId="4" type="noConversion"/>
  </si>
  <si>
    <t xml:space="preserve">Logistics        </t>
  </si>
  <si>
    <t>Food and Beverage Services</t>
  </si>
  <si>
    <t>Communi
-cation</t>
  </si>
  <si>
    <t xml:space="preserve">Establish
-ments  Engaged in Selling </t>
  </si>
  <si>
    <t>Medical
Care 
Facilites</t>
    <phoneticPr fontId="4" type="noConversion"/>
  </si>
  <si>
    <t>資料來源：衛生福利部食品藥物管理署。</t>
    <phoneticPr fontId="6" type="noConversion"/>
  </si>
  <si>
    <t xml:space="preserve">   食 品 衛 生 稽 查 處 理</t>
    <phoneticPr fontId="4" type="noConversion"/>
  </si>
  <si>
    <t xml:space="preserve">  Inspection and Treatment of  Food Sanitation Establishments</t>
    <phoneticPr fontId="4" type="noConversion"/>
  </si>
  <si>
    <t xml:space="preserve">Food 
Manufac
-tures       </t>
    <phoneticPr fontId="4" type="noConversion"/>
  </si>
  <si>
    <r>
      <rPr>
        <sz val="10"/>
        <rFont val="標楷體"/>
        <family val="4"/>
        <charset val="136"/>
      </rPr>
      <t>稽查家次</t>
    </r>
    <r>
      <rPr>
        <sz val="10"/>
        <rFont val="Times New Roman"/>
        <family val="1"/>
      </rPr>
      <t xml:space="preserve">               </t>
    </r>
    <phoneticPr fontId="4" type="noConversion"/>
  </si>
  <si>
    <t xml:space="preserve"> No. Inspected</t>
  </si>
  <si>
    <r>
      <rPr>
        <sz val="10"/>
        <rFont val="標楷體"/>
        <family val="4"/>
        <charset val="136"/>
      </rPr>
      <t>輔導</t>
    </r>
    <r>
      <rPr>
        <sz val="10"/>
        <rFont val="標楷體"/>
        <family val="4"/>
        <charset val="136"/>
      </rPr>
      <t>改善家次</t>
    </r>
    <r>
      <rPr>
        <sz val="10"/>
        <rFont val="Times New Roman"/>
        <family val="1"/>
      </rPr>
      <t xml:space="preserve">         </t>
    </r>
    <r>
      <rPr>
        <sz val="10"/>
        <rFont val="標楷體"/>
        <family val="4"/>
        <charset val="136"/>
      </rPr>
      <t xml:space="preserve">  </t>
    </r>
    <phoneticPr fontId="4" type="noConversion"/>
  </si>
  <si>
    <t>No. of coached improvement</t>
  </si>
  <si>
    <t xml:space="preserve">(指導或)限期改善家次      </t>
    <phoneticPr fontId="4" type="noConversion"/>
  </si>
  <si>
    <t>No. of scheduled re-inspection</t>
  </si>
  <si>
    <t xml:space="preserve">罰款處理家次           </t>
    <phoneticPr fontId="4" type="noConversion"/>
  </si>
  <si>
    <t>No. Fined</t>
  </si>
  <si>
    <r>
      <t xml:space="preserve">  停業</t>
    </r>
    <r>
      <rPr>
        <sz val="9"/>
        <rFont val="標楷體"/>
        <family val="4"/>
        <charset val="136"/>
      </rPr>
      <t xml:space="preserve">處理家次       </t>
    </r>
    <phoneticPr fontId="4" type="noConversion"/>
  </si>
  <si>
    <t xml:space="preserve"> No. Suspended</t>
  </si>
  <si>
    <r>
      <t xml:space="preserve">移送法院家次         </t>
    </r>
    <r>
      <rPr>
        <sz val="9"/>
        <rFont val="Times New Roman"/>
        <family val="1"/>
      </rPr>
      <t xml:space="preserve"> </t>
    </r>
    <phoneticPr fontId="4" type="noConversion"/>
  </si>
  <si>
    <t>No. to Evoke Court</t>
  </si>
  <si>
    <t>Unit: No. of Establishments</t>
    <phoneticPr fontId="4" type="noConversion"/>
  </si>
  <si>
    <t>Source: Food and Drug Administration, Ministry of Health and Welfare.</t>
    <phoneticPr fontId="4" type="noConversion"/>
  </si>
  <si>
    <t>…</t>
    <phoneticPr fontId="4" type="noConversion"/>
  </si>
  <si>
    <t>備住：</t>
    <phoneticPr fontId="6" type="noConversion"/>
  </si>
  <si>
    <t>2.自103年起稽查對象新增「醫事照護機構」，99年至102年無相關統計資料，爰以「…」表示。</t>
    <phoneticPr fontId="4" type="noConversion"/>
  </si>
  <si>
    <t>1.自101年起新增「輔導改善家次」項目，99年至100年無相關統計資料，爰以「…」表示。</t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</si>
  <si>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</si>
  <si>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</si>
  <si>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</si>
  <si>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</si>
  <si>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</si>
  <si>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</si>
  <si>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</si>
  <si>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</si>
  <si>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</si>
  <si>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</si>
  <si>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4" type="noConversion"/>
  </si>
  <si>
    <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</si>
  <si>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6" type="noConversion"/>
  </si>
  <si>
    <t xml:space="preserve">       稽查處理
年份</t>
    <phoneticPr fontId="4" type="noConversion"/>
  </si>
  <si>
    <t>六、編送對象：本表一式三份，一份送衛生福利部統計處，一份送本署主計室，一份自存。</t>
    <phoneticPr fontId="4" type="noConversion"/>
  </si>
  <si>
    <t>食品衛生稽查處理－按縣市別分編製說明</t>
    <phoneticPr fontId="4" type="noConversion"/>
  </si>
  <si>
    <t>一、統計範圍及對象：凡衛生單位稽查食品工廠、其他一般食品製造業、物流業、餐飲業、傳播業、</t>
    <phoneticPr fontId="4" type="noConversion"/>
  </si>
  <si>
    <t xml:space="preserve">    食品販賣業及醫事照護機構之家次均為統計對象。</t>
    <phoneticPr fontId="4" type="noConversion"/>
  </si>
  <si>
    <t>四、統計項目定義：</t>
    <phoneticPr fontId="4" type="noConversion"/>
  </si>
  <si>
    <t xml:space="preserve">  （二）稽查家次：稽查業者兼有兩種以上營業項目者及地方衛生局執行複查，均需個別重複計算。</t>
    <phoneticPr fontId="4" type="noConversion"/>
  </si>
  <si>
    <t xml:space="preserve">        例如：米及加工品工廠兼營餐盒工廠，稽查或處理時以兩家計算。</t>
    <phoneticPr fontId="4" type="noConversion"/>
  </si>
  <si>
    <t>五、資料蒐集方法及編製程序：由衛生福利部食品藥物管理署北區管理中心自直轄市政府衛生局及</t>
    <phoneticPr fontId="4" type="noConversion"/>
  </si>
  <si>
    <t xml:space="preserve">    及各縣市衛生局(含金門、連江縣)登錄之產品通路管理資訊系統(PMDS)擷取彙編。</t>
    <phoneticPr fontId="4" type="noConversion"/>
  </si>
  <si>
    <r>
      <t>二、統計標準時間：以每年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日為止。</t>
    </r>
    <phoneticPr fontId="4" type="noConversion"/>
  </si>
  <si>
    <t>三、分類標準：分為稽查家次、輔導改善家次、限期改善家次、罰款處理家次、停業處理家次及移送法院家次六大類。</t>
    <phoneticPr fontId="4" type="noConversion"/>
  </si>
  <si>
    <t xml:space="preserve">  （三）輔導改善家次：違反食品衛生管理法經現場輔導改善之家次。</t>
    <phoneticPr fontId="4" type="noConversion"/>
  </si>
  <si>
    <t xml:space="preserve">  （四）限期改善家次：違反食品衛生管理法通知限期改善之家次。</t>
    <phoneticPr fontId="4" type="noConversion"/>
  </si>
  <si>
    <t xml:space="preserve">  （五）罰款處理家次：違反食品衛生管理法處以行政罰鍰之家次。</t>
    <phoneticPr fontId="4" type="noConversion"/>
  </si>
  <si>
    <t xml:space="preserve">  （六）停業處理家次：違反食品衛生管理法情節重大遭廢止公司、商業或工廠登記證照之家次。</t>
    <phoneticPr fontId="4" type="noConversion"/>
  </si>
  <si>
    <t xml:space="preserve">  （七）移送法院家次：違反食品衛生管理法移送法院之家次。</t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</si>
  <si>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112   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</si>
  <si>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113  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</si>
  <si>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6" type="noConversion"/>
  </si>
  <si>
    <t xml:space="preserve"> 2010-2024</t>
    <phoneticPr fontId="6" type="noConversion"/>
  </si>
  <si>
    <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</si>
  <si>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114  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</si>
  <si>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公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開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類</t>
    </r>
    <phoneticPr fontId="4" type="noConversion"/>
  </si>
  <si>
    <r>
      <rPr>
        <sz val="10"/>
        <rFont val="標楷體"/>
        <family val="4"/>
        <charset val="136"/>
      </rPr>
      <t>編製機關</t>
    </r>
    <phoneticPr fontId="4" type="noConversion"/>
  </si>
  <si>
    <r>
      <rPr>
        <sz val="10"/>
        <rFont val="標楷體"/>
        <family val="4"/>
        <charset val="136"/>
      </rPr>
      <t>衛生福利部食品藥物管理署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</si>
  <si>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報</t>
    </r>
    <phoneticPr fontId="4" type="noConversion"/>
  </si>
  <si>
    <r>
      <rPr>
        <sz val="10"/>
        <rFont val="標楷體"/>
        <family val="4"/>
        <charset val="136"/>
      </rPr>
      <t>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4" type="noConversion"/>
  </si>
  <si>
    <r>
      <rPr>
        <sz val="10"/>
        <rFont val="標楷體"/>
        <family val="4"/>
        <charset val="136"/>
      </rPr>
      <t>表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號</t>
    </r>
    <phoneticPr fontId="4" type="noConversion"/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</si>
  <si>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phoneticPr fontId="4" type="noConversion"/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</si>
  <si>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( </t>
    </r>
    <r>
      <rPr>
        <sz val="16"/>
        <rFont val="標楷體"/>
        <family val="4"/>
        <charset val="136"/>
      </rPr>
      <t>續</t>
    </r>
    <r>
      <rPr>
        <sz val="16"/>
        <rFont val="Times New Roman"/>
        <family val="1"/>
      </rPr>
      <t xml:space="preserve"> )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</si>
  <si>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114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</si>
  <si>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單位</t>
    </r>
    <r>
      <rPr>
        <sz val="10"/>
        <rFont val="Times New Roman"/>
        <family val="1"/>
      </rPr>
      <t>:</t>
    </r>
    <r>
      <rPr>
        <sz val="10"/>
        <rFont val="標楷體"/>
        <family val="4"/>
        <charset val="136"/>
      </rPr>
      <t>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</si>
  <si>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稽查處理</t>
    </r>
    <phoneticPr fontId="4" type="noConversion"/>
  </si>
  <si>
    <r>
      <rPr>
        <sz val="10"/>
        <rFont val="標楷體"/>
        <family val="4"/>
        <charset val="136"/>
      </rPr>
      <t>稽查家次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</si>
  <si>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輔導改善家次</t>
    </r>
    <phoneticPr fontId="4" type="noConversion"/>
  </si>
  <si>
    <r>
      <rPr>
        <sz val="10"/>
        <rFont val="標楷體"/>
        <family val="4"/>
        <charset val="136"/>
      </rPr>
      <t>限期改善家次</t>
    </r>
    <phoneticPr fontId="4" type="noConversion"/>
  </si>
  <si>
    <r>
      <rPr>
        <sz val="10"/>
        <rFont val="標楷體"/>
        <family val="4"/>
        <charset val="136"/>
      </rPr>
      <t>罰款處理家次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</si>
  <si>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停業處理家次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</si>
  <si>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移送法院家次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</si>
  <si>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食品工廠</t>
    </r>
    <phoneticPr fontId="4" type="noConversion"/>
  </si>
  <si>
    <r>
      <rPr>
        <sz val="10"/>
        <rFont val="標楷體"/>
        <family val="4"/>
        <charset val="136"/>
      </rPr>
      <t>其他一般食品製造業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</si>
  <si>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10"/>
        <rFont val="標楷體"/>
        <family val="4"/>
        <charset val="136"/>
      </rPr>
      <t>物流業</t>
    </r>
    <phoneticPr fontId="4" type="noConversion"/>
  </si>
  <si>
    <r>
      <rPr>
        <sz val="10"/>
        <rFont val="標楷體"/>
        <family val="4"/>
        <charset val="136"/>
      </rPr>
      <t>餐飲業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</si>
  <si>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10"/>
        <rFont val="標楷體"/>
        <family val="4"/>
        <charset val="136"/>
      </rPr>
      <t>傳播業</t>
    </r>
    <phoneticPr fontId="4" type="noConversion"/>
  </si>
  <si>
    <r>
      <rPr>
        <sz val="10"/>
        <rFont val="標楷體"/>
        <family val="4"/>
        <charset val="136"/>
      </rPr>
      <t>食品販賣業</t>
    </r>
    <phoneticPr fontId="4" type="noConversion"/>
  </si>
  <si>
    <r>
      <rPr>
        <sz val="10"/>
        <rFont val="標楷體"/>
        <family val="4"/>
        <charset val="136"/>
      </rPr>
      <t>醫事照護機構</t>
    </r>
    <phoneticPr fontId="4" type="noConversion"/>
  </si>
  <si>
    <r>
      <rPr>
        <sz val="10"/>
        <rFont val="標楷體"/>
        <family val="4"/>
        <charset val="136"/>
      </rPr>
      <t>食品
販賣業</t>
    </r>
    <phoneticPr fontId="4" type="noConversion"/>
  </si>
  <si>
    <r>
      <rPr>
        <sz val="10"/>
        <rFont val="標楷體"/>
        <family val="4"/>
        <charset val="136"/>
      </rPr>
      <t>餐飲業</t>
    </r>
    <phoneticPr fontId="4" type="noConversion"/>
  </si>
  <si>
    <r>
      <rPr>
        <sz val="10"/>
        <rFont val="標楷體"/>
        <family val="4"/>
        <charset val="136"/>
      </rPr>
      <t>縣市別</t>
    </r>
    <phoneticPr fontId="4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</si>
  <si>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</si>
  <si>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</si>
  <si>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</si>
  <si>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</si>
  <si>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</si>
  <si>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</si>
  <si>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</si>
  <si>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宜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</si>
  <si>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</si>
  <si>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</si>
  <si>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</si>
  <si>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投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</si>
  <si>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雲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</si>
  <si>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</si>
  <si>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</si>
  <si>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</si>
  <si>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蓮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</si>
  <si>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澎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湖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</si>
  <si>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隆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</si>
  <si>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</si>
  <si>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</si>
  <si>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6" type="noConversion"/>
  </si>
  <si>
    <r>
      <rPr>
        <sz val="10"/>
        <rFont val="標楷體"/>
        <family val="4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江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6" type="noConversion"/>
  </si>
  <si>
    <r>
      <rPr>
        <sz val="10"/>
        <rFont val="標楷體"/>
        <family val="4"/>
        <charset val="136"/>
      </rPr>
      <t>資料來源：由衛生福利部食品藥物管理署自直轄市政府衛生局及各縣市衛生局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登錄之產品通路管理資訊系統</t>
    </r>
    <r>
      <rPr>
        <sz val="10"/>
        <rFont val="Times New Roman"/>
        <family val="1"/>
      </rPr>
      <t>(PMDS)</t>
    </r>
    <r>
      <rPr>
        <sz val="10"/>
        <rFont val="標楷體"/>
        <family val="4"/>
        <charset val="136"/>
      </rPr>
      <t>擷取彙編。</t>
    </r>
    <phoneticPr fontId="4" type="noConversion"/>
  </si>
  <si>
    <r>
      <rPr>
        <sz val="10"/>
        <rFont val="標楷體"/>
        <family val="4"/>
        <charset val="136"/>
      </rPr>
      <t>填表說明：本表一式三份，一份送衛生福利部統計處，一份送本署主計室，一份本署北區管理中心自存。</t>
    </r>
    <phoneticPr fontId="4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</si>
  <si>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類</t>
    </r>
    <phoneticPr fontId="4" type="noConversion"/>
  </si>
  <si>
    <r>
      <rPr>
        <sz val="12"/>
        <rFont val="標楷體"/>
        <family val="4"/>
        <charset val="136"/>
      </rPr>
      <t>編製機關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</si>
  <si>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衛生福利部食品藥物管理署</t>
    </r>
    <phoneticPr fontId="4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</si>
  <si>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報</t>
    </r>
    <phoneticPr fontId="4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</si>
  <si>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</si>
  <si>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號</t>
    </r>
    <phoneticPr fontId="4" type="noConversion"/>
  </si>
  <si>
    <r>
      <t xml:space="preserve">  </t>
    </r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廠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</si>
  <si>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99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</si>
  <si>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家數</t>
    </r>
  </si>
  <si>
    <r>
      <rPr>
        <sz val="12"/>
        <rFont val="標楷體"/>
        <family val="4"/>
        <charset val="136"/>
      </rPr>
      <t>稽查處理</t>
    </r>
    <phoneticPr fontId="4" type="noConversion"/>
  </si>
  <si>
    <r>
      <rPr>
        <sz val="12"/>
        <rFont val="標楷體"/>
        <family val="4"/>
        <charset val="136"/>
      </rPr>
      <t>稽查家數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</si>
  <si>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指導或限期改善家數</t>
    </r>
    <phoneticPr fontId="4" type="noConversion"/>
  </si>
  <si>
    <r>
      <rPr>
        <sz val="12"/>
        <rFont val="標楷體"/>
        <family val="4"/>
        <charset val="136"/>
      </rPr>
      <t>罰款處理家數</t>
    </r>
    <phoneticPr fontId="4" type="noConversion"/>
  </si>
  <si>
    <r>
      <rPr>
        <sz val="12"/>
        <rFont val="標楷體"/>
        <family val="4"/>
        <charset val="136"/>
      </rPr>
      <t>停業處理家數</t>
    </r>
    <phoneticPr fontId="4" type="noConversion"/>
  </si>
  <si>
    <r>
      <rPr>
        <sz val="12"/>
        <rFont val="標楷體"/>
        <family val="4"/>
        <charset val="136"/>
      </rPr>
      <t>移送法院家數</t>
    </r>
    <phoneticPr fontId="4" type="noConversion"/>
  </si>
  <si>
    <r>
      <rPr>
        <sz val="12"/>
        <rFont val="標楷體"/>
        <family val="4"/>
        <charset val="136"/>
      </rPr>
      <t>食品工廠</t>
    </r>
    <phoneticPr fontId="4" type="noConversion"/>
  </si>
  <si>
    <r>
      <rPr>
        <sz val="12"/>
        <rFont val="標楷體"/>
        <family val="4"/>
        <charset val="136"/>
      </rPr>
      <t>其他一般食品製造業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</si>
  <si>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物流業</t>
    </r>
    <phoneticPr fontId="4" type="noConversion"/>
  </si>
  <si>
    <r>
      <rPr>
        <sz val="12"/>
        <rFont val="標楷體"/>
        <family val="4"/>
        <charset val="136"/>
      </rPr>
      <t>餐飲業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</si>
  <si>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傳播業</t>
    </r>
    <phoneticPr fontId="4" type="noConversion"/>
  </si>
  <si>
    <r>
      <rPr>
        <sz val="12"/>
        <rFont val="標楷體"/>
        <family val="4"/>
        <charset val="136"/>
      </rPr>
      <t>食品
販賣業</t>
    </r>
    <phoneticPr fontId="4" type="noConversion"/>
  </si>
  <si>
    <r>
      <rPr>
        <sz val="12"/>
        <rFont val="標楷體"/>
        <family val="4"/>
        <charset val="136"/>
      </rPr>
      <t>餐飲業</t>
    </r>
    <phoneticPr fontId="4" type="noConversion"/>
  </si>
  <si>
    <r>
      <rPr>
        <sz val="12"/>
        <rFont val="標楷體"/>
        <family val="4"/>
        <charset val="136"/>
      </rPr>
      <t>縣市別</t>
    </r>
    <phoneticPr fontId="4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</si>
  <si>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   </t>
    </r>
    <r>
      <rPr>
        <b/>
        <sz val="12"/>
        <rFont val="標楷體"/>
        <family val="4"/>
        <charset val="136"/>
      </rPr>
      <t>計</t>
    </r>
    <phoneticPr fontId="4" type="noConversion"/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</si>
  <si>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</si>
  <si>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</si>
  <si>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</si>
  <si>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</si>
  <si>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高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雄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</si>
  <si>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宜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4" type="noConversion"/>
  </si>
  <si>
    <r>
      <rPr>
        <sz val="12"/>
        <rFont val="標楷體"/>
        <family val="4"/>
        <charset val="136"/>
      </rPr>
      <t>桃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園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</si>
  <si>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竹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</si>
  <si>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</si>
  <si>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化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</si>
  <si>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投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</si>
  <si>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</si>
  <si>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</si>
  <si>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</si>
  <si>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</si>
  <si>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</si>
  <si>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澎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湖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</si>
  <si>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</si>
  <si>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竹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</si>
  <si>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</si>
  <si>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6" type="noConversion"/>
  </si>
  <si>
    <r>
      <rPr>
        <sz val="12"/>
        <rFont val="標楷體"/>
        <family val="4"/>
        <charset val="136"/>
      </rPr>
      <t>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6" type="noConversion"/>
  </si>
  <si>
    <r>
      <rPr>
        <sz val="10"/>
        <rFont val="標楷體"/>
        <family val="4"/>
        <charset val="136"/>
      </rPr>
      <t>資料來源：依據直轄市政府衛生局及各縣市衛生局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提供之資料彙編。</t>
    </r>
    <phoneticPr fontId="4" type="noConversion"/>
  </si>
  <si>
    <r>
      <t xml:space="preserve">  </t>
    </r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</si>
  <si>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100 </t>
    </r>
    <r>
      <rPr>
        <sz val="12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</si>
  <si>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101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</si>
  <si>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輔導改善家數</t>
    </r>
    <phoneticPr fontId="4" type="noConversion"/>
  </si>
  <si>
    <r>
      <rPr>
        <sz val="12"/>
        <rFont val="標楷體"/>
        <family val="4"/>
        <charset val="136"/>
      </rPr>
      <t>限期改善家數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</si>
  <si>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102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</si>
  <si>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食品
工廠</t>
    </r>
    <phoneticPr fontId="4" type="noConversion"/>
  </si>
  <si>
    <r>
      <rPr>
        <sz val="10"/>
        <rFont val="標楷體"/>
        <family val="4"/>
        <charset val="136"/>
      </rPr>
      <t>資料來源：由本部統計處依據直轄市政府衛生局及各縣市衛生局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提供之資料彙編。</t>
    </r>
    <phoneticPr fontId="4" type="noConversion"/>
  </si>
  <si>
    <r>
      <rPr>
        <sz val="10"/>
        <rFont val="標楷體"/>
        <family val="4"/>
        <charset val="136"/>
      </rPr>
      <t>填表說明：本表一式二份，一份送本部統計處，一份自存。</t>
    </r>
    <phoneticPr fontId="31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</si>
  <si>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4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</si>
  <si>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</si>
  <si>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廠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( </t>
    </r>
    <r>
      <rPr>
        <sz val="16"/>
        <rFont val="標楷體"/>
        <family val="4"/>
        <charset val="136"/>
      </rPr>
      <t>續</t>
    </r>
    <r>
      <rPr>
        <sz val="16"/>
        <rFont val="Times New Roman"/>
        <family val="1"/>
      </rPr>
      <t xml:space="preserve"> )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</si>
  <si>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103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</si>
  <si>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家次</t>
    </r>
    <r>
      <rPr>
        <sz val="12"/>
        <rFont val="Times New Roman"/>
        <family val="1"/>
      </rPr>
      <t xml:space="preserve">  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</si>
  <si>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104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</si>
  <si>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</si>
  <si>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4" type="noConversion"/>
  </si>
  <si>
    <r>
      <rPr>
        <sz val="10"/>
        <rFont val="標楷體"/>
        <family val="4"/>
        <charset val="136"/>
      </rPr>
      <t>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4" type="noConversion"/>
  </si>
  <si>
    <r>
      <rPr>
        <sz val="10"/>
        <rFont val="標楷體"/>
        <family val="4"/>
        <charset val="136"/>
      </rPr>
      <t>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隆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</si>
  <si>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104 </t>
    </r>
    <r>
      <rPr>
        <sz val="12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</si>
  <si>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105 </t>
    </r>
    <r>
      <rPr>
        <sz val="12"/>
        <rFont val="標楷體"/>
        <family val="4"/>
        <charset val="136"/>
      </rPr>
      <t>年</t>
    </r>
    <phoneticPr fontId="6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</si>
  <si>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phoneticPr fontId="4" type="noConversion"/>
  </si>
  <si>
    <r>
      <rPr>
        <sz val="12"/>
        <rFont val="標楷體"/>
        <family val="4"/>
        <charset val="136"/>
      </rPr>
      <t>桃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園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</si>
  <si>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</si>
  <si>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4" type="noConversion"/>
  </si>
  <si>
    <r>
      <rPr>
        <sz val="12"/>
        <rFont val="標楷體"/>
        <family val="4"/>
        <charset val="136"/>
      </rPr>
      <t>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</si>
  <si>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資料來源：由本部食品藥物管理署產品通路管理資訊系統</t>
    </r>
    <r>
      <rPr>
        <sz val="12"/>
        <rFont val="Times New Roman"/>
        <family val="1"/>
      </rPr>
      <t>(PMDS)</t>
    </r>
    <r>
      <rPr>
        <sz val="12"/>
        <rFont val="標楷體"/>
        <family val="4"/>
        <charset val="136"/>
      </rPr>
      <t>產出。</t>
    </r>
    <phoneticPr fontId="4" type="noConversion"/>
  </si>
  <si>
    <r>
      <rPr>
        <sz val="12"/>
        <rFont val="標楷體"/>
        <family val="4"/>
        <charset val="136"/>
      </rPr>
      <t>填表說明：本表一式二份，一份送本部統計處，一份自存。</t>
    </r>
    <phoneticPr fontId="31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</si>
  <si>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106 </t>
    </r>
    <r>
      <rPr>
        <sz val="12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</si>
  <si>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107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</si>
  <si>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稽查家次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</si>
  <si>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輔導改善家次</t>
    </r>
    <phoneticPr fontId="4" type="noConversion"/>
  </si>
  <si>
    <r>
      <rPr>
        <sz val="12"/>
        <rFont val="標楷體"/>
        <family val="4"/>
        <charset val="136"/>
      </rPr>
      <t>限期改善家次</t>
    </r>
    <phoneticPr fontId="4" type="noConversion"/>
  </si>
  <si>
    <r>
      <rPr>
        <sz val="12"/>
        <rFont val="標楷體"/>
        <family val="4"/>
        <charset val="136"/>
      </rPr>
      <t>罰款處理家次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</si>
  <si>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停業處理家次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</si>
  <si>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移送法院家次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</si>
  <si>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4"/>
        <rFont val="標楷體"/>
        <family val="4"/>
        <charset val="136"/>
      </rPr>
      <t>食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品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衛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生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稽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查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處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理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－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縣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市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別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分</t>
    </r>
    <phoneticPr fontId="4" type="noConversion"/>
  </si>
  <si>
    <r>
      <rPr>
        <sz val="10"/>
        <rFont val="標楷體"/>
        <family val="4"/>
        <charset val="136"/>
      </rPr>
      <t>食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品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衛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稽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查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處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理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別</t>
    </r>
    <r>
      <rPr>
        <sz val="10"/>
        <rFont val="Times New Roman"/>
        <family val="1"/>
      </rPr>
      <t xml:space="preserve"> ( </t>
    </r>
    <r>
      <rPr>
        <sz val="10"/>
        <rFont val="標楷體"/>
        <family val="4"/>
        <charset val="136"/>
      </rPr>
      <t>續</t>
    </r>
    <r>
      <rPr>
        <sz val="10"/>
        <rFont val="Times New Roman"/>
        <family val="1"/>
      </rPr>
      <t xml:space="preserve"> )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</si>
  <si>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108   </t>
    </r>
    <r>
      <rPr>
        <sz val="10"/>
        <rFont val="標楷體"/>
        <family val="4"/>
        <charset val="136"/>
      </rPr>
      <t>年</t>
    </r>
  </si>
  <si>
    <r>
      <rPr>
        <sz val="8"/>
        <rFont val="標楷體"/>
        <family val="4"/>
        <charset val="136"/>
      </rPr>
      <t>稽查家次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</si>
  <si>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輔導改善家次</t>
    </r>
    <phoneticPr fontId="4" type="noConversion"/>
  </si>
  <si>
    <r>
      <rPr>
        <sz val="8"/>
        <rFont val="標楷體"/>
        <family val="4"/>
        <charset val="136"/>
      </rPr>
      <t>限期改善家次</t>
    </r>
    <phoneticPr fontId="4" type="noConversion"/>
  </si>
  <si>
    <r>
      <rPr>
        <sz val="8"/>
        <rFont val="標楷體"/>
        <family val="4"/>
        <charset val="136"/>
      </rPr>
      <t>罰款處理家次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</si>
  <si>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停業處理家次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</si>
  <si>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移送法院家次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</si>
  <si>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食品工廠</t>
    </r>
    <phoneticPr fontId="4" type="noConversion"/>
  </si>
  <si>
    <r>
      <rPr>
        <sz val="8"/>
        <rFont val="標楷體"/>
        <family val="4"/>
        <charset val="136"/>
      </rPr>
      <t>其他一般食品製造業</t>
    </r>
    <r>
      <rPr>
        <sz val="8"/>
        <rFont val="Times New Roman"/>
        <family val="1"/>
      </rPr>
      <t xml:space="preserve"> </t>
    </r>
    <phoneticPr fontId="4" type="noConversion"/>
  </si>
  <si>
    <r>
      <rPr>
        <sz val="8"/>
        <rFont val="標楷體"/>
        <family val="4"/>
        <charset val="136"/>
      </rPr>
      <t>物流業</t>
    </r>
    <phoneticPr fontId="4" type="noConversion"/>
  </si>
  <si>
    <r>
      <rPr>
        <sz val="8"/>
        <rFont val="標楷體"/>
        <family val="4"/>
        <charset val="136"/>
      </rPr>
      <t>餐飲業</t>
    </r>
    <r>
      <rPr>
        <sz val="8"/>
        <rFont val="Times New Roman"/>
        <family val="1"/>
      </rPr>
      <t xml:space="preserve"> </t>
    </r>
    <phoneticPr fontId="4" type="noConversion"/>
  </si>
  <si>
    <r>
      <rPr>
        <sz val="8"/>
        <rFont val="標楷體"/>
        <family val="4"/>
        <charset val="136"/>
      </rPr>
      <t>傳播業</t>
    </r>
    <phoneticPr fontId="4" type="noConversion"/>
  </si>
  <si>
    <r>
      <rPr>
        <sz val="8"/>
        <rFont val="標楷體"/>
        <family val="4"/>
        <charset val="136"/>
      </rPr>
      <t>食品販賣業</t>
    </r>
    <phoneticPr fontId="4" type="noConversion"/>
  </si>
  <si>
    <r>
      <rPr>
        <sz val="8"/>
        <rFont val="標楷體"/>
        <family val="4"/>
        <charset val="136"/>
      </rPr>
      <t>醫事照護
機構</t>
    </r>
    <phoneticPr fontId="4" type="noConversion"/>
  </si>
  <si>
    <r>
      <rPr>
        <sz val="8"/>
        <rFont val="標楷體"/>
        <family val="4"/>
        <charset val="136"/>
      </rPr>
      <t>食品
販賣業</t>
    </r>
    <phoneticPr fontId="4" type="noConversion"/>
  </si>
  <si>
    <r>
      <rPr>
        <sz val="8"/>
        <rFont val="標楷體"/>
        <family val="4"/>
        <charset val="136"/>
      </rPr>
      <t>餐飲業</t>
    </r>
    <phoneticPr fontId="4" type="noConversion"/>
  </si>
  <si>
    <r>
      <rPr>
        <sz val="10"/>
        <rFont val="標楷體"/>
        <family val="4"/>
        <charset val="136"/>
      </rPr>
      <t>資料來源：由食品藥物管理署自直轄市政府衛生局及各縣市衛生局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登錄之產品通路管理資訊系統</t>
    </r>
    <r>
      <rPr>
        <sz val="10"/>
        <rFont val="Times New Roman"/>
        <family val="1"/>
      </rPr>
      <t>(PMDS)</t>
    </r>
    <r>
      <rPr>
        <sz val="10"/>
        <rFont val="標楷體"/>
        <family val="4"/>
        <charset val="136"/>
      </rPr>
      <t>擷取彙編。</t>
    </r>
    <phoneticPr fontId="31" type="noConversion"/>
  </si>
  <si>
    <r>
      <rPr>
        <sz val="10"/>
        <rFont val="標楷體"/>
        <family val="4"/>
        <charset val="136"/>
      </rPr>
      <t>填表說明：本表一式三份，一份送本部統計處，一份送本署主計室，一份本署北區管理中心自存。</t>
    </r>
    <phoneticPr fontId="4" type="noConversion"/>
  </si>
  <si>
    <r>
      <rPr>
        <sz val="10"/>
        <rFont val="標楷體"/>
        <family val="4"/>
        <charset val="136"/>
      </rPr>
      <t>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</si>
  <si>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109   </t>
    </r>
    <r>
      <rPr>
        <sz val="10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</si>
  <si>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限期改善家數</t>
    </r>
    <phoneticPr fontId="4" type="noConversion"/>
  </si>
  <si>
    <r>
      <rPr>
        <sz val="10"/>
        <rFont val="標楷體"/>
        <family val="4"/>
        <charset val="136"/>
      </rPr>
      <t>醫事照護
機構</t>
    </r>
    <phoneticPr fontId="4" type="noConversion"/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</si>
  <si>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修正表</t>
    </r>
    <r>
      <rPr>
        <sz val="16"/>
        <rFont val="Times New Roman"/>
        <family val="1"/>
      </rPr>
      <t>)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</si>
  <si>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110   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</si>
  <si>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111   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</si>
  <si>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113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</si>
  <si>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phoneticPr fontId="6" type="noConversion"/>
  </si>
  <si>
    <r>
      <t>中華民國</t>
    </r>
    <r>
      <rPr>
        <sz val="10"/>
        <color indexed="8"/>
        <rFont val="Times New Roman"/>
        <family val="1"/>
      </rPr>
      <t>99</t>
    </r>
    <r>
      <rPr>
        <sz val="10"/>
        <color indexed="8"/>
        <rFont val="標楷體"/>
        <family val="4"/>
        <charset val="136"/>
      </rPr>
      <t>至</t>
    </r>
    <r>
      <rPr>
        <sz val="10"/>
        <color indexed="8"/>
        <rFont val="Times New Roman"/>
        <family val="1"/>
      </rPr>
      <t>114</t>
    </r>
    <r>
      <rPr>
        <sz val="10"/>
        <color indexed="8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</si>
</sst>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$&quot;0_);\(&quot;$&quot;0\)"/>
    <numFmt numFmtId="177" formatCode="&quot;$&quot;#,##0_);\(&quot;$&quot;#,##0\)"/>
  </numFmts>
  <fonts count="55" x14ac:knownFonts="1">
    <font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1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6"/>
      <name val="Times New Roman"/>
      <family val="1"/>
    </font>
    <font>
      <sz val="14"/>
      <name val="新細明體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0"/>
      <name val="標楷體"/>
      <family val="4"/>
      <charset val="136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8"/>
      <name val="標楷體"/>
      <family val="4"/>
      <charset val="136"/>
    </font>
    <font>
      <b/>
      <sz val="8"/>
      <name val="Times New Roman"/>
      <family val="1"/>
    </font>
    <font>
      <b/>
      <sz val="18"/>
      <name val="標楷體"/>
      <family val="4"/>
      <charset val="136"/>
    </font>
    <font>
      <b/>
      <sz val="15"/>
      <name val="Times New Roman"/>
      <family val="1"/>
    </font>
    <font>
      <sz val="16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10"/>
      <name val="Times New Roman"/>
      <family val="4"/>
      <charset val="136"/>
    </font>
    <font>
      <sz val="14"/>
      <name val="標楷體"/>
      <family val="4"/>
      <charset val="136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" fillId="4" borderId="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2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273">
    <xf numFmtId="0" fontId="0" fillId="0" borderId="0" xfId="0"/>
    <xf numFmtId="0" fontId="2" fillId="0" borderId="0" xfId="0" applyFont="1" applyAlignment="1">
      <alignment horizontal="centerContinuous"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22" applyFont="1">
      <alignment vertical="center"/>
    </xf>
    <xf numFmtId="0" fontId="9" fillId="0" borderId="0" xfId="22" applyFont="1">
      <alignment vertical="center"/>
    </xf>
    <xf numFmtId="41" fontId="10" fillId="0" borderId="12" xfId="22" applyNumberFormat="1" applyFont="1" applyBorder="1" applyAlignment="1">
      <alignment horizontal="right" vertical="center"/>
    </xf>
    <xf numFmtId="41" fontId="7" fillId="0" borderId="0" xfId="22" applyNumberFormat="1" applyFont="1" applyAlignment="1">
      <alignment horizontal="right" vertical="center"/>
    </xf>
    <xf numFmtId="41" fontId="7" fillId="0" borderId="0" xfId="22" applyNumberFormat="1" applyFont="1" applyAlignment="1" applyProtection="1">
      <alignment horizontal="right" vertical="center"/>
      <protection locked="0"/>
    </xf>
    <xf numFmtId="41" fontId="7" fillId="0" borderId="0" xfId="22" applyNumberFormat="1" applyFont="1" applyAlignment="1" applyProtection="1">
      <alignment horizontal="center" vertical="center"/>
      <protection locked="0"/>
    </xf>
    <xf numFmtId="41" fontId="7" fillId="0" borderId="10" xfId="22" applyNumberFormat="1" applyFont="1" applyBorder="1" applyAlignment="1" applyProtection="1">
      <alignment horizontal="right" vertical="center"/>
      <protection locked="0"/>
    </xf>
    <xf numFmtId="41" fontId="7" fillId="0" borderId="10" xfId="22" applyNumberFormat="1" applyFont="1" applyBorder="1" applyAlignment="1" applyProtection="1">
      <alignment horizontal="center" vertical="center"/>
      <protection locked="0"/>
    </xf>
    <xf numFmtId="41" fontId="7" fillId="0" borderId="10" xfId="22" applyNumberFormat="1" applyFont="1" applyBorder="1" applyAlignment="1">
      <alignment horizontal="right" vertical="center"/>
    </xf>
    <xf numFmtId="0" fontId="1" fillId="0" borderId="0" xfId="0" applyFont="1"/>
    <xf numFmtId="0" fontId="11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indent="1"/>
    </xf>
    <xf numFmtId="0" fontId="1" fillId="0" borderId="0" xfId="0" applyFont="1" applyAlignment="1">
      <alignment vertical="center" wrapText="1"/>
    </xf>
    <xf numFmtId="41" fontId="1" fillId="0" borderId="0" xfId="0" applyNumberFormat="1" applyFont="1"/>
    <xf numFmtId="0" fontId="7" fillId="0" borderId="0" xfId="0" applyFont="1"/>
    <xf numFmtId="41" fontId="7" fillId="0" borderId="0" xfId="22" applyNumberFormat="1" applyFont="1">
      <alignment vertical="center"/>
    </xf>
    <xf numFmtId="41" fontId="7" fillId="0" borderId="0" xfId="22" applyNumberFormat="1" applyFont="1" applyProtection="1">
      <alignment vertical="center"/>
      <protection locked="0"/>
    </xf>
    <xf numFmtId="41" fontId="7" fillId="0" borderId="0" xfId="0" applyNumberFormat="1" applyFont="1" applyAlignment="1">
      <alignment vertical="center"/>
    </xf>
    <xf numFmtId="41" fontId="7" fillId="0" borderId="10" xfId="22" applyNumberFormat="1" applyFont="1" applyBorder="1">
      <alignment vertical="center"/>
    </xf>
    <xf numFmtId="41" fontId="7" fillId="0" borderId="10" xfId="22" applyNumberFormat="1" applyFont="1" applyBorder="1" applyProtection="1">
      <alignment vertical="center"/>
      <protection locked="0"/>
    </xf>
    <xf numFmtId="41" fontId="7" fillId="0" borderId="10" xfId="0" applyNumberFormat="1" applyFont="1" applyBorder="1" applyAlignment="1">
      <alignment vertical="center"/>
    </xf>
    <xf numFmtId="41" fontId="36" fillId="0" borderId="0" xfId="22" applyNumberFormat="1" applyFont="1" applyProtection="1">
      <alignment vertical="center"/>
      <protection locked="0"/>
    </xf>
    <xf numFmtId="41" fontId="37" fillId="0" borderId="12" xfId="22" applyNumberFormat="1" applyFont="1" applyBorder="1" applyAlignment="1">
      <alignment horizontal="right" vertical="center"/>
    </xf>
    <xf numFmtId="41" fontId="1" fillId="0" borderId="0" xfId="22" applyNumberFormat="1" applyFont="1" applyAlignment="1">
      <alignment horizontal="right" vertical="center"/>
    </xf>
    <xf numFmtId="41" fontId="1" fillId="0" borderId="0" xfId="22" applyNumberFormat="1" applyFont="1" applyAlignment="1" applyProtection="1">
      <alignment horizontal="right" vertical="center"/>
      <protection locked="0"/>
    </xf>
    <xf numFmtId="41" fontId="1" fillId="0" borderId="0" xfId="22" applyNumberFormat="1" applyFont="1" applyAlignment="1" applyProtection="1">
      <alignment horizontal="center" vertical="center"/>
      <protection locked="0"/>
    </xf>
    <xf numFmtId="41" fontId="1" fillId="0" borderId="0" xfId="22" applyNumberFormat="1" applyFont="1" applyAlignment="1">
      <alignment horizontal="right"/>
    </xf>
    <xf numFmtId="41" fontId="1" fillId="0" borderId="0" xfId="22" applyNumberFormat="1" applyFont="1" applyAlignment="1" applyProtection="1">
      <alignment horizontal="right"/>
      <protection locked="0"/>
    </xf>
    <xf numFmtId="41" fontId="1" fillId="0" borderId="0" xfId="22" applyNumberFormat="1" applyFont="1" applyAlignment="1" applyProtection="1">
      <alignment horizontal="center"/>
      <protection locked="0"/>
    </xf>
    <xf numFmtId="41" fontId="1" fillId="0" borderId="10" xfId="22" applyNumberFormat="1" applyFont="1" applyBorder="1" applyAlignment="1">
      <alignment horizontal="right" vertical="center"/>
    </xf>
    <xf numFmtId="41" fontId="1" fillId="0" borderId="10" xfId="22" applyNumberFormat="1" applyFont="1" applyBorder="1" applyAlignment="1" applyProtection="1">
      <alignment horizontal="right" vertical="center"/>
      <protection locked="0"/>
    </xf>
    <xf numFmtId="41" fontId="1" fillId="0" borderId="10" xfId="22" applyNumberFormat="1" applyFont="1" applyBorder="1" applyAlignment="1">
      <alignment horizontal="right"/>
    </xf>
    <xf numFmtId="41" fontId="1" fillId="0" borderId="10" xfId="22" applyNumberFormat="1" applyFont="1" applyBorder="1" applyAlignment="1" applyProtection="1">
      <alignment horizontal="right"/>
      <protection locked="0"/>
    </xf>
    <xf numFmtId="41" fontId="1" fillId="0" borderId="10" xfId="22" applyNumberFormat="1" applyFont="1" applyBorder="1" applyAlignment="1" applyProtection="1">
      <alignment horizontal="center"/>
      <protection locked="0"/>
    </xf>
    <xf numFmtId="0" fontId="8" fillId="0" borderId="0" xfId="0" applyFont="1"/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41" fontId="39" fillId="0" borderId="12" xfId="22" applyNumberFormat="1" applyFont="1" applyBorder="1" applyAlignment="1">
      <alignment horizontal="right" vertical="center"/>
    </xf>
    <xf numFmtId="41" fontId="2" fillId="0" borderId="0" xfId="22" applyNumberFormat="1" applyFont="1" applyAlignment="1">
      <alignment horizontal="right" vertical="center"/>
    </xf>
    <xf numFmtId="41" fontId="2" fillId="0" borderId="0" xfId="22" applyNumberFormat="1" applyFont="1" applyAlignment="1" applyProtection="1">
      <alignment horizontal="right" vertical="center"/>
      <protection locked="0"/>
    </xf>
    <xf numFmtId="41" fontId="2" fillId="0" borderId="10" xfId="22" applyNumberFormat="1" applyFont="1" applyBorder="1" applyAlignment="1">
      <alignment horizontal="right" vertical="center"/>
    </xf>
    <xf numFmtId="41" fontId="2" fillId="0" borderId="10" xfId="22" applyNumberFormat="1" applyFont="1" applyBorder="1" applyAlignment="1" applyProtection="1">
      <alignment horizontal="right" vertical="center"/>
      <protection locked="0"/>
    </xf>
    <xf numFmtId="0" fontId="2" fillId="0" borderId="0" xfId="0" applyFont="1"/>
    <xf numFmtId="0" fontId="4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right" vertical="center"/>
    </xf>
    <xf numFmtId="41" fontId="46" fillId="0" borderId="0" xfId="0" applyNumberFormat="1" applyFont="1"/>
    <xf numFmtId="41" fontId="0" fillId="0" borderId="0" xfId="0" applyNumberFormat="1"/>
    <xf numFmtId="0" fontId="47" fillId="0" borderId="0" xfId="0" applyFont="1"/>
    <xf numFmtId="0" fontId="48" fillId="0" borderId="0" xfId="0" applyFont="1" applyAlignment="1">
      <alignment vertical="center"/>
    </xf>
    <xf numFmtId="41" fontId="47" fillId="0" borderId="0" xfId="0" applyNumberFormat="1" applyFont="1"/>
    <xf numFmtId="0" fontId="4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20" xfId="22" applyNumberFormat="1" applyFont="1" applyBorder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41" fontId="7" fillId="0" borderId="23" xfId="22" applyNumberFormat="1" applyFont="1" applyBorder="1">
      <alignment vertical="center"/>
    </xf>
    <xf numFmtId="41" fontId="7" fillId="0" borderId="22" xfId="22" applyNumberFormat="1" applyFont="1" applyBorder="1">
      <alignment vertical="center"/>
    </xf>
    <xf numFmtId="41" fontId="7" fillId="0" borderId="22" xfId="22" applyNumberFormat="1" applyFont="1" applyBorder="1" applyAlignment="1">
      <alignment horizontal="right" vertical="center"/>
    </xf>
    <xf numFmtId="0" fontId="45" fillId="18" borderId="24" xfId="22" applyFont="1" applyFill="1" applyBorder="1" applyAlignment="1">
      <alignment horizontal="center" vertical="center" wrapText="1"/>
    </xf>
    <xf numFmtId="0" fontId="45" fillId="18" borderId="25" xfId="22" applyFont="1" applyFill="1" applyBorder="1" applyAlignment="1">
      <alignment horizontal="center" vertical="center" wrapText="1"/>
    </xf>
    <xf numFmtId="0" fontId="45" fillId="18" borderId="26" xfId="22" applyFont="1" applyFill="1" applyBorder="1" applyAlignment="1">
      <alignment horizontal="center" vertical="center" wrapText="1"/>
    </xf>
    <xf numFmtId="0" fontId="45" fillId="18" borderId="13" xfId="22" applyFont="1" applyFill="1" applyBorder="1" applyAlignment="1">
      <alignment horizontal="center" vertical="center" wrapText="1"/>
    </xf>
    <xf numFmtId="0" fontId="45" fillId="18" borderId="27" xfId="22" applyFont="1" applyFill="1" applyBorder="1" applyAlignment="1">
      <alignment horizontal="center" vertical="center" wrapText="1"/>
    </xf>
    <xf numFmtId="0" fontId="46" fillId="18" borderId="28" xfId="22" applyFont="1" applyFill="1" applyBorder="1" applyAlignment="1">
      <alignment horizontal="center" vertical="center" wrapText="1"/>
    </xf>
    <xf numFmtId="0" fontId="46" fillId="18" borderId="29" xfId="22" applyFont="1" applyFill="1" applyBorder="1" applyAlignment="1">
      <alignment horizontal="center" vertical="center" wrapText="1"/>
    </xf>
    <xf numFmtId="0" fontId="46" fillId="18" borderId="30" xfId="22" applyFont="1" applyFill="1" applyBorder="1" applyAlignment="1">
      <alignment horizontal="center" vertical="center" wrapText="1"/>
    </xf>
    <xf numFmtId="0" fontId="46" fillId="18" borderId="31" xfId="22" applyFont="1" applyFill="1" applyBorder="1" applyAlignment="1">
      <alignment horizontal="center" vertical="center" wrapText="1"/>
    </xf>
    <xf numFmtId="0" fontId="46" fillId="18" borderId="32" xfId="22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0" fontId="49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176" fontId="7" fillId="0" borderId="18" xfId="21" applyNumberFormat="1" applyFont="1" applyBorder="1" applyAlignment="1" applyProtection="1">
      <alignment horizontal="center" vertical="center"/>
      <protection locked="0"/>
    </xf>
    <xf numFmtId="176" fontId="7" fillId="0" borderId="19" xfId="21" applyNumberFormat="1" applyFont="1" applyBorder="1" applyAlignment="1" applyProtection="1">
      <alignment horizontal="center" vertical="center"/>
      <protection locked="0"/>
    </xf>
    <xf numFmtId="177" fontId="7" fillId="0" borderId="0" xfId="19" applyNumberFormat="1" applyFont="1" applyAlignment="1" applyProtection="1">
      <alignment horizontal="left" vertical="center"/>
      <protection locked="0"/>
    </xf>
    <xf numFmtId="41" fontId="51" fillId="0" borderId="12" xfId="22" applyNumberFormat="1" applyFont="1" applyBorder="1" applyAlignment="1">
      <alignment horizontal="right" vertical="center"/>
    </xf>
    <xf numFmtId="41" fontId="52" fillId="0" borderId="0" xfId="22" applyNumberFormat="1" applyFont="1" applyAlignment="1">
      <alignment horizontal="right" vertical="center"/>
    </xf>
    <xf numFmtId="41" fontId="52" fillId="0" borderId="0" xfId="22" applyNumberFormat="1" applyFont="1" applyAlignment="1" applyProtection="1">
      <alignment horizontal="right" vertical="center"/>
      <protection locked="0"/>
    </xf>
    <xf numFmtId="41" fontId="52" fillId="0" borderId="20" xfId="22" applyNumberFormat="1" applyFont="1" applyBorder="1" applyAlignment="1">
      <alignment horizontal="right" vertical="center"/>
    </xf>
    <xf numFmtId="0" fontId="3" fillId="0" borderId="33" xfId="22" applyFont="1" applyBorder="1" applyAlignment="1">
      <alignment horizontal="left" vertical="center" wrapText="1"/>
    </xf>
    <xf numFmtId="0" fontId="3" fillId="0" borderId="34" xfId="22" applyFont="1" applyBorder="1" applyAlignment="1">
      <alignment horizontal="left" vertical="center"/>
    </xf>
    <xf numFmtId="0" fontId="3" fillId="0" borderId="35" xfId="22" applyFont="1" applyBorder="1" applyAlignment="1">
      <alignment horizontal="left" vertical="center"/>
    </xf>
    <xf numFmtId="0" fontId="3" fillId="0" borderId="36" xfId="22" applyFont="1" applyBorder="1" applyAlignment="1">
      <alignment horizontal="left" vertical="center"/>
    </xf>
    <xf numFmtId="0" fontId="3" fillId="0" borderId="37" xfId="22" applyFont="1" applyBorder="1" applyAlignment="1">
      <alignment horizontal="left" vertical="center"/>
    </xf>
    <xf numFmtId="0" fontId="3" fillId="0" borderId="38" xfId="22" applyFont="1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7" fillId="18" borderId="39" xfId="22" applyFont="1" applyFill="1" applyBorder="1" applyAlignment="1">
      <alignment horizontal="center" vertical="distributed"/>
    </xf>
    <xf numFmtId="0" fontId="7" fillId="18" borderId="10" xfId="22" applyFont="1" applyFill="1" applyBorder="1" applyAlignment="1">
      <alignment horizontal="center" vertical="distributed"/>
    </xf>
    <xf numFmtId="0" fontId="7" fillId="18" borderId="40" xfId="22" applyFont="1" applyFill="1" applyBorder="1" applyAlignment="1">
      <alignment horizontal="center" vertical="distributed"/>
    </xf>
    <xf numFmtId="0" fontId="8" fillId="18" borderId="41" xfId="22" applyFont="1" applyFill="1" applyBorder="1" applyAlignment="1">
      <alignment horizontal="center" vertical="distributed"/>
    </xf>
    <xf numFmtId="0" fontId="7" fillId="18" borderId="41" xfId="22" applyFont="1" applyFill="1" applyBorder="1" applyAlignment="1">
      <alignment horizontal="center" vertical="distributed"/>
    </xf>
    <xf numFmtId="0" fontId="7" fillId="18" borderId="42" xfId="22" applyFont="1" applyFill="1" applyBorder="1" applyAlignment="1">
      <alignment horizontal="center" vertical="distributed"/>
    </xf>
    <xf numFmtId="0" fontId="45" fillId="18" borderId="41" xfId="22" applyFont="1" applyFill="1" applyBorder="1" applyAlignment="1">
      <alignment horizontal="center" vertical="distributed"/>
    </xf>
    <xf numFmtId="0" fontId="46" fillId="18" borderId="41" xfId="22" applyFont="1" applyFill="1" applyBorder="1" applyAlignment="1">
      <alignment horizontal="center" vertical="distributed"/>
    </xf>
    <xf numFmtId="0" fontId="46" fillId="18" borderId="42" xfId="22" applyFont="1" applyFill="1" applyBorder="1" applyAlignment="1">
      <alignment horizontal="center" vertical="distributed"/>
    </xf>
    <xf numFmtId="0" fontId="7" fillId="18" borderId="43" xfId="22" applyFont="1" applyFill="1" applyBorder="1" applyAlignment="1">
      <alignment horizontal="center" vertical="distributed"/>
    </xf>
    <xf numFmtId="0" fontId="0" fillId="18" borderId="42" xfId="0" applyFill="1" applyBorder="1" applyAlignment="1">
      <alignment horizontal="center" vertical="distributed"/>
    </xf>
    <xf numFmtId="0" fontId="7" fillId="0" borderId="18" xfId="0" applyFont="1" applyBorder="1" applyAlignment="1">
      <alignment horizontal="center" vertical="distributed"/>
    </xf>
    <xf numFmtId="0" fontId="7" fillId="0" borderId="19" xfId="0" applyFont="1" applyBorder="1" applyAlignment="1">
      <alignment horizontal="center" vertical="distributed"/>
    </xf>
    <xf numFmtId="0" fontId="7" fillId="0" borderId="17" xfId="19" applyFont="1" applyBorder="1" applyAlignment="1">
      <alignment horizontal="center" vertical="center"/>
    </xf>
    <xf numFmtId="177" fontId="7" fillId="0" borderId="0" xfId="19" applyNumberFormat="1" applyFont="1" applyProtection="1">
      <alignment vertical="center"/>
      <protection locked="0"/>
    </xf>
    <xf numFmtId="0" fontId="7" fillId="0" borderId="0" xfId="19" applyFont="1" applyAlignment="1">
      <alignment horizontal="center"/>
    </xf>
    <xf numFmtId="0" fontId="7" fillId="0" borderId="17" xfId="21" applyFont="1" applyBorder="1" applyAlignment="1">
      <alignment horizontal="center" vertical="center"/>
    </xf>
    <xf numFmtId="177" fontId="7" fillId="0" borderId="18" xfId="21" applyNumberFormat="1" applyFont="1" applyBorder="1" applyAlignment="1" applyProtection="1">
      <alignment horizontal="center" vertical="center"/>
      <protection locked="0"/>
    </xf>
    <xf numFmtId="177" fontId="7" fillId="0" borderId="15" xfId="21" applyNumberFormat="1" applyFont="1" applyBorder="1" applyAlignment="1" applyProtection="1">
      <alignment horizontal="center" vertical="center"/>
      <protection locked="0"/>
    </xf>
    <xf numFmtId="177" fontId="7" fillId="0" borderId="19" xfId="2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19" applyFont="1">
      <alignment vertical="center"/>
    </xf>
    <xf numFmtId="0" fontId="7" fillId="0" borderId="17" xfId="19" applyFont="1" applyBorder="1" applyAlignment="1" applyProtection="1">
      <alignment horizontal="center" vertical="center"/>
      <protection locked="0"/>
    </xf>
    <xf numFmtId="177" fontId="7" fillId="0" borderId="10" xfId="19" applyNumberFormat="1" applyFont="1" applyBorder="1" applyProtection="1">
      <alignment vertical="center"/>
      <protection locked="0"/>
    </xf>
    <xf numFmtId="0" fontId="7" fillId="0" borderId="10" xfId="19" applyFont="1" applyBorder="1">
      <alignment vertical="center"/>
    </xf>
    <xf numFmtId="176" fontId="7" fillId="0" borderId="17" xfId="21" applyNumberFormat="1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7" fillId="0" borderId="14" xfId="19" applyFont="1" applyBorder="1">
      <alignment vertical="center"/>
    </xf>
    <xf numFmtId="0" fontId="1" fillId="0" borderId="0" xfId="19" applyFont="1" applyProtection="1">
      <alignment vertical="center"/>
      <protection locked="0"/>
    </xf>
    <xf numFmtId="177" fontId="1" fillId="0" borderId="0" xfId="19" applyNumberFormat="1" applyFont="1" applyProtection="1">
      <alignment vertical="center"/>
      <protection locked="0"/>
    </xf>
    <xf numFmtId="0" fontId="42" fillId="0" borderId="0" xfId="19" applyFont="1">
      <alignment vertical="center"/>
    </xf>
    <xf numFmtId="177" fontId="42" fillId="0" borderId="0" xfId="19" applyNumberFormat="1" applyFont="1" applyAlignment="1" applyProtection="1">
      <alignment horizontal="center" vertical="center"/>
      <protection locked="0"/>
    </xf>
    <xf numFmtId="0" fontId="1" fillId="0" borderId="0" xfId="19" applyFont="1">
      <alignment vertical="center"/>
    </xf>
    <xf numFmtId="0" fontId="42" fillId="0" borderId="0" xfId="0" applyFont="1" applyAlignment="1">
      <alignment horizontal="right" vertical="center"/>
    </xf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7" fillId="0" borderId="12" xfId="22" applyFont="1" applyBorder="1" applyAlignment="1">
      <alignment horizontal="right" vertical="center"/>
    </xf>
    <xf numFmtId="0" fontId="7" fillId="0" borderId="15" xfId="22" applyFont="1" applyBorder="1" applyAlignment="1">
      <alignment horizontal="center" vertical="distributed"/>
    </xf>
    <xf numFmtId="0" fontId="7" fillId="0" borderId="18" xfId="22" applyFont="1" applyBorder="1" applyAlignment="1">
      <alignment horizontal="center" vertical="distributed"/>
    </xf>
    <xf numFmtId="0" fontId="7" fillId="0" borderId="19" xfId="22" applyFont="1" applyBorder="1" applyAlignment="1">
      <alignment horizontal="center" vertical="distributed"/>
    </xf>
    <xf numFmtId="0" fontId="7" fillId="0" borderId="0" xfId="22" applyFont="1">
      <alignment vertical="center"/>
    </xf>
    <xf numFmtId="0" fontId="7" fillId="0" borderId="25" xfId="22" applyFont="1" applyBorder="1" applyAlignment="1">
      <alignment horizontal="center" vertical="center" wrapText="1"/>
    </xf>
    <xf numFmtId="0" fontId="7" fillId="0" borderId="27" xfId="22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 indent="1"/>
    </xf>
    <xf numFmtId="0" fontId="7" fillId="0" borderId="44" xfId="22" applyFont="1" applyBorder="1" applyAlignment="1">
      <alignment horizontal="center" vertical="center" wrapText="1"/>
    </xf>
    <xf numFmtId="0" fontId="7" fillId="0" borderId="16" xfId="22" applyFont="1" applyBorder="1" applyAlignment="1">
      <alignment horizontal="center" vertical="center" wrapText="1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left" vertical="center" indent="1"/>
    </xf>
    <xf numFmtId="0" fontId="7" fillId="0" borderId="45" xfId="22" applyFont="1" applyBorder="1" applyAlignment="1">
      <alignment horizontal="center" vertical="center" wrapText="1"/>
    </xf>
    <xf numFmtId="0" fontId="7" fillId="0" borderId="46" xfId="22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76" fontId="7" fillId="0" borderId="0" xfId="20" applyNumberFormat="1" applyFont="1" applyAlignment="1" applyProtection="1">
      <alignment horizontal="center" vertical="center"/>
      <protection locked="0"/>
    </xf>
    <xf numFmtId="0" fontId="7" fillId="0" borderId="0" xfId="20" applyFont="1" applyProtection="1">
      <alignment vertical="center"/>
      <protection locked="0"/>
    </xf>
    <xf numFmtId="176" fontId="7" fillId="0" borderId="0" xfId="20" applyNumberFormat="1" applyFont="1" applyAlignment="1" applyProtection="1">
      <alignment horizontal="left" vertical="center"/>
      <protection locked="0"/>
    </xf>
    <xf numFmtId="176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20" applyFont="1" applyProtection="1">
      <alignment vertical="center"/>
      <protection locked="0"/>
    </xf>
    <xf numFmtId="176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right"/>
    </xf>
    <xf numFmtId="176" fontId="7" fillId="0" borderId="0" xfId="0" applyNumberFormat="1" applyFont="1" applyAlignment="1" applyProtection="1">
      <alignment horizontal="left" vertical="center"/>
      <protection locked="0"/>
    </xf>
    <xf numFmtId="176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20" applyFont="1" applyAlignment="1" applyProtection="1">
      <alignment horizontal="left" vertical="center"/>
      <protection locked="0"/>
    </xf>
    <xf numFmtId="0" fontId="7" fillId="0" borderId="0" xfId="20" applyFont="1" applyAlignment="1" applyProtection="1">
      <alignment horizontal="center" vertical="distributed" textRotation="255"/>
      <protection locked="0"/>
    </xf>
    <xf numFmtId="176" fontId="7" fillId="0" borderId="0" xfId="20" applyNumberFormat="1" applyFont="1" applyProtection="1">
      <alignment vertical="center"/>
      <protection locked="0"/>
    </xf>
    <xf numFmtId="0" fontId="7" fillId="0" borderId="0" xfId="20" applyFont="1" applyAlignment="1">
      <alignment horizontal="center" vertical="distributed" textRotation="255"/>
    </xf>
    <xf numFmtId="0" fontId="1" fillId="0" borderId="15" xfId="19" applyFont="1" applyBorder="1" applyAlignment="1">
      <alignment horizontal="center"/>
    </xf>
    <xf numFmtId="0" fontId="1" fillId="0" borderId="16" xfId="19" applyFont="1" applyBorder="1" applyAlignment="1">
      <alignment horizontal="center"/>
    </xf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1" fillId="0" borderId="15" xfId="21" applyFont="1" applyBorder="1" applyAlignment="1">
      <alignment horizontal="center"/>
    </xf>
    <xf numFmtId="0" fontId="1" fillId="0" borderId="19" xfId="21" applyFont="1" applyBorder="1" applyAlignment="1">
      <alignment horizontal="center"/>
    </xf>
    <xf numFmtId="177" fontId="1" fillId="0" borderId="15" xfId="21" applyNumberFormat="1" applyFont="1" applyBorder="1" applyAlignment="1" applyProtection="1">
      <alignment horizontal="center" vertical="center"/>
      <protection locked="0"/>
    </xf>
    <xf numFmtId="177" fontId="1" fillId="0" borderId="18" xfId="21" applyNumberFormat="1" applyFont="1" applyBorder="1" applyAlignment="1" applyProtection="1">
      <alignment horizontal="center" vertical="center"/>
      <protection locked="0"/>
    </xf>
    <xf numFmtId="177" fontId="1" fillId="0" borderId="19" xfId="21" applyNumberFormat="1" applyFont="1" applyBorder="1" applyAlignment="1" applyProtection="1">
      <alignment horizontal="center" vertical="center"/>
      <protection locked="0"/>
    </xf>
    <xf numFmtId="0" fontId="1" fillId="0" borderId="17" xfId="19" applyFont="1" applyBorder="1" applyAlignment="1" applyProtection="1">
      <alignment horizontal="center"/>
      <protection locked="0"/>
    </xf>
    <xf numFmtId="177" fontId="1" fillId="0" borderId="10" xfId="19" applyNumberFormat="1" applyFont="1" applyBorder="1" applyProtection="1">
      <alignment vertical="center"/>
      <protection locked="0"/>
    </xf>
    <xf numFmtId="0" fontId="1" fillId="0" borderId="10" xfId="19" applyFont="1" applyBorder="1">
      <alignment vertical="center"/>
    </xf>
    <xf numFmtId="0" fontId="30" fillId="0" borderId="10" xfId="0" applyFont="1" applyBorder="1" applyAlignment="1">
      <alignment horizontal="right" vertical="center"/>
    </xf>
    <xf numFmtId="0" fontId="30" fillId="0" borderId="10" xfId="0" applyFont="1" applyBorder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176" fontId="1" fillId="0" borderId="15" xfId="21" applyNumberFormat="1" applyFont="1" applyBorder="1" applyAlignment="1" applyProtection="1">
      <alignment horizontal="center"/>
      <protection locked="0"/>
    </xf>
    <xf numFmtId="176" fontId="1" fillId="0" borderId="19" xfId="21" applyNumberFormat="1" applyFont="1" applyBorder="1" applyAlignment="1" applyProtection="1">
      <alignment horizontal="center"/>
      <protection locked="0"/>
    </xf>
    <xf numFmtId="176" fontId="1" fillId="0" borderId="18" xfId="21" applyNumberFormat="1" applyFont="1" applyBorder="1" applyAlignment="1" applyProtection="1">
      <alignment horizontal="center"/>
      <protection locked="0"/>
    </xf>
    <xf numFmtId="177" fontId="42" fillId="0" borderId="0" xfId="19" applyNumberFormat="1" applyFont="1" applyAlignment="1" applyProtection="1">
      <alignment horizontal="left" vertical="center"/>
      <protection locked="0"/>
    </xf>
    <xf numFmtId="177" fontId="1" fillId="0" borderId="0" xfId="19" applyNumberFormat="1" applyFont="1" applyAlignment="1" applyProtection="1">
      <alignment horizontal="left" vertical="center"/>
      <protection locked="0"/>
    </xf>
    <xf numFmtId="0" fontId="1" fillId="0" borderId="10" xfId="0" applyFont="1" applyBorder="1" applyAlignment="1">
      <alignment horizontal="right" vertical="center"/>
    </xf>
    <xf numFmtId="0" fontId="1" fillId="0" borderId="12" xfId="22" applyFont="1" applyBorder="1" applyAlignment="1">
      <alignment horizontal="right" vertical="center"/>
    </xf>
    <xf numFmtId="0" fontId="1" fillId="0" borderId="15" xfId="22" applyFont="1" applyBorder="1" applyAlignment="1">
      <alignment horizontal="distributed" vertical="distributed" indent="5"/>
    </xf>
    <xf numFmtId="0" fontId="1" fillId="0" borderId="18" xfId="0" applyFont="1" applyBorder="1" applyAlignment="1">
      <alignment horizontal="distributed" vertical="distributed" indent="5"/>
    </xf>
    <xf numFmtId="0" fontId="1" fillId="0" borderId="19" xfId="0" applyFont="1" applyBorder="1" applyAlignment="1">
      <alignment horizontal="distributed" vertical="distributed" indent="5"/>
    </xf>
    <xf numFmtId="0" fontId="1" fillId="0" borderId="15" xfId="22" applyFont="1" applyBorder="1" applyAlignment="1">
      <alignment horizontal="distributed" vertical="distributed" indent="9"/>
    </xf>
    <xf numFmtId="0" fontId="1" fillId="0" borderId="18" xfId="22" applyFont="1" applyBorder="1" applyAlignment="1">
      <alignment horizontal="distributed" vertical="distributed" indent="9"/>
    </xf>
    <xf numFmtId="0" fontId="1" fillId="0" borderId="19" xfId="22" applyFont="1" applyBorder="1" applyAlignment="1">
      <alignment horizontal="distributed" vertical="distributed" indent="9"/>
    </xf>
    <xf numFmtId="0" fontId="1" fillId="0" borderId="18" xfId="22" applyFont="1" applyBorder="1" applyAlignment="1">
      <alignment horizontal="center" vertical="distributed"/>
    </xf>
    <xf numFmtId="0" fontId="1" fillId="0" borderId="19" xfId="22" applyFont="1" applyBorder="1" applyAlignment="1">
      <alignment horizontal="center" vertical="distributed"/>
    </xf>
    <xf numFmtId="0" fontId="1" fillId="0" borderId="15" xfId="22" applyFont="1" applyBorder="1" applyAlignment="1">
      <alignment horizontal="center" vertical="distributed"/>
    </xf>
    <xf numFmtId="0" fontId="1" fillId="0" borderId="25" xfId="22" applyFont="1" applyBorder="1" applyAlignment="1">
      <alignment horizontal="center" vertical="center" wrapText="1"/>
    </xf>
    <xf numFmtId="0" fontId="1" fillId="0" borderId="13" xfId="22" applyFont="1" applyBorder="1" applyAlignment="1">
      <alignment horizontal="center" vertical="center" wrapText="1"/>
    </xf>
    <xf numFmtId="0" fontId="1" fillId="0" borderId="27" xfId="22" applyFont="1" applyBorder="1" applyAlignment="1">
      <alignment horizontal="center" vertical="center" wrapText="1"/>
    </xf>
    <xf numFmtId="0" fontId="1" fillId="0" borderId="0" xfId="0" applyFont="1" applyAlignment="1">
      <alignment horizontal="distributed" vertical="center" indent="1"/>
    </xf>
    <xf numFmtId="0" fontId="1" fillId="0" borderId="44" xfId="22" applyFont="1" applyBorder="1" applyAlignment="1">
      <alignment horizontal="center" vertical="center" wrapText="1"/>
    </xf>
    <xf numFmtId="0" fontId="1" fillId="0" borderId="11" xfId="22" applyFont="1" applyBorder="1" applyAlignment="1">
      <alignment horizontal="center" vertical="center" wrapText="1"/>
    </xf>
    <xf numFmtId="0" fontId="1" fillId="0" borderId="16" xfId="22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0" xfId="22" applyFont="1" applyBorder="1" applyAlignment="1">
      <alignment horizontal="left" vertical="center"/>
    </xf>
    <xf numFmtId="0" fontId="1" fillId="0" borderId="45" xfId="22" applyFont="1" applyBorder="1" applyAlignment="1">
      <alignment horizontal="center" vertical="center" wrapText="1"/>
    </xf>
    <xf numFmtId="0" fontId="1" fillId="0" borderId="14" xfId="22" applyFont="1" applyBorder="1" applyAlignment="1">
      <alignment horizontal="center" vertical="center" wrapText="1"/>
    </xf>
    <xf numFmtId="0" fontId="1" fillId="0" borderId="46" xfId="22" applyFont="1" applyBorder="1" applyAlignment="1">
      <alignment horizontal="center" vertical="center" wrapText="1"/>
    </xf>
    <xf numFmtId="49" fontId="53" fillId="0" borderId="1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distributed"/>
    </xf>
    <xf numFmtId="0" fontId="1" fillId="0" borderId="19" xfId="0" applyFont="1" applyBorder="1" applyAlignment="1">
      <alignment horizontal="center" vertical="distributed"/>
    </xf>
    <xf numFmtId="0" fontId="7" fillId="0" borderId="0" xfId="20" applyFont="1" applyAlignment="1">
      <alignment horizontal="right" vertical="center"/>
    </xf>
    <xf numFmtId="0" fontId="1" fillId="0" borderId="17" xfId="19" applyFont="1" applyBorder="1" applyAlignment="1">
      <alignment horizontal="center"/>
    </xf>
    <xf numFmtId="0" fontId="1" fillId="0" borderId="0" xfId="19" applyFont="1" applyAlignment="1">
      <alignment horizontal="center"/>
    </xf>
    <xf numFmtId="0" fontId="1" fillId="0" borderId="17" xfId="21" applyFont="1" applyBorder="1" applyAlignment="1">
      <alignment horizontal="center"/>
    </xf>
    <xf numFmtId="177" fontId="1" fillId="0" borderId="18" xfId="21" applyNumberFormat="1" applyFont="1" applyBorder="1" applyAlignment="1" applyProtection="1">
      <alignment horizontal="center" vertical="center"/>
      <protection locked="0"/>
    </xf>
    <xf numFmtId="177" fontId="1" fillId="0" borderId="15" xfId="21" applyNumberFormat="1" applyFont="1" applyBorder="1" applyAlignment="1" applyProtection="1">
      <alignment horizontal="center" vertical="center"/>
      <protection locked="0"/>
    </xf>
    <xf numFmtId="177" fontId="1" fillId="0" borderId="19" xfId="21" applyNumberFormat="1" applyFont="1" applyBorder="1" applyAlignment="1" applyProtection="1">
      <alignment horizontal="center" vertical="center"/>
      <protection locked="0"/>
    </xf>
    <xf numFmtId="176" fontId="1" fillId="0" borderId="17" xfId="21" applyNumberFormat="1" applyFont="1" applyBorder="1" applyAlignment="1" applyProtection="1">
      <alignment horizontal="center"/>
      <protection locked="0"/>
    </xf>
    <xf numFmtId="176" fontId="1" fillId="0" borderId="18" xfId="21" applyNumberFormat="1" applyFont="1" applyBorder="1" applyAlignment="1" applyProtection="1">
      <alignment horizontal="center"/>
      <protection locked="0"/>
    </xf>
    <xf numFmtId="176" fontId="1" fillId="0" borderId="19" xfId="21" applyNumberFormat="1" applyFont="1" applyBorder="1" applyAlignment="1" applyProtection="1">
      <alignment horizontal="center"/>
      <protection locked="0"/>
    </xf>
    <xf numFmtId="0" fontId="1" fillId="0" borderId="14" xfId="19" applyFont="1" applyBorder="1">
      <alignment vertical="center"/>
    </xf>
    <xf numFmtId="0" fontId="7" fillId="0" borderId="17" xfId="22" applyFont="1" applyBorder="1" applyAlignment="1">
      <alignment horizontal="center" vertical="center" wrapText="1"/>
    </xf>
    <xf numFmtId="0" fontId="1" fillId="0" borderId="0" xfId="22" applyFont="1">
      <alignment vertical="center"/>
    </xf>
    <xf numFmtId="0" fontId="1" fillId="0" borderId="0" xfId="0" applyFont="1" applyAlignment="1">
      <alignment horizontal="left" vertical="center" indent="1"/>
    </xf>
    <xf numFmtId="176" fontId="1" fillId="0" borderId="0" xfId="20" applyNumberFormat="1" applyFont="1" applyAlignment="1" applyProtection="1">
      <alignment horizontal="left" vertical="center"/>
      <protection locked="0"/>
    </xf>
    <xf numFmtId="176" fontId="1" fillId="0" borderId="0" xfId="20" applyNumberFormat="1" applyFont="1" applyAlignment="1" applyProtection="1">
      <alignment horizontal="center" vertical="center"/>
      <protection locked="0"/>
    </xf>
    <xf numFmtId="176" fontId="1" fillId="0" borderId="0" xfId="20" applyNumberFormat="1" applyFont="1" applyProtection="1">
      <alignment vertical="center"/>
      <protection locked="0"/>
    </xf>
    <xf numFmtId="0" fontId="7" fillId="0" borderId="0" xfId="19" applyFont="1" applyProtection="1">
      <alignment vertical="center"/>
      <protection locked="0"/>
    </xf>
    <xf numFmtId="0" fontId="7" fillId="0" borderId="0" xfId="0" applyFont="1" applyAlignment="1">
      <alignment vertical="center" wrapText="1"/>
    </xf>
    <xf numFmtId="177" fontId="7" fillId="0" borderId="0" xfId="19" applyNumberFormat="1" applyFont="1" applyAlignment="1" applyProtection="1">
      <alignment horizontal="center" vertical="center"/>
      <protection locked="0"/>
    </xf>
    <xf numFmtId="0" fontId="54" fillId="0" borderId="0" xfId="19" applyFont="1">
      <alignment vertical="center"/>
    </xf>
    <xf numFmtId="177" fontId="54" fillId="0" borderId="0" xfId="19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2" fillId="0" borderId="15" xfId="22" applyFont="1" applyBorder="1" applyAlignment="1">
      <alignment horizontal="center" vertical="distributed"/>
    </xf>
    <xf numFmtId="0" fontId="2" fillId="0" borderId="18" xfId="0" applyFont="1" applyBorder="1" applyAlignment="1">
      <alignment horizontal="center" vertical="distributed"/>
    </xf>
    <xf numFmtId="0" fontId="2" fillId="0" borderId="19" xfId="0" applyFont="1" applyBorder="1" applyAlignment="1">
      <alignment horizontal="center" vertical="distributed"/>
    </xf>
    <xf numFmtId="0" fontId="2" fillId="0" borderId="18" xfId="22" applyFont="1" applyBorder="1" applyAlignment="1">
      <alignment horizontal="center" vertical="distributed"/>
    </xf>
    <xf numFmtId="0" fontId="2" fillId="0" borderId="19" xfId="22" applyFont="1" applyBorder="1" applyAlignment="1">
      <alignment horizontal="center" vertical="distributed"/>
    </xf>
    <xf numFmtId="0" fontId="2" fillId="0" borderId="25" xfId="22" applyFont="1" applyBorder="1" applyAlignment="1">
      <alignment horizontal="center" vertical="center" wrapText="1"/>
    </xf>
    <xf numFmtId="0" fontId="2" fillId="0" borderId="27" xfId="22" applyFont="1" applyBorder="1" applyAlignment="1">
      <alignment horizontal="center" vertical="center" wrapText="1"/>
    </xf>
    <xf numFmtId="0" fontId="2" fillId="0" borderId="17" xfId="22" applyFont="1" applyBorder="1" applyAlignment="1">
      <alignment horizontal="center" vertical="center" wrapText="1"/>
    </xf>
    <xf numFmtId="0" fontId="2" fillId="0" borderId="44" xfId="22" applyFont="1" applyBorder="1" applyAlignment="1">
      <alignment horizontal="center" vertical="center" wrapText="1"/>
    </xf>
    <xf numFmtId="0" fontId="2" fillId="0" borderId="16" xfId="22" applyFont="1" applyBorder="1" applyAlignment="1">
      <alignment horizontal="center" vertical="center" wrapText="1"/>
    </xf>
    <xf numFmtId="0" fontId="2" fillId="0" borderId="45" xfId="22" applyFont="1" applyBorder="1" applyAlignment="1">
      <alignment horizontal="center" vertical="center" wrapText="1"/>
    </xf>
    <xf numFmtId="0" fontId="2" fillId="0" borderId="46" xfId="22" applyFont="1" applyBorder="1" applyAlignment="1">
      <alignment horizontal="center" vertical="center" wrapText="1"/>
    </xf>
    <xf numFmtId="176" fontId="2" fillId="0" borderId="0" xfId="20" applyNumberFormat="1" applyFont="1" applyAlignment="1" applyProtection="1">
      <alignment horizontal="center" vertical="center"/>
      <protection locked="0"/>
    </xf>
    <xf numFmtId="0" fontId="2" fillId="0" borderId="0" xfId="22" applyFont="1">
      <alignment vertical="center"/>
    </xf>
    <xf numFmtId="176" fontId="2" fillId="0" borderId="0" xfId="20" applyNumberFormat="1" applyFont="1" applyProtection="1">
      <alignment vertical="center"/>
      <protection locked="0"/>
    </xf>
    <xf numFmtId="0" fontId="2" fillId="0" borderId="0" xfId="20" applyFont="1" applyAlignment="1">
      <alignment horizontal="center" vertical="distributed" textRotation="255"/>
    </xf>
    <xf numFmtId="0" fontId="2" fillId="0" borderId="0" xfId="20" applyFont="1" applyAlignment="1" applyProtection="1">
      <alignment horizontal="center" vertical="distributed" textRotation="255"/>
      <protection locked="0"/>
    </xf>
    <xf numFmtId="0" fontId="2" fillId="0" borderId="0" xfId="20" applyFont="1" applyProtection="1">
      <alignment vertical="center"/>
      <protection locked="0"/>
    </xf>
    <xf numFmtId="176" fontId="2" fillId="0" borderId="0" xfId="20" applyNumberFormat="1" applyFont="1" applyAlignment="1" applyProtection="1">
      <alignment horizontal="left" vertical="center"/>
      <protection locked="0"/>
    </xf>
    <xf numFmtId="17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right"/>
    </xf>
    <xf numFmtId="0" fontId="4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7" fillId="0" borderId="0" xfId="22" applyNumberFormat="1" applyFont="1" applyBorder="1">
      <alignment vertical="center"/>
    </xf>
    <xf numFmtId="41" fontId="7" fillId="0" borderId="0" xfId="22" applyNumberFormat="1" applyFont="1" applyBorder="1" applyAlignment="1">
      <alignment horizontal="right" vertical="center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台灣地區食品衛生管理工作" xfId="19" xr:uid="{00000000-0005-0000-0000-000013000000}"/>
    <cellStyle name="一般_台灣地區食品衛生管理工作 (續完)" xfId="20" xr:uid="{00000000-0005-0000-0000-000014000000}"/>
    <cellStyle name="一般_台灣地區食品衛生管理工作(續一）" xfId="21" xr:uid="{00000000-0005-0000-0000-000015000000}"/>
    <cellStyle name="一般_台灣地區食品衛生管理工作(續八)" xfId="22" xr:uid="{00000000-0005-0000-0000-000016000000}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6657C74-1374-424A-BF86-E64FB4F9DDDD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90678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FEB2B78-2FB0-451A-8AA8-02765A47D9A0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90678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A9952E7-F9C9-48E7-AD0C-9A6E549FB4F6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6418" name="Line 1">
          <a:extLst>
            <a:ext uri="{FF2B5EF4-FFF2-40B4-BE49-F238E27FC236}">
              <a16:creationId xmlns:a16="http://schemas.microsoft.com/office/drawing/2014/main" id="{ADD44520-1EED-4CAB-863C-EB97A2637DD9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5405" name="Line 1">
          <a:extLst>
            <a:ext uri="{FF2B5EF4-FFF2-40B4-BE49-F238E27FC236}">
              <a16:creationId xmlns:a16="http://schemas.microsoft.com/office/drawing/2014/main" id="{CB2BF554-3DFB-44BC-A9F7-AFDDFDDAFDF9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4388" name="Line 1">
          <a:extLst>
            <a:ext uri="{FF2B5EF4-FFF2-40B4-BE49-F238E27FC236}">
              <a16:creationId xmlns:a16="http://schemas.microsoft.com/office/drawing/2014/main" id="{550A6C85-912E-407B-8DD3-D371A5AA1C55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2340" name="Line 1">
          <a:extLst>
            <a:ext uri="{FF2B5EF4-FFF2-40B4-BE49-F238E27FC236}">
              <a16:creationId xmlns:a16="http://schemas.microsoft.com/office/drawing/2014/main" id="{210A2F14-F5DB-45A9-99CD-7787A7DFAAF1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1066800" cy="1066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0390" name="Line 1">
          <a:extLst>
            <a:ext uri="{FF2B5EF4-FFF2-40B4-BE49-F238E27FC236}">
              <a16:creationId xmlns:a16="http://schemas.microsoft.com/office/drawing/2014/main" id="{7662812B-44E2-4EE1-8849-9BB812C64CDD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9375" name="Line 1">
          <a:extLst>
            <a:ext uri="{FF2B5EF4-FFF2-40B4-BE49-F238E27FC236}">
              <a16:creationId xmlns:a16="http://schemas.microsoft.com/office/drawing/2014/main" id="{82F45DD3-D68A-4657-A4E2-34C489DB6D88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8359" name="Line 1">
          <a:extLst>
            <a:ext uri="{FF2B5EF4-FFF2-40B4-BE49-F238E27FC236}">
              <a16:creationId xmlns:a16="http://schemas.microsoft.com/office/drawing/2014/main" id="{80019E5F-FCE4-484C-A231-993045FA9240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7346" name="Line 1">
          <a:extLst>
            <a:ext uri="{FF2B5EF4-FFF2-40B4-BE49-F238E27FC236}">
              <a16:creationId xmlns:a16="http://schemas.microsoft.com/office/drawing/2014/main" id="{1BB53A27-D4F4-4292-9121-3315A3701033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6333" name="Line 1">
          <a:extLst>
            <a:ext uri="{FF2B5EF4-FFF2-40B4-BE49-F238E27FC236}">
              <a16:creationId xmlns:a16="http://schemas.microsoft.com/office/drawing/2014/main" id="{0145F726-6252-4980-9252-CCABF2EC421F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838200</xdr:colOff>
      <xdr:row>10</xdr:row>
      <xdr:rowOff>220980</xdr:rowOff>
    </xdr:to>
    <xdr:sp macro="" textlink="">
      <xdr:nvSpPr>
        <xdr:cNvPr id="1245" name="Line 1">
          <a:extLst>
            <a:ext uri="{FF2B5EF4-FFF2-40B4-BE49-F238E27FC236}">
              <a16:creationId xmlns:a16="http://schemas.microsoft.com/office/drawing/2014/main" id="{89BE8331-71AB-48EB-97A3-B79B73046866}"/>
            </a:ext>
          </a:extLst>
        </xdr:cNvPr>
        <xdr:cNvSpPr>
          <a:spLocks noChangeShapeType="1"/>
        </xdr:cNvSpPr>
      </xdr:nvSpPr>
      <xdr:spPr bwMode="auto">
        <a:xfrm>
          <a:off x="7620" y="1158240"/>
          <a:ext cx="830580" cy="14249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838200</xdr:colOff>
      <xdr:row>10</xdr:row>
      <xdr:rowOff>220980</xdr:rowOff>
    </xdr:to>
    <xdr:sp macro="" textlink="">
      <xdr:nvSpPr>
        <xdr:cNvPr id="2269" name="Line 1">
          <a:extLst>
            <a:ext uri="{FF2B5EF4-FFF2-40B4-BE49-F238E27FC236}">
              <a16:creationId xmlns:a16="http://schemas.microsoft.com/office/drawing/2014/main" id="{49FFC9AC-7FB8-4C7E-8FD3-740089BD61A6}"/>
            </a:ext>
          </a:extLst>
        </xdr:cNvPr>
        <xdr:cNvSpPr>
          <a:spLocks noChangeShapeType="1"/>
        </xdr:cNvSpPr>
      </xdr:nvSpPr>
      <xdr:spPr bwMode="auto">
        <a:xfrm>
          <a:off x="7620" y="1508760"/>
          <a:ext cx="830580" cy="1554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1089660</xdr:colOff>
      <xdr:row>10</xdr:row>
      <xdr:rowOff>220980</xdr:rowOff>
    </xdr:to>
    <xdr:sp macro="" textlink="">
      <xdr:nvSpPr>
        <xdr:cNvPr id="3300" name="Line 1">
          <a:extLst>
            <a:ext uri="{FF2B5EF4-FFF2-40B4-BE49-F238E27FC236}">
              <a16:creationId xmlns:a16="http://schemas.microsoft.com/office/drawing/2014/main" id="{91604952-3326-4EA0-BF3E-58144D31D85C}"/>
            </a:ext>
          </a:extLst>
        </xdr:cNvPr>
        <xdr:cNvSpPr>
          <a:spLocks noChangeShapeType="1"/>
        </xdr:cNvSpPr>
      </xdr:nvSpPr>
      <xdr:spPr bwMode="auto">
        <a:xfrm>
          <a:off x="7620" y="1508760"/>
          <a:ext cx="1082040" cy="1554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1066800</xdr:colOff>
      <xdr:row>10</xdr:row>
      <xdr:rowOff>220980</xdr:rowOff>
    </xdr:to>
    <xdr:sp macro="" textlink="">
      <xdr:nvSpPr>
        <xdr:cNvPr id="4317" name="Line 1">
          <a:extLst>
            <a:ext uri="{FF2B5EF4-FFF2-40B4-BE49-F238E27FC236}">
              <a16:creationId xmlns:a16="http://schemas.microsoft.com/office/drawing/2014/main" id="{D084A720-D5E0-43A5-9F73-F8B43290455B}"/>
            </a:ext>
          </a:extLst>
        </xdr:cNvPr>
        <xdr:cNvSpPr>
          <a:spLocks noChangeShapeType="1"/>
        </xdr:cNvSpPr>
      </xdr:nvSpPr>
      <xdr:spPr bwMode="auto">
        <a:xfrm>
          <a:off x="7620" y="1508760"/>
          <a:ext cx="1059180" cy="1554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7"/>
  <sheetViews>
    <sheetView zoomScaleNormal="100" workbookViewId="0">
      <selection sqref="A1:W1"/>
    </sheetView>
  </sheetViews>
  <sheetFormatPr defaultRowHeight="15.6" x14ac:dyDescent="0.3"/>
  <cols>
    <col min="1" max="1" width="9.8984375" customWidth="1"/>
    <col min="2" max="2" width="6" customWidth="1"/>
    <col min="3" max="44" width="8.09765625" customWidth="1"/>
  </cols>
  <sheetData>
    <row r="1" spans="1:44" s="50" customFormat="1" ht="29.4" customHeight="1" x14ac:dyDescent="0.3">
      <c r="A1" s="96" t="s">
        <v>25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7" t="s">
        <v>26</v>
      </c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</row>
    <row r="2" spans="1:44" s="51" customFormat="1" ht="15" customHeight="1" x14ac:dyDescent="0.3">
      <c r="A2" s="99" t="s">
        <v>246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8" t="s">
        <v>79</v>
      </c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</row>
    <row r="3" spans="1:44" s="4" customFormat="1" ht="14.4" thickBot="1" x14ac:dyDescent="0.35">
      <c r="A3" s="52" t="s">
        <v>12</v>
      </c>
      <c r="B3" s="53"/>
      <c r="O3" s="42"/>
      <c r="P3" s="42"/>
      <c r="T3" s="54"/>
      <c r="U3" s="54"/>
      <c r="V3" s="54"/>
      <c r="AR3" s="55" t="s">
        <v>40</v>
      </c>
    </row>
    <row r="4" spans="1:44" s="5" customFormat="1" ht="20.100000000000001" customHeight="1" x14ac:dyDescent="0.3">
      <c r="A4" s="90" t="s">
        <v>59</v>
      </c>
      <c r="B4" s="91"/>
      <c r="C4" s="109" t="s">
        <v>28</v>
      </c>
      <c r="D4" s="104"/>
      <c r="E4" s="104"/>
      <c r="F4" s="104"/>
      <c r="G4" s="104"/>
      <c r="H4" s="104"/>
      <c r="I4" s="105"/>
      <c r="J4" s="104" t="s">
        <v>30</v>
      </c>
      <c r="K4" s="104"/>
      <c r="L4" s="104"/>
      <c r="M4" s="104"/>
      <c r="N4" s="104"/>
      <c r="O4" s="104"/>
      <c r="P4" s="110"/>
      <c r="Q4" s="103" t="s">
        <v>32</v>
      </c>
      <c r="R4" s="104"/>
      <c r="S4" s="104"/>
      <c r="T4" s="104"/>
      <c r="U4" s="104"/>
      <c r="V4" s="104"/>
      <c r="W4" s="105"/>
      <c r="X4" s="103" t="s">
        <v>34</v>
      </c>
      <c r="Y4" s="104"/>
      <c r="Z4" s="104"/>
      <c r="AA4" s="104"/>
      <c r="AB4" s="104"/>
      <c r="AC4" s="104"/>
      <c r="AD4" s="105"/>
      <c r="AE4" s="106" t="s">
        <v>36</v>
      </c>
      <c r="AF4" s="107"/>
      <c r="AG4" s="107"/>
      <c r="AH4" s="107"/>
      <c r="AI4" s="107"/>
      <c r="AJ4" s="107"/>
      <c r="AK4" s="108"/>
      <c r="AL4" s="106" t="s">
        <v>38</v>
      </c>
      <c r="AM4" s="107"/>
      <c r="AN4" s="107"/>
      <c r="AO4" s="107"/>
      <c r="AP4" s="107"/>
      <c r="AQ4" s="107"/>
      <c r="AR4" s="107"/>
    </row>
    <row r="5" spans="1:44" s="5" customFormat="1" ht="20.100000000000001" customHeight="1" x14ac:dyDescent="0.3">
      <c r="A5" s="92"/>
      <c r="B5" s="93"/>
      <c r="C5" s="100" t="s">
        <v>29</v>
      </c>
      <c r="D5" s="101"/>
      <c r="E5" s="101"/>
      <c r="F5" s="101"/>
      <c r="G5" s="101"/>
      <c r="H5" s="101"/>
      <c r="I5" s="102"/>
      <c r="J5" s="101" t="s">
        <v>31</v>
      </c>
      <c r="K5" s="101"/>
      <c r="L5" s="101"/>
      <c r="M5" s="101"/>
      <c r="N5" s="101"/>
      <c r="O5" s="101"/>
      <c r="P5" s="102"/>
      <c r="Q5" s="101" t="s">
        <v>33</v>
      </c>
      <c r="R5" s="101"/>
      <c r="S5" s="101"/>
      <c r="T5" s="101"/>
      <c r="U5" s="101"/>
      <c r="V5" s="101"/>
      <c r="W5" s="102"/>
      <c r="X5" s="101" t="s">
        <v>35</v>
      </c>
      <c r="Y5" s="101"/>
      <c r="Z5" s="101"/>
      <c r="AA5" s="101"/>
      <c r="AB5" s="101"/>
      <c r="AC5" s="101"/>
      <c r="AD5" s="102"/>
      <c r="AE5" s="101" t="s">
        <v>37</v>
      </c>
      <c r="AF5" s="101"/>
      <c r="AG5" s="101"/>
      <c r="AH5" s="101"/>
      <c r="AI5" s="101"/>
      <c r="AJ5" s="101"/>
      <c r="AK5" s="102"/>
      <c r="AL5" s="101" t="s">
        <v>39</v>
      </c>
      <c r="AM5" s="101"/>
      <c r="AN5" s="101"/>
      <c r="AO5" s="101"/>
      <c r="AP5" s="101"/>
      <c r="AQ5" s="101"/>
      <c r="AR5" s="101"/>
    </row>
    <row r="6" spans="1:44" s="5" customFormat="1" ht="30.75" customHeight="1" x14ac:dyDescent="0.3">
      <c r="A6" s="92"/>
      <c r="B6" s="93"/>
      <c r="C6" s="70" t="s">
        <v>13</v>
      </c>
      <c r="D6" s="71" t="s">
        <v>0</v>
      </c>
      <c r="E6" s="71" t="s">
        <v>14</v>
      </c>
      <c r="F6" s="71" t="s">
        <v>15</v>
      </c>
      <c r="G6" s="71" t="s">
        <v>16</v>
      </c>
      <c r="H6" s="71" t="s">
        <v>17</v>
      </c>
      <c r="I6" s="72" t="s">
        <v>10</v>
      </c>
      <c r="J6" s="73" t="s">
        <v>5</v>
      </c>
      <c r="K6" s="71" t="s">
        <v>0</v>
      </c>
      <c r="L6" s="71" t="s">
        <v>1</v>
      </c>
      <c r="M6" s="71" t="s">
        <v>2</v>
      </c>
      <c r="N6" s="71" t="s">
        <v>3</v>
      </c>
      <c r="O6" s="71" t="s">
        <v>4</v>
      </c>
      <c r="P6" s="72" t="s">
        <v>10</v>
      </c>
      <c r="Q6" s="73" t="s">
        <v>5</v>
      </c>
      <c r="R6" s="71" t="s">
        <v>0</v>
      </c>
      <c r="S6" s="71" t="s">
        <v>1</v>
      </c>
      <c r="T6" s="71" t="s">
        <v>2</v>
      </c>
      <c r="U6" s="71" t="s">
        <v>3</v>
      </c>
      <c r="V6" s="71" t="s">
        <v>4</v>
      </c>
      <c r="W6" s="72" t="s">
        <v>10</v>
      </c>
      <c r="X6" s="73" t="s">
        <v>5</v>
      </c>
      <c r="Y6" s="71" t="s">
        <v>0</v>
      </c>
      <c r="Z6" s="71" t="s">
        <v>1</v>
      </c>
      <c r="AA6" s="71" t="s">
        <v>2</v>
      </c>
      <c r="AB6" s="71" t="s">
        <v>3</v>
      </c>
      <c r="AC6" s="71" t="s">
        <v>4</v>
      </c>
      <c r="AD6" s="72" t="s">
        <v>10</v>
      </c>
      <c r="AE6" s="73" t="s">
        <v>5</v>
      </c>
      <c r="AF6" s="71" t="s">
        <v>0</v>
      </c>
      <c r="AG6" s="71" t="s">
        <v>1</v>
      </c>
      <c r="AH6" s="71" t="s">
        <v>2</v>
      </c>
      <c r="AI6" s="71" t="s">
        <v>3</v>
      </c>
      <c r="AJ6" s="71" t="s">
        <v>4</v>
      </c>
      <c r="AK6" s="72" t="s">
        <v>10</v>
      </c>
      <c r="AL6" s="73" t="s">
        <v>5</v>
      </c>
      <c r="AM6" s="71" t="s">
        <v>0</v>
      </c>
      <c r="AN6" s="71" t="s">
        <v>1</v>
      </c>
      <c r="AO6" s="71" t="s">
        <v>2</v>
      </c>
      <c r="AP6" s="71" t="s">
        <v>3</v>
      </c>
      <c r="AQ6" s="71" t="s">
        <v>4</v>
      </c>
      <c r="AR6" s="74" t="s">
        <v>10</v>
      </c>
    </row>
    <row r="7" spans="1:44" s="5" customFormat="1" ht="54" customHeight="1" thickBot="1" x14ac:dyDescent="0.35">
      <c r="A7" s="94"/>
      <c r="B7" s="95"/>
      <c r="C7" s="75" t="s">
        <v>27</v>
      </c>
      <c r="D7" s="76" t="s">
        <v>18</v>
      </c>
      <c r="E7" s="76" t="s">
        <v>19</v>
      </c>
      <c r="F7" s="76" t="s">
        <v>20</v>
      </c>
      <c r="G7" s="76" t="s">
        <v>21</v>
      </c>
      <c r="H7" s="76" t="s">
        <v>22</v>
      </c>
      <c r="I7" s="77" t="s">
        <v>23</v>
      </c>
      <c r="J7" s="78" t="s">
        <v>27</v>
      </c>
      <c r="K7" s="76" t="s">
        <v>18</v>
      </c>
      <c r="L7" s="76" t="s">
        <v>19</v>
      </c>
      <c r="M7" s="76" t="s">
        <v>20</v>
      </c>
      <c r="N7" s="76" t="s">
        <v>21</v>
      </c>
      <c r="O7" s="76" t="s">
        <v>22</v>
      </c>
      <c r="P7" s="77" t="s">
        <v>23</v>
      </c>
      <c r="Q7" s="78" t="s">
        <v>27</v>
      </c>
      <c r="R7" s="76" t="s">
        <v>18</v>
      </c>
      <c r="S7" s="76" t="s">
        <v>19</v>
      </c>
      <c r="T7" s="76" t="s">
        <v>20</v>
      </c>
      <c r="U7" s="76" t="s">
        <v>21</v>
      </c>
      <c r="V7" s="76" t="s">
        <v>22</v>
      </c>
      <c r="W7" s="77" t="s">
        <v>23</v>
      </c>
      <c r="X7" s="78" t="s">
        <v>27</v>
      </c>
      <c r="Y7" s="76" t="s">
        <v>18</v>
      </c>
      <c r="Z7" s="76" t="s">
        <v>19</v>
      </c>
      <c r="AA7" s="76" t="s">
        <v>20</v>
      </c>
      <c r="AB7" s="76" t="s">
        <v>21</v>
      </c>
      <c r="AC7" s="76" t="s">
        <v>22</v>
      </c>
      <c r="AD7" s="77" t="s">
        <v>23</v>
      </c>
      <c r="AE7" s="78" t="s">
        <v>27</v>
      </c>
      <c r="AF7" s="76" t="s">
        <v>18</v>
      </c>
      <c r="AG7" s="76" t="s">
        <v>19</v>
      </c>
      <c r="AH7" s="76" t="s">
        <v>20</v>
      </c>
      <c r="AI7" s="76" t="s">
        <v>21</v>
      </c>
      <c r="AJ7" s="76" t="s">
        <v>22</v>
      </c>
      <c r="AK7" s="77" t="s">
        <v>23</v>
      </c>
      <c r="AL7" s="78" t="s">
        <v>27</v>
      </c>
      <c r="AM7" s="76" t="s">
        <v>18</v>
      </c>
      <c r="AN7" s="76" t="s">
        <v>19</v>
      </c>
      <c r="AO7" s="76" t="s">
        <v>20</v>
      </c>
      <c r="AP7" s="76" t="s">
        <v>21</v>
      </c>
      <c r="AQ7" s="76" t="s">
        <v>22</v>
      </c>
      <c r="AR7" s="79" t="s">
        <v>23</v>
      </c>
    </row>
    <row r="8" spans="1:44" s="5" customFormat="1" ht="20.100000000000001" customHeight="1" x14ac:dyDescent="0.3">
      <c r="A8" s="63" t="s">
        <v>46</v>
      </c>
      <c r="B8" s="63">
        <v>2010</v>
      </c>
      <c r="C8" s="64">
        <v>4243</v>
      </c>
      <c r="D8" s="22">
        <v>7987</v>
      </c>
      <c r="E8" s="22">
        <v>361</v>
      </c>
      <c r="F8" s="22">
        <v>68809</v>
      </c>
      <c r="G8" s="22">
        <v>720</v>
      </c>
      <c r="H8" s="22">
        <v>54524</v>
      </c>
      <c r="I8" s="9" t="s">
        <v>42</v>
      </c>
      <c r="J8" s="9" t="s">
        <v>42</v>
      </c>
      <c r="K8" s="9" t="s">
        <v>42</v>
      </c>
      <c r="L8" s="9" t="s">
        <v>42</v>
      </c>
      <c r="M8" s="9" t="s">
        <v>42</v>
      </c>
      <c r="N8" s="9" t="s">
        <v>42</v>
      </c>
      <c r="O8" s="9" t="s">
        <v>42</v>
      </c>
      <c r="P8" s="9" t="s">
        <v>42</v>
      </c>
      <c r="Q8" s="22">
        <v>1043</v>
      </c>
      <c r="R8" s="22">
        <v>2099</v>
      </c>
      <c r="S8" s="22">
        <v>181</v>
      </c>
      <c r="T8" s="22">
        <v>16742</v>
      </c>
      <c r="U8" s="22">
        <v>29</v>
      </c>
      <c r="V8" s="22">
        <v>8940</v>
      </c>
      <c r="W8" s="9" t="s">
        <v>42</v>
      </c>
      <c r="X8" s="8">
        <v>39</v>
      </c>
      <c r="Y8" s="8">
        <v>7</v>
      </c>
      <c r="Z8" s="8">
        <v>0</v>
      </c>
      <c r="AA8" s="8">
        <v>8</v>
      </c>
      <c r="AB8" s="8">
        <v>0</v>
      </c>
      <c r="AC8" s="8">
        <v>77</v>
      </c>
      <c r="AD8" s="9" t="s">
        <v>42</v>
      </c>
      <c r="AE8" s="8">
        <v>2</v>
      </c>
      <c r="AF8" s="8">
        <v>0</v>
      </c>
      <c r="AG8" s="8">
        <v>0</v>
      </c>
      <c r="AH8" s="8">
        <v>2</v>
      </c>
      <c r="AI8" s="8">
        <v>0</v>
      </c>
      <c r="AJ8" s="8">
        <v>1</v>
      </c>
      <c r="AK8" s="9" t="s">
        <v>42</v>
      </c>
      <c r="AL8" s="8">
        <v>1</v>
      </c>
      <c r="AM8" s="8">
        <v>0</v>
      </c>
      <c r="AN8" s="8">
        <v>0</v>
      </c>
      <c r="AO8" s="8">
        <v>2</v>
      </c>
      <c r="AP8" s="8">
        <v>0</v>
      </c>
      <c r="AQ8" s="8">
        <v>0</v>
      </c>
      <c r="AR8" s="9" t="s">
        <v>42</v>
      </c>
    </row>
    <row r="9" spans="1:44" s="6" customFormat="1" ht="20.100000000000001" customHeight="1" x14ac:dyDescent="0.3">
      <c r="A9" s="63" t="s">
        <v>47</v>
      </c>
      <c r="B9" s="63">
        <v>2011</v>
      </c>
      <c r="C9" s="64">
        <v>4629</v>
      </c>
      <c r="D9" s="22">
        <v>7146</v>
      </c>
      <c r="E9" s="22">
        <v>672</v>
      </c>
      <c r="F9" s="22">
        <v>65621</v>
      </c>
      <c r="G9" s="22">
        <v>147</v>
      </c>
      <c r="H9" s="22">
        <v>42374</v>
      </c>
      <c r="I9" s="9" t="s">
        <v>42</v>
      </c>
      <c r="J9" s="9" t="s">
        <v>42</v>
      </c>
      <c r="K9" s="9" t="s">
        <v>42</v>
      </c>
      <c r="L9" s="9" t="s">
        <v>42</v>
      </c>
      <c r="M9" s="9" t="s">
        <v>42</v>
      </c>
      <c r="N9" s="9" t="s">
        <v>42</v>
      </c>
      <c r="O9" s="9" t="s">
        <v>42</v>
      </c>
      <c r="P9" s="9" t="s">
        <v>42</v>
      </c>
      <c r="Q9" s="22">
        <v>2022</v>
      </c>
      <c r="R9" s="22">
        <v>3162</v>
      </c>
      <c r="S9" s="22">
        <v>467</v>
      </c>
      <c r="T9" s="22">
        <v>20690</v>
      </c>
      <c r="U9" s="22">
        <v>10</v>
      </c>
      <c r="V9" s="22">
        <v>11096</v>
      </c>
      <c r="W9" s="9" t="s">
        <v>42</v>
      </c>
      <c r="X9" s="8">
        <v>1</v>
      </c>
      <c r="Y9" s="8">
        <v>0</v>
      </c>
      <c r="Z9" s="8">
        <v>0</v>
      </c>
      <c r="AA9" s="8">
        <v>5</v>
      </c>
      <c r="AB9" s="8">
        <v>0</v>
      </c>
      <c r="AC9" s="8">
        <v>2</v>
      </c>
      <c r="AD9" s="9" t="s">
        <v>42</v>
      </c>
      <c r="AE9" s="8">
        <v>5</v>
      </c>
      <c r="AF9" s="8">
        <v>2</v>
      </c>
      <c r="AG9" s="8">
        <v>0</v>
      </c>
      <c r="AH9" s="8">
        <v>5</v>
      </c>
      <c r="AI9" s="8">
        <v>0</v>
      </c>
      <c r="AJ9" s="8">
        <v>0</v>
      </c>
      <c r="AK9" s="9" t="s">
        <v>42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9" t="s">
        <v>42</v>
      </c>
    </row>
    <row r="10" spans="1:44" s="6" customFormat="1" ht="20.100000000000001" customHeight="1" x14ac:dyDescent="0.3">
      <c r="A10" s="63" t="s">
        <v>48</v>
      </c>
      <c r="B10" s="63">
        <v>2012</v>
      </c>
      <c r="C10" s="64">
        <v>3709</v>
      </c>
      <c r="D10" s="22">
        <v>6888</v>
      </c>
      <c r="E10" s="22">
        <v>591</v>
      </c>
      <c r="F10" s="22">
        <v>73883</v>
      </c>
      <c r="G10" s="22">
        <v>194</v>
      </c>
      <c r="H10" s="22">
        <v>33416</v>
      </c>
      <c r="I10" s="9" t="s">
        <v>42</v>
      </c>
      <c r="J10" s="23">
        <v>1991</v>
      </c>
      <c r="K10" s="23">
        <v>3845</v>
      </c>
      <c r="L10" s="23">
        <v>460</v>
      </c>
      <c r="M10" s="23">
        <v>29277</v>
      </c>
      <c r="N10" s="23">
        <v>9</v>
      </c>
      <c r="O10" s="23">
        <v>12137</v>
      </c>
      <c r="P10" s="9" t="s">
        <v>42</v>
      </c>
      <c r="Q10" s="22">
        <v>134</v>
      </c>
      <c r="R10" s="22">
        <v>134</v>
      </c>
      <c r="S10" s="22">
        <v>2</v>
      </c>
      <c r="T10" s="22">
        <v>1441</v>
      </c>
      <c r="U10" s="22">
        <v>0</v>
      </c>
      <c r="V10" s="22">
        <v>157</v>
      </c>
      <c r="W10" s="9" t="s">
        <v>42</v>
      </c>
      <c r="X10" s="8">
        <v>4</v>
      </c>
      <c r="Y10" s="8">
        <v>26</v>
      </c>
      <c r="Z10" s="8">
        <v>0</v>
      </c>
      <c r="AA10" s="8">
        <v>4</v>
      </c>
      <c r="AB10" s="8">
        <v>32</v>
      </c>
      <c r="AC10" s="8">
        <v>9</v>
      </c>
      <c r="AD10" s="9" t="s">
        <v>42</v>
      </c>
      <c r="AE10" s="8">
        <v>1</v>
      </c>
      <c r="AF10" s="8">
        <v>1</v>
      </c>
      <c r="AG10" s="8">
        <v>1</v>
      </c>
      <c r="AH10" s="8">
        <v>3</v>
      </c>
      <c r="AI10" s="8">
        <v>0</v>
      </c>
      <c r="AJ10" s="8">
        <v>7</v>
      </c>
      <c r="AK10" s="9" t="s">
        <v>42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9" t="s">
        <v>42</v>
      </c>
    </row>
    <row r="11" spans="1:44" s="6" customFormat="1" ht="20.100000000000001" customHeight="1" x14ac:dyDescent="0.3">
      <c r="A11" s="63" t="s">
        <v>49</v>
      </c>
      <c r="B11" s="63">
        <v>2013</v>
      </c>
      <c r="C11" s="64">
        <v>5297</v>
      </c>
      <c r="D11" s="22">
        <v>7516</v>
      </c>
      <c r="E11" s="22">
        <v>337</v>
      </c>
      <c r="F11" s="22">
        <v>72427</v>
      </c>
      <c r="G11" s="22">
        <v>57</v>
      </c>
      <c r="H11" s="22">
        <v>37842</v>
      </c>
      <c r="I11" s="9" t="s">
        <v>42</v>
      </c>
      <c r="J11" s="23">
        <v>1956</v>
      </c>
      <c r="K11" s="23">
        <v>3439</v>
      </c>
      <c r="L11" s="23">
        <v>153</v>
      </c>
      <c r="M11" s="23">
        <v>27118</v>
      </c>
      <c r="N11" s="23">
        <v>52</v>
      </c>
      <c r="O11" s="23">
        <v>13645</v>
      </c>
      <c r="P11" s="9" t="s">
        <v>42</v>
      </c>
      <c r="Q11" s="22">
        <v>474</v>
      </c>
      <c r="R11" s="22">
        <v>535</v>
      </c>
      <c r="S11" s="22">
        <v>15</v>
      </c>
      <c r="T11" s="22">
        <v>3244</v>
      </c>
      <c r="U11" s="22">
        <v>0</v>
      </c>
      <c r="V11" s="22">
        <v>693</v>
      </c>
      <c r="W11" s="9" t="s">
        <v>42</v>
      </c>
      <c r="X11" s="8">
        <v>2</v>
      </c>
      <c r="Y11" s="8">
        <v>1</v>
      </c>
      <c r="Z11" s="8">
        <v>0</v>
      </c>
      <c r="AA11" s="8">
        <v>19</v>
      </c>
      <c r="AB11" s="8">
        <v>0</v>
      </c>
      <c r="AC11" s="8">
        <v>9</v>
      </c>
      <c r="AD11" s="9" t="s">
        <v>42</v>
      </c>
      <c r="AE11" s="8">
        <v>1</v>
      </c>
      <c r="AF11" s="8">
        <v>4</v>
      </c>
      <c r="AG11" s="8">
        <v>0</v>
      </c>
      <c r="AH11" s="8">
        <v>15</v>
      </c>
      <c r="AI11" s="8">
        <v>0</v>
      </c>
      <c r="AJ11" s="8">
        <v>1</v>
      </c>
      <c r="AK11" s="9" t="s">
        <v>42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9" t="s">
        <v>42</v>
      </c>
    </row>
    <row r="12" spans="1:44" s="6" customFormat="1" ht="20.100000000000001" customHeight="1" x14ac:dyDescent="0.3">
      <c r="A12" s="63" t="s">
        <v>50</v>
      </c>
      <c r="B12" s="63">
        <v>2014</v>
      </c>
      <c r="C12" s="64">
        <v>9093</v>
      </c>
      <c r="D12" s="22">
        <v>11010</v>
      </c>
      <c r="E12" s="22">
        <v>534</v>
      </c>
      <c r="F12" s="22">
        <v>73366</v>
      </c>
      <c r="G12" s="22">
        <v>246</v>
      </c>
      <c r="H12" s="22">
        <v>35330</v>
      </c>
      <c r="I12" s="23">
        <v>426</v>
      </c>
      <c r="J12" s="23">
        <v>3910</v>
      </c>
      <c r="K12" s="23">
        <v>4417</v>
      </c>
      <c r="L12" s="23">
        <v>218</v>
      </c>
      <c r="M12" s="23">
        <v>30445</v>
      </c>
      <c r="N12" s="23">
        <v>245</v>
      </c>
      <c r="O12" s="23">
        <v>13675</v>
      </c>
      <c r="P12" s="23">
        <v>268</v>
      </c>
      <c r="Q12" s="22">
        <v>1042</v>
      </c>
      <c r="R12" s="22">
        <v>921</v>
      </c>
      <c r="S12" s="22">
        <v>32</v>
      </c>
      <c r="T12" s="22">
        <v>4726</v>
      </c>
      <c r="U12" s="22">
        <v>0</v>
      </c>
      <c r="V12" s="22">
        <v>1154</v>
      </c>
      <c r="W12" s="23">
        <v>13</v>
      </c>
      <c r="X12" s="8">
        <v>3</v>
      </c>
      <c r="Y12" s="8">
        <v>10</v>
      </c>
      <c r="Z12" s="8">
        <v>0</v>
      </c>
      <c r="AA12" s="8">
        <v>19</v>
      </c>
      <c r="AB12" s="8">
        <v>0</v>
      </c>
      <c r="AC12" s="8">
        <v>6</v>
      </c>
      <c r="AD12" s="8">
        <v>0</v>
      </c>
      <c r="AE12" s="8">
        <v>45</v>
      </c>
      <c r="AF12" s="8">
        <v>38</v>
      </c>
      <c r="AG12" s="8">
        <v>0</v>
      </c>
      <c r="AH12" s="8">
        <v>29</v>
      </c>
      <c r="AI12" s="8">
        <v>0</v>
      </c>
      <c r="AJ12" s="8">
        <v>30</v>
      </c>
      <c r="AK12" s="8">
        <v>1</v>
      </c>
      <c r="AL12" s="8">
        <v>2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</row>
    <row r="13" spans="1:44" s="6" customFormat="1" ht="20.100000000000001" customHeight="1" x14ac:dyDescent="0.3">
      <c r="A13" s="63" t="s">
        <v>51</v>
      </c>
      <c r="B13" s="63">
        <v>2015</v>
      </c>
      <c r="C13" s="64">
        <v>12105</v>
      </c>
      <c r="D13" s="22">
        <v>10669</v>
      </c>
      <c r="E13" s="22">
        <v>1068</v>
      </c>
      <c r="F13" s="22">
        <v>58928</v>
      </c>
      <c r="G13" s="22">
        <v>25</v>
      </c>
      <c r="H13" s="22">
        <v>36719</v>
      </c>
      <c r="I13" s="23">
        <v>413</v>
      </c>
      <c r="J13" s="23">
        <v>3789</v>
      </c>
      <c r="K13" s="23">
        <v>3731</v>
      </c>
      <c r="L13" s="23">
        <v>281</v>
      </c>
      <c r="M13" s="23">
        <v>23087</v>
      </c>
      <c r="N13" s="23">
        <v>8</v>
      </c>
      <c r="O13" s="23">
        <v>12354</v>
      </c>
      <c r="P13" s="23">
        <v>240</v>
      </c>
      <c r="Q13" s="22">
        <v>1892</v>
      </c>
      <c r="R13" s="22">
        <v>1419</v>
      </c>
      <c r="S13" s="22">
        <v>80</v>
      </c>
      <c r="T13" s="22">
        <v>6034</v>
      </c>
      <c r="U13" s="22">
        <v>2</v>
      </c>
      <c r="V13" s="22">
        <v>2042</v>
      </c>
      <c r="W13" s="23">
        <v>20</v>
      </c>
      <c r="X13" s="8">
        <v>33</v>
      </c>
      <c r="Y13" s="8">
        <v>15</v>
      </c>
      <c r="Z13" s="8">
        <v>1</v>
      </c>
      <c r="AA13" s="8">
        <v>9</v>
      </c>
      <c r="AB13" s="8">
        <v>0</v>
      </c>
      <c r="AC13" s="8">
        <v>24</v>
      </c>
      <c r="AD13" s="8">
        <v>0</v>
      </c>
      <c r="AE13" s="8">
        <v>1</v>
      </c>
      <c r="AF13" s="8">
        <v>4</v>
      </c>
      <c r="AG13" s="8">
        <v>0</v>
      </c>
      <c r="AH13" s="8">
        <v>0</v>
      </c>
      <c r="AI13" s="8">
        <v>0</v>
      </c>
      <c r="AJ13" s="8">
        <v>6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</row>
    <row r="14" spans="1:44" s="6" customFormat="1" ht="20.100000000000001" customHeight="1" x14ac:dyDescent="0.3">
      <c r="A14" s="63" t="s">
        <v>52</v>
      </c>
      <c r="B14" s="63">
        <v>2016</v>
      </c>
      <c r="C14" s="64">
        <v>9164</v>
      </c>
      <c r="D14" s="22">
        <v>10237</v>
      </c>
      <c r="E14" s="22">
        <v>713</v>
      </c>
      <c r="F14" s="22">
        <v>62612</v>
      </c>
      <c r="G14" s="22">
        <v>2</v>
      </c>
      <c r="H14" s="22">
        <v>29293</v>
      </c>
      <c r="I14" s="23">
        <v>361</v>
      </c>
      <c r="J14" s="22">
        <v>2305</v>
      </c>
      <c r="K14" s="22">
        <v>3085</v>
      </c>
      <c r="L14" s="22">
        <v>160</v>
      </c>
      <c r="M14" s="22">
        <v>24884</v>
      </c>
      <c r="N14" s="22">
        <v>0</v>
      </c>
      <c r="O14" s="22">
        <v>10052</v>
      </c>
      <c r="P14" s="23">
        <v>206</v>
      </c>
      <c r="Q14" s="22">
        <v>1695</v>
      </c>
      <c r="R14" s="22">
        <v>1792</v>
      </c>
      <c r="S14" s="22">
        <v>69</v>
      </c>
      <c r="T14" s="22">
        <v>6135</v>
      </c>
      <c r="U14" s="22">
        <v>1</v>
      </c>
      <c r="V14" s="22">
        <v>1744</v>
      </c>
      <c r="W14" s="23">
        <v>23</v>
      </c>
      <c r="X14" s="8">
        <v>1</v>
      </c>
      <c r="Y14" s="8">
        <v>1</v>
      </c>
      <c r="Z14" s="8">
        <v>0</v>
      </c>
      <c r="AA14" s="8">
        <v>1</v>
      </c>
      <c r="AB14" s="8">
        <v>0</v>
      </c>
      <c r="AC14" s="8">
        <v>0</v>
      </c>
      <c r="AD14" s="8">
        <v>0</v>
      </c>
      <c r="AE14" s="8">
        <v>3</v>
      </c>
      <c r="AF14" s="8">
        <v>3</v>
      </c>
      <c r="AG14" s="8">
        <v>0</v>
      </c>
      <c r="AH14" s="8">
        <v>4</v>
      </c>
      <c r="AI14" s="8">
        <v>0</v>
      </c>
      <c r="AJ14" s="8">
        <v>3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</row>
    <row r="15" spans="1:44" s="6" customFormat="1" ht="20.100000000000001" customHeight="1" x14ac:dyDescent="0.3">
      <c r="A15" s="63" t="s">
        <v>53</v>
      </c>
      <c r="B15" s="63">
        <v>2017</v>
      </c>
      <c r="C15" s="64">
        <v>9268</v>
      </c>
      <c r="D15" s="22">
        <v>10860</v>
      </c>
      <c r="E15" s="22">
        <v>1080</v>
      </c>
      <c r="F15" s="22">
        <v>67947</v>
      </c>
      <c r="G15" s="22">
        <v>3</v>
      </c>
      <c r="H15" s="22">
        <v>36787</v>
      </c>
      <c r="I15" s="23">
        <v>331</v>
      </c>
      <c r="J15" s="22">
        <v>1856</v>
      </c>
      <c r="K15" s="22">
        <v>2968</v>
      </c>
      <c r="L15" s="22">
        <v>258</v>
      </c>
      <c r="M15" s="22">
        <v>23146</v>
      </c>
      <c r="N15" s="22">
        <v>1</v>
      </c>
      <c r="O15" s="22">
        <v>10927</v>
      </c>
      <c r="P15" s="23">
        <v>162</v>
      </c>
      <c r="Q15" s="22">
        <v>1988</v>
      </c>
      <c r="R15" s="22">
        <v>2409</v>
      </c>
      <c r="S15" s="22">
        <v>107</v>
      </c>
      <c r="T15" s="22">
        <v>9248</v>
      </c>
      <c r="U15" s="22">
        <v>0</v>
      </c>
      <c r="V15" s="22">
        <v>2443</v>
      </c>
      <c r="W15" s="23">
        <v>23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4</v>
      </c>
      <c r="AF15" s="8">
        <v>4</v>
      </c>
      <c r="AG15" s="8">
        <v>0</v>
      </c>
      <c r="AH15" s="8">
        <v>3</v>
      </c>
      <c r="AI15" s="8">
        <v>0</v>
      </c>
      <c r="AJ15" s="8">
        <v>0</v>
      </c>
      <c r="AK15" s="8">
        <v>0</v>
      </c>
      <c r="AL15" s="8">
        <v>1</v>
      </c>
      <c r="AM15" s="8">
        <v>0</v>
      </c>
      <c r="AN15" s="8">
        <v>0</v>
      </c>
      <c r="AO15" s="8">
        <v>0</v>
      </c>
      <c r="AP15" s="8">
        <v>0</v>
      </c>
      <c r="AQ15" s="8">
        <v>3</v>
      </c>
      <c r="AR15" s="8">
        <v>0</v>
      </c>
    </row>
    <row r="16" spans="1:44" s="6" customFormat="1" ht="20.100000000000001" customHeight="1" x14ac:dyDescent="0.3">
      <c r="A16" s="63" t="s">
        <v>54</v>
      </c>
      <c r="B16" s="63">
        <v>2018</v>
      </c>
      <c r="C16" s="64">
        <v>9350</v>
      </c>
      <c r="D16" s="22">
        <v>12638</v>
      </c>
      <c r="E16" s="22">
        <v>1220</v>
      </c>
      <c r="F16" s="22">
        <v>67810</v>
      </c>
      <c r="G16" s="22">
        <v>2</v>
      </c>
      <c r="H16" s="22">
        <v>43982</v>
      </c>
      <c r="I16" s="22">
        <v>406</v>
      </c>
      <c r="J16" s="22">
        <v>1834</v>
      </c>
      <c r="K16" s="22">
        <v>3408</v>
      </c>
      <c r="L16" s="22">
        <v>165</v>
      </c>
      <c r="M16" s="22">
        <v>24803</v>
      </c>
      <c r="N16" s="22">
        <v>0</v>
      </c>
      <c r="O16" s="22">
        <v>11843</v>
      </c>
      <c r="P16" s="22">
        <v>200</v>
      </c>
      <c r="Q16" s="22">
        <v>2159</v>
      </c>
      <c r="R16" s="22">
        <v>2900</v>
      </c>
      <c r="S16" s="22">
        <v>89</v>
      </c>
      <c r="T16" s="22">
        <v>9388</v>
      </c>
      <c r="U16" s="22">
        <v>0</v>
      </c>
      <c r="V16" s="22">
        <v>3362</v>
      </c>
      <c r="W16" s="22">
        <v>29</v>
      </c>
      <c r="X16" s="8">
        <v>28</v>
      </c>
      <c r="Y16" s="8">
        <v>54</v>
      </c>
      <c r="Z16" s="8">
        <v>0</v>
      </c>
      <c r="AA16" s="8">
        <v>49</v>
      </c>
      <c r="AB16" s="8">
        <v>0</v>
      </c>
      <c r="AC16" s="8">
        <v>58</v>
      </c>
      <c r="AD16" s="8">
        <v>0</v>
      </c>
      <c r="AE16" s="8">
        <v>7</v>
      </c>
      <c r="AF16" s="8">
        <v>5</v>
      </c>
      <c r="AG16" s="8">
        <v>0</v>
      </c>
      <c r="AH16" s="8">
        <v>1</v>
      </c>
      <c r="AI16" s="8">
        <v>0</v>
      </c>
      <c r="AJ16" s="8">
        <v>4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</row>
    <row r="17" spans="1:44" s="6" customFormat="1" ht="20.100000000000001" customHeight="1" x14ac:dyDescent="0.3">
      <c r="A17" s="63" t="s">
        <v>55</v>
      </c>
      <c r="B17" s="65">
        <v>2019</v>
      </c>
      <c r="C17" s="64">
        <v>12096</v>
      </c>
      <c r="D17" s="22">
        <v>13687</v>
      </c>
      <c r="E17" s="22">
        <v>1222</v>
      </c>
      <c r="F17" s="22">
        <v>67280</v>
      </c>
      <c r="G17" s="22">
        <v>1</v>
      </c>
      <c r="H17" s="22">
        <v>44968</v>
      </c>
      <c r="I17" s="22">
        <v>343</v>
      </c>
      <c r="J17" s="22">
        <v>2356</v>
      </c>
      <c r="K17" s="22">
        <v>3693</v>
      </c>
      <c r="L17" s="22">
        <v>158</v>
      </c>
      <c r="M17" s="22">
        <v>23869</v>
      </c>
      <c r="N17" s="22">
        <v>0</v>
      </c>
      <c r="O17" s="22">
        <v>12157</v>
      </c>
      <c r="P17" s="22">
        <v>134</v>
      </c>
      <c r="Q17" s="22">
        <v>2265</v>
      </c>
      <c r="R17" s="22">
        <v>2761</v>
      </c>
      <c r="S17" s="22">
        <v>103</v>
      </c>
      <c r="T17" s="22">
        <v>10140</v>
      </c>
      <c r="U17" s="22">
        <v>0</v>
      </c>
      <c r="V17" s="22">
        <v>4121</v>
      </c>
      <c r="W17" s="22">
        <v>45</v>
      </c>
      <c r="X17" s="8">
        <v>24</v>
      </c>
      <c r="Y17" s="8">
        <v>30</v>
      </c>
      <c r="Z17" s="8">
        <v>0</v>
      </c>
      <c r="AA17" s="8">
        <v>111</v>
      </c>
      <c r="AB17" s="8">
        <v>0</v>
      </c>
      <c r="AC17" s="8">
        <v>61</v>
      </c>
      <c r="AD17" s="8">
        <v>0</v>
      </c>
      <c r="AE17" s="8">
        <v>1</v>
      </c>
      <c r="AF17" s="8">
        <v>0</v>
      </c>
      <c r="AG17" s="8">
        <v>0</v>
      </c>
      <c r="AH17" s="8">
        <v>5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</row>
    <row r="18" spans="1:44" s="6" customFormat="1" ht="20.100000000000001" customHeight="1" x14ac:dyDescent="0.3">
      <c r="A18" s="63" t="s">
        <v>56</v>
      </c>
      <c r="B18" s="63">
        <v>2020</v>
      </c>
      <c r="C18" s="64">
        <v>9312</v>
      </c>
      <c r="D18" s="22">
        <v>11395</v>
      </c>
      <c r="E18" s="22">
        <v>1077</v>
      </c>
      <c r="F18" s="22">
        <v>75842</v>
      </c>
      <c r="G18" s="22">
        <v>1</v>
      </c>
      <c r="H18" s="22">
        <v>38350</v>
      </c>
      <c r="I18" s="22">
        <v>397</v>
      </c>
      <c r="J18" s="22">
        <v>1683</v>
      </c>
      <c r="K18" s="22">
        <v>2419</v>
      </c>
      <c r="L18" s="22">
        <v>115</v>
      </c>
      <c r="M18" s="22">
        <v>19989</v>
      </c>
      <c r="N18" s="22">
        <v>0</v>
      </c>
      <c r="O18" s="22">
        <v>6019</v>
      </c>
      <c r="P18" s="22">
        <v>149</v>
      </c>
      <c r="Q18" s="22">
        <v>1780</v>
      </c>
      <c r="R18" s="22">
        <v>2246</v>
      </c>
      <c r="S18" s="22">
        <v>74</v>
      </c>
      <c r="T18" s="22">
        <v>10135</v>
      </c>
      <c r="U18" s="22">
        <v>0</v>
      </c>
      <c r="V18" s="22">
        <v>3340</v>
      </c>
      <c r="W18" s="22">
        <v>59</v>
      </c>
      <c r="X18" s="8">
        <v>16</v>
      </c>
      <c r="Y18" s="8">
        <v>17</v>
      </c>
      <c r="Z18" s="8">
        <v>0</v>
      </c>
      <c r="AA18" s="8">
        <v>61</v>
      </c>
      <c r="AB18" s="8">
        <v>0</v>
      </c>
      <c r="AC18" s="8">
        <v>14</v>
      </c>
      <c r="AD18" s="8">
        <v>0</v>
      </c>
      <c r="AE18" s="8">
        <v>2</v>
      </c>
      <c r="AF18" s="8">
        <v>1</v>
      </c>
      <c r="AG18" s="8">
        <v>1</v>
      </c>
      <c r="AH18" s="8">
        <v>4</v>
      </c>
      <c r="AI18" s="8">
        <v>0</v>
      </c>
      <c r="AJ18" s="8">
        <v>1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</row>
    <row r="19" spans="1:44" s="6" customFormat="1" ht="20.100000000000001" customHeight="1" x14ac:dyDescent="0.3">
      <c r="A19" s="43" t="s">
        <v>57</v>
      </c>
      <c r="B19" s="63">
        <v>2021</v>
      </c>
      <c r="C19" s="89">
        <v>8979</v>
      </c>
      <c r="D19" s="87">
        <v>10017</v>
      </c>
      <c r="E19" s="87">
        <v>963</v>
      </c>
      <c r="F19" s="87">
        <v>81117</v>
      </c>
      <c r="G19" s="8">
        <v>2</v>
      </c>
      <c r="H19" s="87">
        <v>37507</v>
      </c>
      <c r="I19" s="8">
        <v>373</v>
      </c>
      <c r="J19" s="87">
        <v>1283</v>
      </c>
      <c r="K19" s="87">
        <v>1897</v>
      </c>
      <c r="L19" s="87">
        <v>113</v>
      </c>
      <c r="M19" s="87">
        <v>15601</v>
      </c>
      <c r="N19" s="8">
        <v>0</v>
      </c>
      <c r="O19" s="87">
        <v>4587</v>
      </c>
      <c r="P19" s="8">
        <v>54</v>
      </c>
      <c r="Q19" s="87">
        <v>1717</v>
      </c>
      <c r="R19" s="87">
        <v>1947</v>
      </c>
      <c r="S19" s="8">
        <v>68</v>
      </c>
      <c r="T19" s="87">
        <v>9717</v>
      </c>
      <c r="U19" s="8">
        <v>0</v>
      </c>
      <c r="V19" s="87">
        <v>2741</v>
      </c>
      <c r="W19" s="8">
        <v>45</v>
      </c>
      <c r="X19" s="87">
        <v>45</v>
      </c>
      <c r="Y19" s="87">
        <v>24</v>
      </c>
      <c r="Z19" s="87">
        <v>1</v>
      </c>
      <c r="AA19" s="87">
        <v>54</v>
      </c>
      <c r="AB19" s="8">
        <v>0</v>
      </c>
      <c r="AC19" s="87">
        <v>26</v>
      </c>
      <c r="AD19" s="8">
        <v>0</v>
      </c>
      <c r="AE19" s="8">
        <v>0</v>
      </c>
      <c r="AF19" s="8">
        <v>0</v>
      </c>
      <c r="AG19" s="8">
        <v>0</v>
      </c>
      <c r="AH19" s="8">
        <v>2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</row>
    <row r="20" spans="1:44" s="6" customFormat="1" ht="20.100000000000001" customHeight="1" x14ac:dyDescent="0.3">
      <c r="A20" s="63" t="s">
        <v>58</v>
      </c>
      <c r="B20" s="63">
        <v>2022</v>
      </c>
      <c r="C20" s="64">
        <v>9874</v>
      </c>
      <c r="D20" s="22">
        <v>11862</v>
      </c>
      <c r="E20" s="22">
        <v>1058</v>
      </c>
      <c r="F20" s="22">
        <v>65595</v>
      </c>
      <c r="G20" s="22">
        <v>0</v>
      </c>
      <c r="H20" s="22">
        <v>31972</v>
      </c>
      <c r="I20" s="22">
        <v>356</v>
      </c>
      <c r="J20" s="22">
        <v>1592</v>
      </c>
      <c r="K20" s="22">
        <v>2727</v>
      </c>
      <c r="L20" s="22">
        <v>85</v>
      </c>
      <c r="M20" s="22">
        <v>16234</v>
      </c>
      <c r="N20" s="22">
        <v>0</v>
      </c>
      <c r="O20" s="22">
        <v>5661</v>
      </c>
      <c r="P20" s="22">
        <v>40</v>
      </c>
      <c r="Q20" s="22">
        <v>1790</v>
      </c>
      <c r="R20" s="22">
        <v>2612</v>
      </c>
      <c r="S20" s="22">
        <v>75</v>
      </c>
      <c r="T20" s="22">
        <v>10700</v>
      </c>
      <c r="U20" s="22">
        <v>0</v>
      </c>
      <c r="V20" s="22">
        <v>3940</v>
      </c>
      <c r="W20" s="22">
        <v>51</v>
      </c>
      <c r="X20" s="8">
        <v>40</v>
      </c>
      <c r="Y20" s="8">
        <v>27</v>
      </c>
      <c r="Z20" s="8">
        <v>1</v>
      </c>
      <c r="AA20" s="8">
        <v>42</v>
      </c>
      <c r="AB20" s="8">
        <v>0</v>
      </c>
      <c r="AC20" s="8">
        <v>21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</row>
    <row r="21" spans="1:44" s="6" customFormat="1" ht="20.100000000000001" customHeight="1" x14ac:dyDescent="0.3">
      <c r="A21" s="43" t="s">
        <v>80</v>
      </c>
      <c r="B21" s="63">
        <v>2023</v>
      </c>
      <c r="C21" s="64">
        <v>10264</v>
      </c>
      <c r="D21" s="22">
        <v>13039</v>
      </c>
      <c r="E21" s="22">
        <v>907</v>
      </c>
      <c r="F21" s="22">
        <v>74195</v>
      </c>
      <c r="G21" s="22">
        <v>3</v>
      </c>
      <c r="H21" s="22">
        <v>40783</v>
      </c>
      <c r="I21" s="22">
        <v>408</v>
      </c>
      <c r="J21" s="22">
        <v>1362</v>
      </c>
      <c r="K21" s="22">
        <v>2888</v>
      </c>
      <c r="L21" s="22">
        <v>79</v>
      </c>
      <c r="M21" s="22">
        <v>16543</v>
      </c>
      <c r="N21" s="22">
        <v>1</v>
      </c>
      <c r="O21" s="22">
        <v>6953</v>
      </c>
      <c r="P21" s="22">
        <v>72</v>
      </c>
      <c r="Q21" s="22">
        <v>1920</v>
      </c>
      <c r="R21" s="22">
        <v>2515</v>
      </c>
      <c r="S21" s="22">
        <v>91</v>
      </c>
      <c r="T21" s="22">
        <v>12899</v>
      </c>
      <c r="U21" s="22">
        <v>0</v>
      </c>
      <c r="V21" s="22">
        <v>4246</v>
      </c>
      <c r="W21" s="22">
        <v>45</v>
      </c>
      <c r="X21" s="8">
        <v>40</v>
      </c>
      <c r="Y21" s="8">
        <v>27</v>
      </c>
      <c r="Z21" s="8">
        <v>4</v>
      </c>
      <c r="AA21" s="8">
        <v>57</v>
      </c>
      <c r="AB21" s="8">
        <v>0</v>
      </c>
      <c r="AC21" s="8">
        <v>34</v>
      </c>
      <c r="AD21" s="8">
        <v>0</v>
      </c>
      <c r="AE21" s="8">
        <v>4</v>
      </c>
      <c r="AF21" s="8">
        <v>0</v>
      </c>
      <c r="AG21" s="8">
        <v>0</v>
      </c>
      <c r="AH21" s="8">
        <v>1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</row>
    <row r="22" spans="1:44" s="6" customFormat="1" ht="20.100000000000001" customHeight="1" x14ac:dyDescent="0.3">
      <c r="A22" s="269" t="s">
        <v>78</v>
      </c>
      <c r="B22" s="270">
        <v>2024</v>
      </c>
      <c r="C22" s="64">
        <v>10250</v>
      </c>
      <c r="D22" s="271">
        <v>13618</v>
      </c>
      <c r="E22" s="271">
        <v>750</v>
      </c>
      <c r="F22" s="271">
        <v>94514</v>
      </c>
      <c r="G22" s="271">
        <v>1</v>
      </c>
      <c r="H22" s="271">
        <v>44663</v>
      </c>
      <c r="I22" s="271">
        <v>586</v>
      </c>
      <c r="J22" s="271">
        <v>1558</v>
      </c>
      <c r="K22" s="271">
        <v>2811</v>
      </c>
      <c r="L22" s="271">
        <v>87</v>
      </c>
      <c r="M22" s="271">
        <v>24961</v>
      </c>
      <c r="N22" s="271">
        <v>0</v>
      </c>
      <c r="O22" s="271">
        <v>7802</v>
      </c>
      <c r="P22" s="271">
        <v>117</v>
      </c>
      <c r="Q22" s="271">
        <v>2026</v>
      </c>
      <c r="R22" s="271">
        <v>2648</v>
      </c>
      <c r="S22" s="271">
        <v>74</v>
      </c>
      <c r="T22" s="271">
        <v>18542</v>
      </c>
      <c r="U22" s="271">
        <v>0</v>
      </c>
      <c r="V22" s="271">
        <v>5205</v>
      </c>
      <c r="W22" s="271">
        <v>40</v>
      </c>
      <c r="X22" s="272">
        <v>59</v>
      </c>
      <c r="Y22" s="272">
        <v>32</v>
      </c>
      <c r="Z22" s="272">
        <v>1</v>
      </c>
      <c r="AA22" s="272">
        <v>124</v>
      </c>
      <c r="AB22" s="272">
        <v>0</v>
      </c>
      <c r="AC22" s="272">
        <v>67</v>
      </c>
      <c r="AD22" s="272">
        <v>0</v>
      </c>
      <c r="AE22" s="272">
        <v>0</v>
      </c>
      <c r="AF22" s="272">
        <v>0</v>
      </c>
      <c r="AG22" s="272">
        <v>0</v>
      </c>
      <c r="AH22" s="272">
        <v>2</v>
      </c>
      <c r="AI22" s="272">
        <v>0</v>
      </c>
      <c r="AJ22" s="272">
        <v>0</v>
      </c>
      <c r="AK22" s="272">
        <v>0</v>
      </c>
      <c r="AL22" s="272">
        <v>0</v>
      </c>
      <c r="AM22" s="272">
        <v>0</v>
      </c>
      <c r="AN22" s="272">
        <v>0</v>
      </c>
      <c r="AO22" s="272">
        <v>0</v>
      </c>
      <c r="AP22" s="272">
        <v>0</v>
      </c>
      <c r="AQ22" s="272">
        <v>0</v>
      </c>
      <c r="AR22" s="272">
        <v>0</v>
      </c>
    </row>
    <row r="23" spans="1:44" s="6" customFormat="1" ht="20.100000000000001" customHeight="1" thickBot="1" x14ac:dyDescent="0.35">
      <c r="A23" s="81" t="s">
        <v>245</v>
      </c>
      <c r="B23" s="66">
        <v>2025</v>
      </c>
      <c r="C23" s="67">
        <v>12820</v>
      </c>
      <c r="D23" s="68">
        <v>17641</v>
      </c>
      <c r="E23" s="68">
        <v>856</v>
      </c>
      <c r="F23" s="68">
        <v>99891</v>
      </c>
      <c r="G23" s="68">
        <v>5</v>
      </c>
      <c r="H23" s="68">
        <v>44467</v>
      </c>
      <c r="I23" s="68">
        <v>461</v>
      </c>
      <c r="J23" s="68">
        <v>4584</v>
      </c>
      <c r="K23" s="68">
        <v>5116</v>
      </c>
      <c r="L23" s="68">
        <v>239</v>
      </c>
      <c r="M23" s="68">
        <v>31831</v>
      </c>
      <c r="N23" s="68">
        <v>1</v>
      </c>
      <c r="O23" s="68">
        <v>10535</v>
      </c>
      <c r="P23" s="68">
        <v>106</v>
      </c>
      <c r="Q23" s="68">
        <v>1595</v>
      </c>
      <c r="R23" s="68">
        <v>2826</v>
      </c>
      <c r="S23" s="68">
        <v>85</v>
      </c>
      <c r="T23" s="68">
        <v>17645</v>
      </c>
      <c r="U23" s="68">
        <v>0</v>
      </c>
      <c r="V23" s="68">
        <v>4639</v>
      </c>
      <c r="W23" s="68">
        <v>23</v>
      </c>
      <c r="X23" s="69">
        <v>53</v>
      </c>
      <c r="Y23" s="69">
        <v>35</v>
      </c>
      <c r="Z23" s="69">
        <v>1</v>
      </c>
      <c r="AA23" s="69">
        <v>113</v>
      </c>
      <c r="AB23" s="69">
        <v>0</v>
      </c>
      <c r="AC23" s="69">
        <v>38</v>
      </c>
      <c r="AD23" s="69">
        <v>1</v>
      </c>
      <c r="AE23" s="69">
        <v>0</v>
      </c>
      <c r="AF23" s="69">
        <v>1</v>
      </c>
      <c r="AG23" s="69">
        <v>0</v>
      </c>
      <c r="AH23" s="69">
        <v>2</v>
      </c>
      <c r="AI23" s="69">
        <v>0</v>
      </c>
      <c r="AJ23" s="69">
        <v>0</v>
      </c>
      <c r="AK23" s="69">
        <v>0</v>
      </c>
      <c r="AL23" s="69">
        <v>0</v>
      </c>
      <c r="AM23" s="69">
        <v>1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</row>
    <row r="24" spans="1:44" ht="15" customHeight="1" x14ac:dyDescent="0.3">
      <c r="A24" s="53" t="s">
        <v>24</v>
      </c>
      <c r="B24" s="59"/>
      <c r="C24" s="60"/>
      <c r="D24" s="60"/>
      <c r="E24" s="60"/>
      <c r="F24" s="60"/>
      <c r="G24" s="60"/>
      <c r="H24" s="56"/>
      <c r="I24" s="56"/>
      <c r="J24" s="56"/>
      <c r="L24" s="60"/>
      <c r="M24" s="60"/>
      <c r="N24" s="60"/>
      <c r="O24" s="60"/>
      <c r="P24" s="60"/>
      <c r="Q24" s="60"/>
      <c r="R24" s="60"/>
      <c r="S24" s="60"/>
      <c r="T24" s="56"/>
      <c r="U24" s="56"/>
      <c r="V24" s="56"/>
      <c r="W24" s="56"/>
      <c r="X24" s="61" t="s">
        <v>41</v>
      </c>
    </row>
    <row r="25" spans="1:44" ht="15" customHeight="1" x14ac:dyDescent="0.3">
      <c r="A25" s="80" t="s">
        <v>43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</row>
    <row r="26" spans="1:44" ht="15" customHeight="1" x14ac:dyDescent="0.3">
      <c r="A26" s="41" t="s">
        <v>45</v>
      </c>
      <c r="P26" s="58"/>
    </row>
    <row r="27" spans="1:44" ht="15" customHeight="1" x14ac:dyDescent="0.3">
      <c r="A27" s="41" t="s">
        <v>44</v>
      </c>
    </row>
  </sheetData>
  <mergeCells count="17">
    <mergeCell ref="J4:P4"/>
    <mergeCell ref="A4:B7"/>
    <mergeCell ref="A1:W1"/>
    <mergeCell ref="X1:AR1"/>
    <mergeCell ref="X2:AR2"/>
    <mergeCell ref="A2:W2"/>
    <mergeCell ref="C5:I5"/>
    <mergeCell ref="J5:P5"/>
    <mergeCell ref="Q5:W5"/>
    <mergeCell ref="X5:AD5"/>
    <mergeCell ref="AL5:AR5"/>
    <mergeCell ref="AE5:AK5"/>
    <mergeCell ref="X4:AD4"/>
    <mergeCell ref="AE4:AK4"/>
    <mergeCell ref="AL4:AR4"/>
    <mergeCell ref="C4:I4"/>
    <mergeCell ref="Q4:W4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D0902-25B9-4658-BD7B-79CBC655DC77}">
  <dimension ref="A1:GO36"/>
  <sheetViews>
    <sheetView tabSelected="1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.2" x14ac:dyDescent="0.25"/>
  <cols>
    <col min="1" max="1" width="11.8984375" style="21" customWidth="1"/>
    <col min="2" max="2" width="8.6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8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28" width="8.59765625" style="21" customWidth="1"/>
    <col min="29" max="29" width="7.8984375" style="21" customWidth="1"/>
    <col min="30" max="31" width="8.59765625" style="21" customWidth="1"/>
    <col min="32" max="32" width="7.69921875" style="21" customWidth="1"/>
    <col min="33" max="33" width="8.59765625" style="21" customWidth="1"/>
    <col min="34" max="34" width="7.19921875" style="21" customWidth="1"/>
    <col min="35" max="35" width="8" style="21" customWidth="1"/>
    <col min="36" max="37" width="8.59765625" style="21" customWidth="1"/>
    <col min="38" max="38" width="10.09765625" style="21" customWidth="1"/>
    <col min="39" max="39" width="7.19921875" style="21" customWidth="1"/>
    <col min="40" max="40" width="8.09765625" style="21" customWidth="1"/>
    <col min="41" max="41" width="7" style="21" customWidth="1"/>
    <col min="42" max="42" width="7.5" style="21" customWidth="1"/>
    <col min="43" max="43" width="7.69921875" style="21" customWidth="1"/>
    <col min="44" max="16384" width="9" style="21"/>
  </cols>
  <sheetData>
    <row r="1" spans="1:43" s="123" customFormat="1" ht="19.5" customHeight="1" x14ac:dyDescent="0.25">
      <c r="A1" s="113" t="s">
        <v>82</v>
      </c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4"/>
      <c r="O1" s="114"/>
      <c r="P1" s="114"/>
      <c r="Q1" s="114"/>
      <c r="R1" s="114"/>
      <c r="S1" s="116" t="s">
        <v>83</v>
      </c>
      <c r="T1" s="117"/>
      <c r="U1" s="118" t="s">
        <v>84</v>
      </c>
      <c r="V1" s="119"/>
      <c r="W1" s="120"/>
      <c r="X1" s="120"/>
      <c r="Y1" s="120"/>
      <c r="Z1" s="120"/>
      <c r="AA1" s="120"/>
      <c r="AB1" s="120"/>
      <c r="AC1" s="120"/>
      <c r="AD1" s="121"/>
      <c r="AE1" s="122"/>
      <c r="AF1" s="122"/>
      <c r="AG1" s="122"/>
      <c r="AH1" s="122"/>
      <c r="AI1" s="122"/>
      <c r="AJ1" s="122"/>
      <c r="AK1" s="122"/>
      <c r="AN1" s="116" t="s">
        <v>83</v>
      </c>
      <c r="AO1" s="117"/>
      <c r="AP1" s="118" t="s">
        <v>84</v>
      </c>
      <c r="AQ1" s="119"/>
    </row>
    <row r="2" spans="1:43" s="123" customFormat="1" ht="20.25" customHeight="1" x14ac:dyDescent="0.3">
      <c r="A2" s="124" t="s">
        <v>85</v>
      </c>
      <c r="B2" s="125" t="s">
        <v>86</v>
      </c>
      <c r="C2" s="126"/>
      <c r="D2" s="125"/>
      <c r="E2" s="125"/>
      <c r="F2" s="125"/>
      <c r="G2" s="125"/>
      <c r="H2" s="125"/>
      <c r="I2" s="125"/>
      <c r="J2" s="126"/>
      <c r="K2" s="125"/>
      <c r="L2" s="125"/>
      <c r="M2" s="125"/>
      <c r="N2" s="125"/>
      <c r="O2" s="125"/>
      <c r="P2" s="125"/>
      <c r="Q2" s="125"/>
      <c r="R2" s="125"/>
      <c r="S2" s="127" t="s">
        <v>87</v>
      </c>
      <c r="T2" s="83"/>
      <c r="U2" s="83" t="s">
        <v>7</v>
      </c>
      <c r="V2" s="84"/>
      <c r="W2" s="125" t="s">
        <v>86</v>
      </c>
      <c r="X2" s="128"/>
      <c r="Y2" s="128"/>
      <c r="Z2" s="128"/>
      <c r="AA2" s="128"/>
      <c r="AB2" s="128"/>
      <c r="AC2" s="128"/>
      <c r="AD2" s="129"/>
      <c r="AE2" s="130"/>
      <c r="AF2" s="130"/>
      <c r="AG2" s="130"/>
      <c r="AH2" s="130"/>
      <c r="AI2" s="130"/>
      <c r="AJ2" s="130"/>
      <c r="AK2" s="130"/>
      <c r="AL2" s="126"/>
      <c r="AM2" s="131"/>
      <c r="AN2" s="127" t="s">
        <v>87</v>
      </c>
      <c r="AO2" s="83"/>
      <c r="AP2" s="83" t="s">
        <v>7</v>
      </c>
      <c r="AQ2" s="84"/>
    </row>
    <row r="3" spans="1:43" s="123" customFormat="1" ht="9.6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23" customFormat="1" ht="21" customHeight="1" x14ac:dyDescent="0.3">
      <c r="A4" s="134"/>
      <c r="B4" s="135"/>
      <c r="C4" s="135"/>
      <c r="D4" s="135"/>
      <c r="E4" s="135"/>
      <c r="F4" s="135"/>
      <c r="G4" s="134"/>
      <c r="H4" s="134"/>
      <c r="I4" s="134"/>
      <c r="J4" s="134" t="s">
        <v>88</v>
      </c>
      <c r="K4" s="135"/>
      <c r="L4" s="135"/>
      <c r="M4" s="135"/>
      <c r="N4" s="135"/>
      <c r="O4" s="135"/>
      <c r="P4" s="136"/>
      <c r="Q4" s="136"/>
      <c r="R4" s="136"/>
      <c r="S4" s="136"/>
      <c r="T4" s="136"/>
      <c r="U4" s="136"/>
      <c r="V4" s="136"/>
      <c r="W4" s="134"/>
      <c r="X4" s="137"/>
      <c r="Y4" s="137"/>
      <c r="Z4" s="137"/>
      <c r="AA4" s="137"/>
      <c r="AB4" s="137"/>
      <c r="AC4" s="134"/>
      <c r="AD4" s="134" t="s">
        <v>89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90</v>
      </c>
      <c r="L5" s="2"/>
      <c r="M5" s="2"/>
      <c r="N5" s="2"/>
      <c r="O5" s="2"/>
      <c r="P5" s="2"/>
      <c r="Q5" s="2"/>
      <c r="T5" s="2"/>
      <c r="U5" s="2"/>
      <c r="V5" s="3" t="s">
        <v>91</v>
      </c>
      <c r="Z5" s="2"/>
      <c r="AA5" s="2"/>
      <c r="AB5" s="2"/>
      <c r="AD5" s="2"/>
      <c r="AF5" s="85" t="s">
        <v>81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91</v>
      </c>
    </row>
    <row r="6" spans="1:43" s="144" customFormat="1" ht="24" customHeight="1" x14ac:dyDescent="0.3">
      <c r="A6" s="140" t="s">
        <v>92</v>
      </c>
      <c r="B6" s="141" t="s">
        <v>93</v>
      </c>
      <c r="C6" s="142"/>
      <c r="D6" s="142"/>
      <c r="E6" s="142"/>
      <c r="F6" s="142"/>
      <c r="G6" s="142"/>
      <c r="H6" s="143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42"/>
      <c r="R6" s="142"/>
      <c r="S6" s="142"/>
      <c r="T6" s="142"/>
      <c r="U6" s="142"/>
      <c r="V6" s="143"/>
      <c r="W6" s="141" t="s">
        <v>96</v>
      </c>
      <c r="X6" s="142"/>
      <c r="Y6" s="142"/>
      <c r="Z6" s="142"/>
      <c r="AA6" s="142"/>
      <c r="AB6" s="142"/>
      <c r="AC6" s="143"/>
      <c r="AD6" s="141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3" s="144" customFormat="1" ht="14.7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104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145" t="s">
        <v>100</v>
      </c>
      <c r="AM7" s="145" t="s">
        <v>101</v>
      </c>
      <c r="AN7" s="145" t="s">
        <v>107</v>
      </c>
      <c r="AO7" s="145" t="s">
        <v>103</v>
      </c>
      <c r="AP7" s="145" t="s">
        <v>106</v>
      </c>
      <c r="AQ7" s="146" t="s">
        <v>105</v>
      </c>
    </row>
    <row r="8" spans="1:43" s="144" customFormat="1" ht="16.2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9"/>
    </row>
    <row r="9" spans="1:43" s="144" customFormat="1" ht="4.5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9"/>
    </row>
    <row r="10" spans="1:43" s="144" customFormat="1" ht="17.25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3"/>
    </row>
    <row r="11" spans="1:43" s="144" customFormat="1" ht="24" customHeight="1" x14ac:dyDescent="0.3">
      <c r="A11" s="154" t="s">
        <v>109</v>
      </c>
      <c r="B11" s="7">
        <f>SUM(B12:B33)</f>
        <v>12820</v>
      </c>
      <c r="C11" s="7">
        <f t="shared" ref="C11:AQ11" si="0">SUM(C12:C33)</f>
        <v>17641</v>
      </c>
      <c r="D11" s="7">
        <f t="shared" si="0"/>
        <v>856</v>
      </c>
      <c r="E11" s="7">
        <f t="shared" si="0"/>
        <v>99891</v>
      </c>
      <c r="F11" s="7">
        <f t="shared" si="0"/>
        <v>5</v>
      </c>
      <c r="G11" s="7">
        <f t="shared" si="0"/>
        <v>44467</v>
      </c>
      <c r="H11" s="7">
        <f t="shared" si="0"/>
        <v>461</v>
      </c>
      <c r="I11" s="7">
        <f t="shared" si="0"/>
        <v>4584</v>
      </c>
      <c r="J11" s="7">
        <f t="shared" si="0"/>
        <v>5116</v>
      </c>
      <c r="K11" s="7">
        <f t="shared" si="0"/>
        <v>239</v>
      </c>
      <c r="L11" s="7">
        <f t="shared" si="0"/>
        <v>31831</v>
      </c>
      <c r="M11" s="7">
        <f t="shared" si="0"/>
        <v>1</v>
      </c>
      <c r="N11" s="7">
        <f t="shared" si="0"/>
        <v>10535</v>
      </c>
      <c r="O11" s="7">
        <f t="shared" si="0"/>
        <v>106</v>
      </c>
      <c r="P11" s="7">
        <f t="shared" si="0"/>
        <v>1595</v>
      </c>
      <c r="Q11" s="7">
        <f t="shared" si="0"/>
        <v>2826</v>
      </c>
      <c r="R11" s="7">
        <f t="shared" si="0"/>
        <v>85</v>
      </c>
      <c r="S11" s="7">
        <f t="shared" si="0"/>
        <v>17645</v>
      </c>
      <c r="T11" s="7">
        <f t="shared" si="0"/>
        <v>0</v>
      </c>
      <c r="U11" s="7">
        <f t="shared" si="0"/>
        <v>4639</v>
      </c>
      <c r="V11" s="7">
        <f t="shared" si="0"/>
        <v>23</v>
      </c>
      <c r="W11" s="7">
        <f t="shared" si="0"/>
        <v>53</v>
      </c>
      <c r="X11" s="7">
        <f t="shared" si="0"/>
        <v>35</v>
      </c>
      <c r="Y11" s="7">
        <f t="shared" si="0"/>
        <v>1</v>
      </c>
      <c r="Z11" s="7">
        <f t="shared" si="0"/>
        <v>113</v>
      </c>
      <c r="AA11" s="7">
        <f t="shared" si="0"/>
        <v>0</v>
      </c>
      <c r="AB11" s="7">
        <f t="shared" si="0"/>
        <v>38</v>
      </c>
      <c r="AC11" s="7">
        <f t="shared" si="0"/>
        <v>1</v>
      </c>
      <c r="AD11" s="7">
        <f t="shared" si="0"/>
        <v>0</v>
      </c>
      <c r="AE11" s="7">
        <f t="shared" si="0"/>
        <v>1</v>
      </c>
      <c r="AF11" s="7">
        <f t="shared" si="0"/>
        <v>0</v>
      </c>
      <c r="AG11" s="7">
        <f t="shared" si="0"/>
        <v>2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1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44" customFormat="1" ht="24" customHeight="1" x14ac:dyDescent="0.3">
      <c r="A12" s="155" t="s">
        <v>110</v>
      </c>
      <c r="B12" s="8">
        <v>1460</v>
      </c>
      <c r="C12" s="9">
        <v>1287</v>
      </c>
      <c r="D12" s="9">
        <v>80</v>
      </c>
      <c r="E12" s="9">
        <v>12085</v>
      </c>
      <c r="F12" s="9">
        <v>0</v>
      </c>
      <c r="G12" s="9">
        <v>1942</v>
      </c>
      <c r="H12" s="9">
        <v>164</v>
      </c>
      <c r="I12" s="9">
        <v>518</v>
      </c>
      <c r="J12" s="9">
        <v>604</v>
      </c>
      <c r="K12" s="9">
        <v>26</v>
      </c>
      <c r="L12" s="9">
        <v>7291</v>
      </c>
      <c r="M12" s="9">
        <v>0</v>
      </c>
      <c r="N12" s="9">
        <v>1134</v>
      </c>
      <c r="O12" s="9">
        <v>37</v>
      </c>
      <c r="P12" s="8">
        <v>404</v>
      </c>
      <c r="Q12" s="9">
        <v>255</v>
      </c>
      <c r="R12" s="9">
        <v>26</v>
      </c>
      <c r="S12" s="9">
        <v>1658</v>
      </c>
      <c r="T12" s="9">
        <v>0</v>
      </c>
      <c r="U12" s="9">
        <v>277</v>
      </c>
      <c r="V12" s="9">
        <v>2</v>
      </c>
      <c r="W12" s="9">
        <v>24</v>
      </c>
      <c r="X12" s="9">
        <v>9</v>
      </c>
      <c r="Y12" s="9">
        <v>0</v>
      </c>
      <c r="Z12" s="9">
        <v>34</v>
      </c>
      <c r="AA12" s="9">
        <v>0</v>
      </c>
      <c r="AB12" s="9">
        <v>5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44" customFormat="1" ht="24" customHeight="1" x14ac:dyDescent="0.3">
      <c r="A13" s="155" t="s">
        <v>111</v>
      </c>
      <c r="B13" s="8">
        <v>350</v>
      </c>
      <c r="C13" s="9">
        <v>625</v>
      </c>
      <c r="D13" s="9">
        <v>16</v>
      </c>
      <c r="E13" s="9">
        <v>21463</v>
      </c>
      <c r="F13" s="9">
        <v>4</v>
      </c>
      <c r="G13" s="9">
        <v>5306</v>
      </c>
      <c r="H13" s="9">
        <v>0</v>
      </c>
      <c r="I13" s="9">
        <v>6</v>
      </c>
      <c r="J13" s="9">
        <v>30</v>
      </c>
      <c r="K13" s="9">
        <v>0</v>
      </c>
      <c r="L13" s="9">
        <v>2791</v>
      </c>
      <c r="M13" s="9">
        <v>0</v>
      </c>
      <c r="N13" s="9">
        <v>756</v>
      </c>
      <c r="O13" s="9">
        <v>0</v>
      </c>
      <c r="P13" s="8">
        <v>57</v>
      </c>
      <c r="Q13" s="9">
        <v>178</v>
      </c>
      <c r="R13" s="9">
        <v>1</v>
      </c>
      <c r="S13" s="9">
        <v>4259</v>
      </c>
      <c r="T13" s="9">
        <v>0</v>
      </c>
      <c r="U13" s="9">
        <v>461</v>
      </c>
      <c r="V13" s="9">
        <v>0</v>
      </c>
      <c r="W13" s="9">
        <v>0</v>
      </c>
      <c r="X13" s="9">
        <v>2</v>
      </c>
      <c r="Y13" s="9">
        <v>0</v>
      </c>
      <c r="Z13" s="9">
        <v>15</v>
      </c>
      <c r="AA13" s="9">
        <v>0</v>
      </c>
      <c r="AB13" s="9">
        <v>6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55" t="s">
        <v>112</v>
      </c>
      <c r="B14" s="8">
        <v>4930</v>
      </c>
      <c r="C14" s="9">
        <v>4476</v>
      </c>
      <c r="D14" s="9">
        <v>265</v>
      </c>
      <c r="E14" s="9">
        <v>14887</v>
      </c>
      <c r="F14" s="9">
        <v>0</v>
      </c>
      <c r="G14" s="9">
        <v>6548</v>
      </c>
      <c r="H14" s="9">
        <v>27</v>
      </c>
      <c r="I14" s="9">
        <v>3143</v>
      </c>
      <c r="J14" s="9">
        <v>2381</v>
      </c>
      <c r="K14" s="9">
        <v>120</v>
      </c>
      <c r="L14" s="9">
        <v>7764</v>
      </c>
      <c r="M14" s="9">
        <v>0</v>
      </c>
      <c r="N14" s="9">
        <v>3033</v>
      </c>
      <c r="O14" s="9">
        <v>4</v>
      </c>
      <c r="P14" s="8">
        <v>390</v>
      </c>
      <c r="Q14" s="9">
        <v>598</v>
      </c>
      <c r="R14" s="9">
        <v>35</v>
      </c>
      <c r="S14" s="9">
        <v>2923</v>
      </c>
      <c r="T14" s="9">
        <v>0</v>
      </c>
      <c r="U14" s="9">
        <v>772</v>
      </c>
      <c r="V14" s="9">
        <v>9</v>
      </c>
      <c r="W14" s="9">
        <v>11</v>
      </c>
      <c r="X14" s="9">
        <v>11</v>
      </c>
      <c r="Y14" s="9">
        <v>1</v>
      </c>
      <c r="Z14" s="9">
        <v>30</v>
      </c>
      <c r="AA14" s="9">
        <v>0</v>
      </c>
      <c r="AB14" s="9">
        <v>10</v>
      </c>
      <c r="AC14" s="9">
        <v>0</v>
      </c>
      <c r="AD14" s="9">
        <v>0</v>
      </c>
      <c r="AE14" s="9">
        <v>0</v>
      </c>
      <c r="AF14" s="9">
        <v>0</v>
      </c>
      <c r="AG14" s="9">
        <v>2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55" t="s">
        <v>113</v>
      </c>
      <c r="B15" s="8">
        <v>1175</v>
      </c>
      <c r="C15" s="8">
        <v>2275</v>
      </c>
      <c r="D15" s="8">
        <v>58</v>
      </c>
      <c r="E15" s="8">
        <v>13854</v>
      </c>
      <c r="F15" s="8">
        <v>0</v>
      </c>
      <c r="G15" s="8">
        <v>8740</v>
      </c>
      <c r="H15" s="8">
        <v>10</v>
      </c>
      <c r="I15" s="8">
        <v>365</v>
      </c>
      <c r="J15" s="8">
        <v>575</v>
      </c>
      <c r="K15" s="8">
        <v>25</v>
      </c>
      <c r="L15" s="8">
        <v>4849</v>
      </c>
      <c r="M15" s="8">
        <v>0</v>
      </c>
      <c r="N15" s="8">
        <v>2948</v>
      </c>
      <c r="O15" s="8">
        <v>4</v>
      </c>
      <c r="P15" s="8">
        <v>129</v>
      </c>
      <c r="Q15" s="8">
        <v>478</v>
      </c>
      <c r="R15" s="8">
        <v>4</v>
      </c>
      <c r="S15" s="8">
        <v>3614</v>
      </c>
      <c r="T15" s="8">
        <v>0</v>
      </c>
      <c r="U15" s="8">
        <v>1697</v>
      </c>
      <c r="V15" s="8">
        <v>2</v>
      </c>
      <c r="W15" s="8">
        <v>4</v>
      </c>
      <c r="X15" s="8">
        <v>3</v>
      </c>
      <c r="Y15" s="8">
        <v>0</v>
      </c>
      <c r="Z15" s="8">
        <v>15</v>
      </c>
      <c r="AA15" s="8">
        <v>0</v>
      </c>
      <c r="AB15" s="8">
        <v>10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55" t="s">
        <v>114</v>
      </c>
      <c r="B16" s="8">
        <v>712</v>
      </c>
      <c r="C16" s="8">
        <v>589</v>
      </c>
      <c r="D16" s="8">
        <v>11</v>
      </c>
      <c r="E16" s="8">
        <v>4714</v>
      </c>
      <c r="F16" s="8">
        <v>0</v>
      </c>
      <c r="G16" s="8">
        <v>2089</v>
      </c>
      <c r="H16" s="8">
        <v>19</v>
      </c>
      <c r="I16" s="8">
        <v>55</v>
      </c>
      <c r="J16" s="8">
        <v>50</v>
      </c>
      <c r="K16" s="8">
        <v>0</v>
      </c>
      <c r="L16" s="8">
        <v>892</v>
      </c>
      <c r="M16" s="8">
        <v>0</v>
      </c>
      <c r="N16" s="8">
        <v>330</v>
      </c>
      <c r="O16" s="8">
        <v>2</v>
      </c>
      <c r="P16" s="8">
        <v>207</v>
      </c>
      <c r="Q16" s="8">
        <v>163</v>
      </c>
      <c r="R16" s="8">
        <v>2</v>
      </c>
      <c r="S16" s="8">
        <v>1238</v>
      </c>
      <c r="T16" s="8">
        <v>0</v>
      </c>
      <c r="U16" s="8">
        <v>184</v>
      </c>
      <c r="V16" s="8">
        <v>8</v>
      </c>
      <c r="W16" s="8">
        <v>12</v>
      </c>
      <c r="X16" s="8">
        <v>4</v>
      </c>
      <c r="Y16" s="8">
        <v>0</v>
      </c>
      <c r="Z16" s="8">
        <v>17</v>
      </c>
      <c r="AA16" s="8">
        <v>0</v>
      </c>
      <c r="AB16" s="8">
        <v>1</v>
      </c>
      <c r="AC16" s="9">
        <v>1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44" customFormat="1" ht="24" customHeight="1" x14ac:dyDescent="0.3">
      <c r="A17" s="155" t="s">
        <v>115</v>
      </c>
      <c r="B17" s="8">
        <v>704</v>
      </c>
      <c r="C17" s="8">
        <v>701</v>
      </c>
      <c r="D17" s="8">
        <v>60</v>
      </c>
      <c r="E17" s="8">
        <v>6262</v>
      </c>
      <c r="F17" s="8">
        <v>0</v>
      </c>
      <c r="G17" s="8">
        <v>2269</v>
      </c>
      <c r="H17" s="8">
        <v>22</v>
      </c>
      <c r="I17" s="8">
        <v>45</v>
      </c>
      <c r="J17" s="8">
        <v>114</v>
      </c>
      <c r="K17" s="8">
        <v>12</v>
      </c>
      <c r="L17" s="8">
        <v>2171</v>
      </c>
      <c r="M17" s="8">
        <v>0</v>
      </c>
      <c r="N17" s="8">
        <v>357</v>
      </c>
      <c r="O17" s="8">
        <v>9</v>
      </c>
      <c r="P17" s="8">
        <v>127</v>
      </c>
      <c r="Q17" s="8">
        <v>94</v>
      </c>
      <c r="R17" s="8">
        <v>5</v>
      </c>
      <c r="S17" s="8">
        <v>724</v>
      </c>
      <c r="T17" s="8">
        <v>0</v>
      </c>
      <c r="U17" s="8">
        <v>143</v>
      </c>
      <c r="V17" s="8">
        <v>1</v>
      </c>
      <c r="W17" s="8">
        <v>1</v>
      </c>
      <c r="X17" s="8">
        <v>3</v>
      </c>
      <c r="Y17" s="8">
        <v>0</v>
      </c>
      <c r="Z17" s="8">
        <v>2</v>
      </c>
      <c r="AA17" s="8">
        <v>0</v>
      </c>
      <c r="AB17" s="8">
        <v>2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55" t="s">
        <v>116</v>
      </c>
      <c r="B18" s="8">
        <v>582</v>
      </c>
      <c r="C18" s="9">
        <v>892</v>
      </c>
      <c r="D18" s="9">
        <v>32</v>
      </c>
      <c r="E18" s="9">
        <v>3523</v>
      </c>
      <c r="F18" s="9">
        <v>0</v>
      </c>
      <c r="G18" s="9">
        <v>2286</v>
      </c>
      <c r="H18" s="9">
        <v>72</v>
      </c>
      <c r="I18" s="9">
        <v>98</v>
      </c>
      <c r="J18" s="9">
        <v>134</v>
      </c>
      <c r="K18" s="9">
        <v>4</v>
      </c>
      <c r="L18" s="9">
        <v>496</v>
      </c>
      <c r="M18" s="9">
        <v>0</v>
      </c>
      <c r="N18" s="9">
        <v>196</v>
      </c>
      <c r="O18" s="9">
        <v>0</v>
      </c>
      <c r="P18" s="8">
        <v>50</v>
      </c>
      <c r="Q18" s="9">
        <v>58</v>
      </c>
      <c r="R18" s="9">
        <v>1</v>
      </c>
      <c r="S18" s="9">
        <v>209</v>
      </c>
      <c r="T18" s="9">
        <v>0</v>
      </c>
      <c r="U18" s="9">
        <v>70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55" t="s">
        <v>117</v>
      </c>
      <c r="B19" s="8">
        <v>78</v>
      </c>
      <c r="C19" s="9">
        <v>265</v>
      </c>
      <c r="D19" s="9">
        <v>0</v>
      </c>
      <c r="E19" s="9">
        <v>631</v>
      </c>
      <c r="F19" s="9">
        <v>0</v>
      </c>
      <c r="G19" s="9">
        <v>134</v>
      </c>
      <c r="H19" s="9">
        <v>0</v>
      </c>
      <c r="I19" s="9">
        <v>0</v>
      </c>
      <c r="J19" s="9">
        <v>2</v>
      </c>
      <c r="K19" s="9">
        <v>0</v>
      </c>
      <c r="L19" s="9">
        <v>101</v>
      </c>
      <c r="M19" s="9">
        <v>0</v>
      </c>
      <c r="N19" s="9">
        <v>5</v>
      </c>
      <c r="O19" s="9">
        <v>0</v>
      </c>
      <c r="P19" s="8">
        <v>1</v>
      </c>
      <c r="Q19" s="9">
        <v>5</v>
      </c>
      <c r="R19" s="9">
        <v>0</v>
      </c>
      <c r="S19" s="9">
        <v>12</v>
      </c>
      <c r="T19" s="9">
        <v>0</v>
      </c>
      <c r="U19" s="9">
        <v>3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55" t="s">
        <v>118</v>
      </c>
      <c r="B20" s="8">
        <v>171</v>
      </c>
      <c r="C20" s="9">
        <v>288</v>
      </c>
      <c r="D20" s="9">
        <v>15</v>
      </c>
      <c r="E20" s="9">
        <v>1697</v>
      </c>
      <c r="F20" s="9">
        <v>0</v>
      </c>
      <c r="G20" s="9">
        <v>1082</v>
      </c>
      <c r="H20" s="9">
        <v>17</v>
      </c>
      <c r="I20" s="9">
        <v>12</v>
      </c>
      <c r="J20" s="9">
        <v>25</v>
      </c>
      <c r="K20" s="9">
        <v>0</v>
      </c>
      <c r="L20" s="9">
        <v>160</v>
      </c>
      <c r="M20" s="9">
        <v>0</v>
      </c>
      <c r="N20" s="9">
        <v>81</v>
      </c>
      <c r="O20" s="9">
        <v>0</v>
      </c>
      <c r="P20" s="8">
        <v>17</v>
      </c>
      <c r="Q20" s="9">
        <v>22</v>
      </c>
      <c r="R20" s="9">
        <v>0</v>
      </c>
      <c r="S20" s="9">
        <v>156</v>
      </c>
      <c r="T20" s="9">
        <v>0</v>
      </c>
      <c r="U20" s="9">
        <v>24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55" t="s">
        <v>119</v>
      </c>
      <c r="B21" s="8">
        <v>591</v>
      </c>
      <c r="C21" s="9">
        <v>608</v>
      </c>
      <c r="D21" s="9">
        <v>116</v>
      </c>
      <c r="E21" s="9">
        <v>2375</v>
      </c>
      <c r="F21" s="9">
        <v>0</v>
      </c>
      <c r="G21" s="9">
        <v>2825</v>
      </c>
      <c r="H21" s="9">
        <v>33</v>
      </c>
      <c r="I21" s="9">
        <v>151</v>
      </c>
      <c r="J21" s="9">
        <v>238</v>
      </c>
      <c r="K21" s="9">
        <v>22</v>
      </c>
      <c r="L21" s="9">
        <v>830</v>
      </c>
      <c r="M21" s="9">
        <v>0</v>
      </c>
      <c r="N21" s="9">
        <v>531</v>
      </c>
      <c r="O21" s="9">
        <v>29</v>
      </c>
      <c r="P21" s="8">
        <v>59</v>
      </c>
      <c r="Q21" s="9">
        <v>83</v>
      </c>
      <c r="R21" s="9">
        <v>4</v>
      </c>
      <c r="S21" s="9">
        <v>364</v>
      </c>
      <c r="T21" s="9">
        <v>0</v>
      </c>
      <c r="U21" s="9">
        <v>93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55" t="s">
        <v>120</v>
      </c>
      <c r="B22" s="8">
        <v>250</v>
      </c>
      <c r="C22" s="9">
        <v>721</v>
      </c>
      <c r="D22" s="9">
        <v>34</v>
      </c>
      <c r="E22" s="9">
        <v>1969</v>
      </c>
      <c r="F22" s="9">
        <v>0</v>
      </c>
      <c r="G22" s="9">
        <v>929</v>
      </c>
      <c r="H22" s="9">
        <v>0</v>
      </c>
      <c r="I22" s="9">
        <v>47</v>
      </c>
      <c r="J22" s="9">
        <v>308</v>
      </c>
      <c r="K22" s="9">
        <v>3</v>
      </c>
      <c r="L22" s="9">
        <v>796</v>
      </c>
      <c r="M22" s="9">
        <v>0</v>
      </c>
      <c r="N22" s="9">
        <v>277</v>
      </c>
      <c r="O22" s="9">
        <v>0</v>
      </c>
      <c r="P22" s="8">
        <v>7</v>
      </c>
      <c r="Q22" s="9">
        <v>32</v>
      </c>
      <c r="R22" s="9">
        <v>0</v>
      </c>
      <c r="S22" s="9">
        <v>153</v>
      </c>
      <c r="T22" s="9">
        <v>0</v>
      </c>
      <c r="U22" s="9">
        <v>36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55" t="s">
        <v>121</v>
      </c>
      <c r="B23" s="8">
        <v>700</v>
      </c>
      <c r="C23" s="9">
        <v>571</v>
      </c>
      <c r="D23" s="9">
        <v>5</v>
      </c>
      <c r="E23" s="9">
        <v>1774</v>
      </c>
      <c r="F23" s="9">
        <v>0</v>
      </c>
      <c r="G23" s="9">
        <v>1296</v>
      </c>
      <c r="H23" s="9">
        <v>2</v>
      </c>
      <c r="I23" s="9">
        <v>15</v>
      </c>
      <c r="J23" s="9">
        <v>25</v>
      </c>
      <c r="K23" s="9">
        <v>0</v>
      </c>
      <c r="L23" s="9">
        <v>204</v>
      </c>
      <c r="M23" s="9">
        <v>0</v>
      </c>
      <c r="N23" s="9">
        <v>31</v>
      </c>
      <c r="O23" s="9">
        <v>1</v>
      </c>
      <c r="P23" s="8">
        <v>60</v>
      </c>
      <c r="Q23" s="9">
        <v>85</v>
      </c>
      <c r="R23" s="9">
        <v>0</v>
      </c>
      <c r="S23" s="9">
        <v>311</v>
      </c>
      <c r="T23" s="9">
        <v>0</v>
      </c>
      <c r="U23" s="9">
        <v>108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55" t="s">
        <v>122</v>
      </c>
      <c r="B24" s="8">
        <v>571</v>
      </c>
      <c r="C24" s="9">
        <v>759</v>
      </c>
      <c r="D24" s="9">
        <v>35</v>
      </c>
      <c r="E24" s="9">
        <v>1857</v>
      </c>
      <c r="F24" s="9">
        <v>0</v>
      </c>
      <c r="G24" s="9">
        <v>1221</v>
      </c>
      <c r="H24" s="9">
        <v>4</v>
      </c>
      <c r="I24" s="9">
        <v>70</v>
      </c>
      <c r="J24" s="9">
        <v>114</v>
      </c>
      <c r="K24" s="9">
        <v>3</v>
      </c>
      <c r="L24" s="9">
        <v>526</v>
      </c>
      <c r="M24" s="9">
        <v>0</v>
      </c>
      <c r="N24" s="9">
        <v>176</v>
      </c>
      <c r="O24" s="9">
        <v>4</v>
      </c>
      <c r="P24" s="8">
        <v>24</v>
      </c>
      <c r="Q24" s="9">
        <v>27</v>
      </c>
      <c r="R24" s="9">
        <v>0</v>
      </c>
      <c r="S24" s="9">
        <v>167</v>
      </c>
      <c r="T24" s="9">
        <v>0</v>
      </c>
      <c r="U24" s="9">
        <v>39</v>
      </c>
      <c r="V24" s="9">
        <v>0</v>
      </c>
      <c r="W24" s="9">
        <v>0</v>
      </c>
      <c r="X24" s="9">
        <v>3</v>
      </c>
      <c r="Y24" s="9">
        <v>0</v>
      </c>
      <c r="Z24" s="9">
        <v>0</v>
      </c>
      <c r="AA24" s="9">
        <v>0</v>
      </c>
      <c r="AB24" s="9">
        <v>2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55" t="s">
        <v>123</v>
      </c>
      <c r="B25" s="8">
        <v>215</v>
      </c>
      <c r="C25" s="9">
        <v>516</v>
      </c>
      <c r="D25" s="9">
        <v>2</v>
      </c>
      <c r="E25" s="9">
        <v>2173</v>
      </c>
      <c r="F25" s="9">
        <v>1</v>
      </c>
      <c r="G25" s="9">
        <v>1094</v>
      </c>
      <c r="H25" s="9">
        <v>2</v>
      </c>
      <c r="I25" s="9">
        <v>7</v>
      </c>
      <c r="J25" s="9">
        <v>4</v>
      </c>
      <c r="K25" s="9">
        <v>0</v>
      </c>
      <c r="L25" s="9">
        <v>6</v>
      </c>
      <c r="M25" s="9">
        <v>1</v>
      </c>
      <c r="N25" s="9">
        <v>12</v>
      </c>
      <c r="O25" s="9">
        <v>0</v>
      </c>
      <c r="P25" s="8">
        <v>7</v>
      </c>
      <c r="Q25" s="9">
        <v>44</v>
      </c>
      <c r="R25" s="9">
        <v>0</v>
      </c>
      <c r="S25" s="9">
        <v>182</v>
      </c>
      <c r="T25" s="9">
        <v>0</v>
      </c>
      <c r="U25" s="9">
        <v>36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1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1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55" t="s">
        <v>124</v>
      </c>
      <c r="B26" s="8">
        <v>36</v>
      </c>
      <c r="C26" s="9">
        <v>1062</v>
      </c>
      <c r="D26" s="9">
        <v>26</v>
      </c>
      <c r="E26" s="9">
        <v>1710</v>
      </c>
      <c r="F26" s="9">
        <v>0</v>
      </c>
      <c r="G26" s="9">
        <v>1394</v>
      </c>
      <c r="H26" s="9">
        <v>9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8">
        <v>10</v>
      </c>
      <c r="Q26" s="9">
        <v>388</v>
      </c>
      <c r="R26" s="9">
        <v>7</v>
      </c>
      <c r="S26" s="9">
        <v>386</v>
      </c>
      <c r="T26" s="9">
        <v>0</v>
      </c>
      <c r="U26" s="9">
        <v>398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55" t="s">
        <v>125</v>
      </c>
      <c r="B27" s="8">
        <v>37</v>
      </c>
      <c r="C27" s="9">
        <v>606</v>
      </c>
      <c r="D27" s="9">
        <v>22</v>
      </c>
      <c r="E27" s="9">
        <v>2526</v>
      </c>
      <c r="F27" s="9">
        <v>0</v>
      </c>
      <c r="G27" s="9">
        <v>1220</v>
      </c>
      <c r="H27" s="9">
        <v>20</v>
      </c>
      <c r="I27" s="9">
        <v>10</v>
      </c>
      <c r="J27" s="9">
        <v>273</v>
      </c>
      <c r="K27" s="9">
        <v>1</v>
      </c>
      <c r="L27" s="9">
        <v>1166</v>
      </c>
      <c r="M27" s="9">
        <v>0</v>
      </c>
      <c r="N27" s="9">
        <v>193</v>
      </c>
      <c r="O27" s="9">
        <v>4</v>
      </c>
      <c r="P27" s="8">
        <v>7</v>
      </c>
      <c r="Q27" s="9">
        <v>72</v>
      </c>
      <c r="R27" s="9">
        <v>0</v>
      </c>
      <c r="S27" s="9">
        <v>254</v>
      </c>
      <c r="T27" s="9">
        <v>0</v>
      </c>
      <c r="U27" s="9">
        <v>44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55" t="s">
        <v>126</v>
      </c>
      <c r="B28" s="8">
        <v>13</v>
      </c>
      <c r="C28" s="9">
        <v>181</v>
      </c>
      <c r="D28" s="9">
        <v>12</v>
      </c>
      <c r="E28" s="9">
        <v>808</v>
      </c>
      <c r="F28" s="9">
        <v>0</v>
      </c>
      <c r="G28" s="9">
        <v>440</v>
      </c>
      <c r="H28" s="9">
        <v>8</v>
      </c>
      <c r="I28" s="9">
        <v>0</v>
      </c>
      <c r="J28" s="9">
        <v>7</v>
      </c>
      <c r="K28" s="9">
        <v>0</v>
      </c>
      <c r="L28" s="9">
        <v>12</v>
      </c>
      <c r="M28" s="9">
        <v>0</v>
      </c>
      <c r="N28" s="9">
        <v>5</v>
      </c>
      <c r="O28" s="9">
        <v>0</v>
      </c>
      <c r="P28" s="8">
        <v>1</v>
      </c>
      <c r="Q28" s="9">
        <v>16</v>
      </c>
      <c r="R28" s="9">
        <v>0</v>
      </c>
      <c r="S28" s="9">
        <v>152</v>
      </c>
      <c r="T28" s="9">
        <v>0</v>
      </c>
      <c r="U28" s="9">
        <v>19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55" t="s">
        <v>127</v>
      </c>
      <c r="B29" s="8">
        <v>89</v>
      </c>
      <c r="C29" s="9">
        <v>472</v>
      </c>
      <c r="D29" s="9">
        <v>19</v>
      </c>
      <c r="E29" s="9">
        <v>2314</v>
      </c>
      <c r="F29" s="9">
        <v>0</v>
      </c>
      <c r="G29" s="9">
        <v>2315</v>
      </c>
      <c r="H29" s="9">
        <v>50</v>
      </c>
      <c r="I29" s="8">
        <v>30</v>
      </c>
      <c r="J29" s="9">
        <v>160</v>
      </c>
      <c r="K29" s="9">
        <v>5</v>
      </c>
      <c r="L29" s="9">
        <v>1023</v>
      </c>
      <c r="M29" s="9">
        <v>0</v>
      </c>
      <c r="N29" s="9">
        <v>371</v>
      </c>
      <c r="O29" s="9">
        <v>12</v>
      </c>
      <c r="P29" s="9">
        <v>16</v>
      </c>
      <c r="Q29" s="9">
        <v>94</v>
      </c>
      <c r="R29" s="9">
        <v>0</v>
      </c>
      <c r="S29" s="9">
        <v>259</v>
      </c>
      <c r="T29" s="9">
        <v>0</v>
      </c>
      <c r="U29" s="9">
        <v>73</v>
      </c>
      <c r="V29" s="9">
        <v>0</v>
      </c>
      <c r="W29" s="9">
        <v>1</v>
      </c>
      <c r="X29" s="9">
        <v>0</v>
      </c>
      <c r="Y29" s="9">
        <v>0</v>
      </c>
      <c r="Z29" s="9">
        <v>0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55" t="s">
        <v>128</v>
      </c>
      <c r="B30" s="8">
        <v>41</v>
      </c>
      <c r="C30" s="9">
        <v>123</v>
      </c>
      <c r="D30" s="9">
        <v>26</v>
      </c>
      <c r="E30" s="9">
        <v>405</v>
      </c>
      <c r="F30" s="9">
        <v>0</v>
      </c>
      <c r="G30" s="9">
        <v>175</v>
      </c>
      <c r="H30" s="9">
        <v>0</v>
      </c>
      <c r="I30" s="8">
        <v>5</v>
      </c>
      <c r="J30" s="9">
        <v>36</v>
      </c>
      <c r="K30" s="9">
        <v>18</v>
      </c>
      <c r="L30" s="9">
        <v>13</v>
      </c>
      <c r="M30" s="9">
        <v>0</v>
      </c>
      <c r="N30" s="9">
        <v>36</v>
      </c>
      <c r="O30" s="9">
        <v>0</v>
      </c>
      <c r="P30" s="9">
        <v>3</v>
      </c>
      <c r="Q30" s="9">
        <v>10</v>
      </c>
      <c r="R30" s="9">
        <v>0</v>
      </c>
      <c r="S30" s="9">
        <v>114</v>
      </c>
      <c r="T30" s="9">
        <v>0</v>
      </c>
      <c r="U30" s="9">
        <v>29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55" t="s">
        <v>129</v>
      </c>
      <c r="B31" s="8">
        <v>68</v>
      </c>
      <c r="C31" s="9">
        <v>376</v>
      </c>
      <c r="D31" s="9">
        <v>9</v>
      </c>
      <c r="E31" s="9">
        <v>2139</v>
      </c>
      <c r="F31" s="9">
        <v>0</v>
      </c>
      <c r="G31" s="9">
        <v>877</v>
      </c>
      <c r="H31" s="9">
        <v>2</v>
      </c>
      <c r="I31" s="8">
        <v>4</v>
      </c>
      <c r="J31" s="9">
        <v>19</v>
      </c>
      <c r="K31" s="9">
        <v>0</v>
      </c>
      <c r="L31" s="9">
        <v>597</v>
      </c>
      <c r="M31" s="9">
        <v>0</v>
      </c>
      <c r="N31" s="9">
        <v>47</v>
      </c>
      <c r="O31" s="9">
        <v>0</v>
      </c>
      <c r="P31" s="9">
        <v>19</v>
      </c>
      <c r="Q31" s="9">
        <v>105</v>
      </c>
      <c r="R31" s="9">
        <v>0</v>
      </c>
      <c r="S31" s="9">
        <v>483</v>
      </c>
      <c r="T31" s="9">
        <v>0</v>
      </c>
      <c r="U31" s="9">
        <v>116</v>
      </c>
      <c r="V31" s="9">
        <v>1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56" t="s">
        <v>130</v>
      </c>
      <c r="B32" s="8">
        <v>47</v>
      </c>
      <c r="C32" s="9">
        <v>192</v>
      </c>
      <c r="D32" s="9">
        <v>13</v>
      </c>
      <c r="E32" s="9">
        <v>677</v>
      </c>
      <c r="F32" s="9">
        <v>0</v>
      </c>
      <c r="G32" s="9">
        <v>232</v>
      </c>
      <c r="H32" s="9">
        <v>0</v>
      </c>
      <c r="I32" s="8">
        <v>3</v>
      </c>
      <c r="J32" s="9">
        <v>17</v>
      </c>
      <c r="K32" s="9">
        <v>0</v>
      </c>
      <c r="L32" s="9">
        <v>143</v>
      </c>
      <c r="M32" s="9">
        <v>0</v>
      </c>
      <c r="N32" s="9">
        <v>16</v>
      </c>
      <c r="O32" s="9">
        <v>0</v>
      </c>
      <c r="P32" s="9">
        <v>0</v>
      </c>
      <c r="Q32" s="9">
        <v>1</v>
      </c>
      <c r="R32" s="9">
        <v>0</v>
      </c>
      <c r="S32" s="9">
        <v>14</v>
      </c>
      <c r="T32" s="9">
        <v>0</v>
      </c>
      <c r="U32" s="9">
        <v>4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57" t="s">
        <v>131</v>
      </c>
      <c r="B33" s="13">
        <v>0</v>
      </c>
      <c r="C33" s="11">
        <v>56</v>
      </c>
      <c r="D33" s="11">
        <v>0</v>
      </c>
      <c r="E33" s="11">
        <v>48</v>
      </c>
      <c r="F33" s="11">
        <v>0</v>
      </c>
      <c r="G33" s="11">
        <v>53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18</v>
      </c>
      <c r="R33" s="11">
        <v>0</v>
      </c>
      <c r="S33" s="11">
        <v>13</v>
      </c>
      <c r="T33" s="11">
        <v>0</v>
      </c>
      <c r="U33" s="11">
        <v>13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59" customFormat="1" ht="21" customHeight="1" x14ac:dyDescent="0.3">
      <c r="A34" s="4" t="s">
        <v>132</v>
      </c>
      <c r="B34" s="158"/>
      <c r="C34" s="158"/>
      <c r="E34" s="160"/>
      <c r="F34" s="158"/>
      <c r="G34" s="158"/>
      <c r="H34" s="158"/>
      <c r="I34" s="4"/>
      <c r="J34" s="158"/>
      <c r="K34" s="158"/>
      <c r="M34" s="160"/>
      <c r="N34" s="158"/>
      <c r="O34" s="158"/>
      <c r="P34" s="158"/>
      <c r="R34" s="160"/>
      <c r="T34" s="158"/>
      <c r="U34" s="158"/>
      <c r="V34" s="158"/>
      <c r="W34" s="161"/>
      <c r="X34" s="161"/>
      <c r="Y34" s="161"/>
      <c r="Z34" s="162"/>
      <c r="AA34" s="162"/>
      <c r="AB34" s="161"/>
      <c r="AC34" s="161"/>
      <c r="AD34" s="14"/>
      <c r="AE34" s="161"/>
      <c r="AF34" s="14"/>
      <c r="AG34" s="14"/>
      <c r="AH34" s="161"/>
      <c r="AI34" s="162"/>
      <c r="AJ34" s="162"/>
      <c r="AK34" s="14"/>
      <c r="AL34" s="14"/>
      <c r="AM34" s="163"/>
      <c r="AN34" s="161"/>
      <c r="AO34" s="14"/>
      <c r="AP34" s="164"/>
      <c r="AQ34" s="165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4" t="s">
        <v>133</v>
      </c>
      <c r="B35" s="158"/>
      <c r="C35" s="158"/>
      <c r="E35" s="160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R35" s="160"/>
      <c r="S35" s="158"/>
      <c r="T35" s="158"/>
      <c r="U35" s="158"/>
      <c r="V35" s="158"/>
      <c r="W35" s="161"/>
      <c r="X35" s="161"/>
      <c r="Y35" s="161"/>
      <c r="Z35" s="162"/>
      <c r="AA35" s="162"/>
      <c r="AB35" s="162"/>
      <c r="AC35" s="164"/>
      <c r="AD35" s="161"/>
      <c r="AE35" s="161"/>
      <c r="AF35" s="161"/>
      <c r="AG35" s="164"/>
      <c r="AH35" s="161"/>
      <c r="AI35" s="161"/>
      <c r="AJ35" s="161"/>
      <c r="AK35" s="161"/>
      <c r="AL35" s="14"/>
      <c r="AM35" s="161"/>
      <c r="AN35" s="161"/>
      <c r="AO35" s="14"/>
      <c r="AP35" s="164"/>
      <c r="AQ35" s="161"/>
      <c r="AR35" s="21"/>
      <c r="AS35" s="166"/>
      <c r="AT35" s="21"/>
      <c r="AU35" s="167"/>
      <c r="AV35" s="167"/>
      <c r="AW35" s="167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1" customHeight="1" x14ac:dyDescent="0.25">
      <c r="B36" s="160"/>
      <c r="C36" s="160"/>
      <c r="D36" s="168"/>
      <c r="E36" s="160"/>
      <c r="F36" s="169"/>
      <c r="G36" s="169"/>
      <c r="H36" s="169"/>
      <c r="I36" s="169"/>
      <c r="J36" s="160"/>
      <c r="K36" s="160"/>
      <c r="L36" s="160"/>
      <c r="M36" s="160"/>
      <c r="N36" s="160"/>
      <c r="O36" s="169"/>
      <c r="P36" s="168"/>
      <c r="Q36" s="160"/>
      <c r="R36" s="160"/>
      <c r="S36" s="160"/>
      <c r="T36" s="160"/>
      <c r="U36" s="158"/>
      <c r="V36" s="158"/>
      <c r="X36" s="158"/>
      <c r="Y36" s="144"/>
      <c r="Z36" s="170"/>
      <c r="AA36" s="170"/>
      <c r="AB36" s="171"/>
      <c r="AC36" s="171"/>
      <c r="AD36" s="169"/>
      <c r="AE36" s="171"/>
      <c r="AF36" s="144"/>
      <c r="AG36" s="144"/>
      <c r="AH36" s="144"/>
      <c r="AI36" s="144"/>
      <c r="AJ36" s="14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</sheetData>
  <mergeCells count="48"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H7:H10"/>
    <mergeCell ref="I7:I10"/>
    <mergeCell ref="J7:J10"/>
    <mergeCell ref="K7:K10"/>
    <mergeCell ref="L7:L10"/>
    <mergeCell ref="M7:M10"/>
    <mergeCell ref="B7:B10"/>
    <mergeCell ref="C7:C10"/>
    <mergeCell ref="D7:D10"/>
    <mergeCell ref="E7:E10"/>
    <mergeCell ref="F7:F10"/>
    <mergeCell ref="G7:G10"/>
    <mergeCell ref="B6:H6"/>
    <mergeCell ref="I6:O6"/>
    <mergeCell ref="P6:V6"/>
    <mergeCell ref="W6:AC6"/>
    <mergeCell ref="AD6:AJ6"/>
    <mergeCell ref="AK6:AQ6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8C3E4-8414-43C6-B234-650EB8AAC2EC}">
  <dimension ref="A1:GO36"/>
  <sheetViews>
    <sheetView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9" defaultRowHeight="13.2" x14ac:dyDescent="0.25"/>
  <cols>
    <col min="1" max="1" width="11.8984375" style="21" customWidth="1"/>
    <col min="2" max="2" width="8.6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8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28" width="8.59765625" style="21" customWidth="1"/>
    <col min="29" max="29" width="7.8984375" style="21" customWidth="1"/>
    <col min="30" max="31" width="8.59765625" style="21" customWidth="1"/>
    <col min="32" max="32" width="7.69921875" style="21" customWidth="1"/>
    <col min="33" max="33" width="8.59765625" style="21" customWidth="1"/>
    <col min="34" max="34" width="7.19921875" style="21" customWidth="1"/>
    <col min="35" max="35" width="8" style="21" customWidth="1"/>
    <col min="36" max="37" width="8.59765625" style="21" customWidth="1"/>
    <col min="38" max="38" width="10.09765625" style="21" customWidth="1"/>
    <col min="39" max="39" width="7.19921875" style="21" customWidth="1"/>
    <col min="40" max="40" width="8.09765625" style="21" customWidth="1"/>
    <col min="41" max="41" width="7" style="21" customWidth="1"/>
    <col min="42" max="42" width="7.5" style="21" customWidth="1"/>
    <col min="43" max="43" width="7.69921875" style="21" customWidth="1"/>
    <col min="44" max="16384" width="9" style="21"/>
  </cols>
  <sheetData>
    <row r="1" spans="1:43" s="123" customFormat="1" ht="19.5" customHeight="1" x14ac:dyDescent="0.25">
      <c r="A1" s="113" t="s">
        <v>82</v>
      </c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4"/>
      <c r="O1" s="114"/>
      <c r="P1" s="114"/>
      <c r="Q1" s="114"/>
      <c r="R1" s="114"/>
      <c r="S1" s="116" t="s">
        <v>83</v>
      </c>
      <c r="T1" s="117"/>
      <c r="U1" s="118" t="s">
        <v>84</v>
      </c>
      <c r="V1" s="119"/>
      <c r="W1" s="120"/>
      <c r="X1" s="120"/>
      <c r="Y1" s="120"/>
      <c r="Z1" s="120"/>
      <c r="AA1" s="120"/>
      <c r="AB1" s="120"/>
      <c r="AC1" s="120"/>
      <c r="AD1" s="121"/>
      <c r="AE1" s="122"/>
      <c r="AF1" s="122"/>
      <c r="AG1" s="122"/>
      <c r="AH1" s="122"/>
      <c r="AI1" s="122"/>
      <c r="AJ1" s="122"/>
      <c r="AK1" s="122"/>
      <c r="AN1" s="116" t="s">
        <v>83</v>
      </c>
      <c r="AO1" s="117"/>
      <c r="AP1" s="118" t="s">
        <v>84</v>
      </c>
      <c r="AQ1" s="119"/>
    </row>
    <row r="2" spans="1:43" s="123" customFormat="1" ht="20.25" customHeight="1" x14ac:dyDescent="0.3">
      <c r="A2" s="124" t="s">
        <v>85</v>
      </c>
      <c r="B2" s="125" t="s">
        <v>86</v>
      </c>
      <c r="C2" s="126"/>
      <c r="D2" s="125"/>
      <c r="E2" s="125"/>
      <c r="F2" s="125"/>
      <c r="G2" s="125"/>
      <c r="H2" s="125"/>
      <c r="I2" s="125"/>
      <c r="J2" s="126"/>
      <c r="K2" s="125"/>
      <c r="L2" s="125"/>
      <c r="M2" s="125"/>
      <c r="N2" s="125"/>
      <c r="O2" s="125"/>
      <c r="P2" s="125"/>
      <c r="Q2" s="125"/>
      <c r="R2" s="125"/>
      <c r="S2" s="127" t="s">
        <v>87</v>
      </c>
      <c r="T2" s="83"/>
      <c r="U2" s="83" t="s">
        <v>7</v>
      </c>
      <c r="V2" s="84"/>
      <c r="W2" s="125" t="s">
        <v>86</v>
      </c>
      <c r="X2" s="128"/>
      <c r="Y2" s="128"/>
      <c r="Z2" s="128"/>
      <c r="AA2" s="128"/>
      <c r="AB2" s="128"/>
      <c r="AC2" s="128"/>
      <c r="AD2" s="129"/>
      <c r="AE2" s="130"/>
      <c r="AF2" s="130"/>
      <c r="AG2" s="130"/>
      <c r="AH2" s="130"/>
      <c r="AI2" s="130"/>
      <c r="AJ2" s="130"/>
      <c r="AK2" s="130"/>
      <c r="AL2" s="126"/>
      <c r="AM2" s="131"/>
      <c r="AN2" s="127" t="s">
        <v>87</v>
      </c>
      <c r="AO2" s="83"/>
      <c r="AP2" s="83" t="s">
        <v>7</v>
      </c>
      <c r="AQ2" s="84"/>
    </row>
    <row r="3" spans="1:43" s="123" customFormat="1" ht="9.6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23" customFormat="1" ht="21" customHeight="1" x14ac:dyDescent="0.3">
      <c r="A4" s="134"/>
      <c r="B4" s="135"/>
      <c r="C4" s="135"/>
      <c r="D4" s="135"/>
      <c r="E4" s="135"/>
      <c r="F4" s="135"/>
      <c r="G4" s="134"/>
      <c r="H4" s="134"/>
      <c r="I4" s="134"/>
      <c r="J4" s="134" t="s">
        <v>88</v>
      </c>
      <c r="K4" s="135"/>
      <c r="L4" s="135"/>
      <c r="M4" s="135"/>
      <c r="N4" s="135"/>
      <c r="O4" s="135"/>
      <c r="P4" s="136"/>
      <c r="Q4" s="136"/>
      <c r="R4" s="136"/>
      <c r="S4" s="136"/>
      <c r="T4" s="136"/>
      <c r="U4" s="136"/>
      <c r="V4" s="136"/>
      <c r="W4" s="134"/>
      <c r="X4" s="137"/>
      <c r="Y4" s="137"/>
      <c r="Z4" s="137"/>
      <c r="AA4" s="137"/>
      <c r="AB4" s="137"/>
      <c r="AC4" s="134"/>
      <c r="AD4" s="134" t="s">
        <v>89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244</v>
      </c>
      <c r="L5" s="2"/>
      <c r="M5" s="2"/>
      <c r="N5" s="2"/>
      <c r="O5" s="2"/>
      <c r="P5" s="2"/>
      <c r="Q5" s="2"/>
      <c r="T5" s="2"/>
      <c r="U5" s="2"/>
      <c r="V5" s="3" t="s">
        <v>91</v>
      </c>
      <c r="Z5" s="2"/>
      <c r="AA5" s="2"/>
      <c r="AB5" s="2"/>
      <c r="AD5" s="2"/>
      <c r="AF5" s="85" t="s">
        <v>77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91</v>
      </c>
    </row>
    <row r="6" spans="1:43" s="144" customFormat="1" ht="24" customHeight="1" x14ac:dyDescent="0.3">
      <c r="A6" s="140" t="s">
        <v>92</v>
      </c>
      <c r="B6" s="141" t="s">
        <v>93</v>
      </c>
      <c r="C6" s="142"/>
      <c r="D6" s="142"/>
      <c r="E6" s="142"/>
      <c r="F6" s="142"/>
      <c r="G6" s="142"/>
      <c r="H6" s="143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42"/>
      <c r="R6" s="142"/>
      <c r="S6" s="142"/>
      <c r="T6" s="142"/>
      <c r="U6" s="142"/>
      <c r="V6" s="143"/>
      <c r="W6" s="141" t="s">
        <v>96</v>
      </c>
      <c r="X6" s="142"/>
      <c r="Y6" s="142"/>
      <c r="Z6" s="142"/>
      <c r="AA6" s="142"/>
      <c r="AB6" s="142"/>
      <c r="AC6" s="143"/>
      <c r="AD6" s="141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3" s="144" customFormat="1" ht="14.7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104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145" t="s">
        <v>100</v>
      </c>
      <c r="AM7" s="145" t="s">
        <v>101</v>
      </c>
      <c r="AN7" s="145" t="s">
        <v>107</v>
      </c>
      <c r="AO7" s="145" t="s">
        <v>103</v>
      </c>
      <c r="AP7" s="145" t="s">
        <v>106</v>
      </c>
      <c r="AQ7" s="146" t="s">
        <v>105</v>
      </c>
    </row>
    <row r="8" spans="1:43" s="144" customFormat="1" ht="16.2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9"/>
    </row>
    <row r="9" spans="1:43" s="144" customFormat="1" ht="4.5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9"/>
    </row>
    <row r="10" spans="1:43" s="144" customFormat="1" ht="17.25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3"/>
    </row>
    <row r="11" spans="1:43" s="144" customFormat="1" ht="24" customHeight="1" x14ac:dyDescent="0.3">
      <c r="A11" s="154" t="s">
        <v>109</v>
      </c>
      <c r="B11" s="7">
        <f>SUM(B12:B33)</f>
        <v>10250</v>
      </c>
      <c r="C11" s="7">
        <f t="shared" ref="C11:AQ11" si="0">SUM(C12:C33)</f>
        <v>13618</v>
      </c>
      <c r="D11" s="7">
        <f t="shared" si="0"/>
        <v>750</v>
      </c>
      <c r="E11" s="7">
        <f t="shared" si="0"/>
        <v>94514</v>
      </c>
      <c r="F11" s="7">
        <f t="shared" si="0"/>
        <v>1</v>
      </c>
      <c r="G11" s="7">
        <f t="shared" si="0"/>
        <v>44663</v>
      </c>
      <c r="H11" s="7">
        <f t="shared" si="0"/>
        <v>586</v>
      </c>
      <c r="I11" s="7">
        <f t="shared" si="0"/>
        <v>1558</v>
      </c>
      <c r="J11" s="7">
        <f t="shared" si="0"/>
        <v>2811</v>
      </c>
      <c r="K11" s="7">
        <f t="shared" si="0"/>
        <v>87</v>
      </c>
      <c r="L11" s="7">
        <f t="shared" si="0"/>
        <v>24961</v>
      </c>
      <c r="M11" s="7">
        <f t="shared" si="0"/>
        <v>0</v>
      </c>
      <c r="N11" s="7">
        <f t="shared" si="0"/>
        <v>7802</v>
      </c>
      <c r="O11" s="7">
        <f t="shared" si="0"/>
        <v>117</v>
      </c>
      <c r="P11" s="7">
        <f t="shared" si="0"/>
        <v>2026</v>
      </c>
      <c r="Q11" s="7">
        <f t="shared" si="0"/>
        <v>2648</v>
      </c>
      <c r="R11" s="7">
        <f t="shared" si="0"/>
        <v>74</v>
      </c>
      <c r="S11" s="7">
        <f t="shared" si="0"/>
        <v>18542</v>
      </c>
      <c r="T11" s="7">
        <f t="shared" si="0"/>
        <v>0</v>
      </c>
      <c r="U11" s="7">
        <f t="shared" si="0"/>
        <v>5205</v>
      </c>
      <c r="V11" s="7">
        <f t="shared" si="0"/>
        <v>40</v>
      </c>
      <c r="W11" s="7">
        <f t="shared" si="0"/>
        <v>59</v>
      </c>
      <c r="X11" s="7">
        <f t="shared" si="0"/>
        <v>32</v>
      </c>
      <c r="Y11" s="7">
        <f t="shared" si="0"/>
        <v>1</v>
      </c>
      <c r="Z11" s="7">
        <f t="shared" si="0"/>
        <v>124</v>
      </c>
      <c r="AA11" s="7">
        <f t="shared" si="0"/>
        <v>0</v>
      </c>
      <c r="AB11" s="7">
        <f t="shared" si="0"/>
        <v>67</v>
      </c>
      <c r="AC11" s="7">
        <f t="shared" si="0"/>
        <v>0</v>
      </c>
      <c r="AD11" s="7">
        <f t="shared" si="0"/>
        <v>0</v>
      </c>
      <c r="AE11" s="7">
        <f t="shared" si="0"/>
        <v>0</v>
      </c>
      <c r="AF11" s="7">
        <f t="shared" si="0"/>
        <v>0</v>
      </c>
      <c r="AG11" s="7">
        <f t="shared" si="0"/>
        <v>2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44" customFormat="1" ht="24" customHeight="1" x14ac:dyDescent="0.3">
      <c r="A12" s="155" t="s">
        <v>110</v>
      </c>
      <c r="B12" s="8">
        <v>1579</v>
      </c>
      <c r="C12" s="9">
        <v>888</v>
      </c>
      <c r="D12" s="9">
        <v>79</v>
      </c>
      <c r="E12" s="9">
        <v>10315</v>
      </c>
      <c r="F12" s="9">
        <v>0</v>
      </c>
      <c r="G12" s="9">
        <v>1719</v>
      </c>
      <c r="H12" s="9">
        <v>166</v>
      </c>
      <c r="I12" s="9">
        <v>345</v>
      </c>
      <c r="J12" s="9">
        <v>331</v>
      </c>
      <c r="K12" s="9">
        <v>26</v>
      </c>
      <c r="L12" s="9">
        <v>5551</v>
      </c>
      <c r="M12" s="9">
        <v>0</v>
      </c>
      <c r="N12" s="9">
        <v>883</v>
      </c>
      <c r="O12" s="9">
        <v>38</v>
      </c>
      <c r="P12" s="8">
        <v>444</v>
      </c>
      <c r="Q12" s="9">
        <v>130</v>
      </c>
      <c r="R12" s="9">
        <v>19</v>
      </c>
      <c r="S12" s="9">
        <v>1279</v>
      </c>
      <c r="T12" s="9">
        <v>0</v>
      </c>
      <c r="U12" s="9">
        <v>161</v>
      </c>
      <c r="V12" s="9">
        <v>0</v>
      </c>
      <c r="W12" s="9">
        <v>16</v>
      </c>
      <c r="X12" s="9">
        <v>3</v>
      </c>
      <c r="Y12" s="9">
        <v>0</v>
      </c>
      <c r="Z12" s="9">
        <v>23</v>
      </c>
      <c r="AA12" s="9">
        <v>0</v>
      </c>
      <c r="AB12" s="9">
        <v>5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44" customFormat="1" ht="24" customHeight="1" x14ac:dyDescent="0.3">
      <c r="A13" s="155" t="s">
        <v>111</v>
      </c>
      <c r="B13" s="8">
        <v>293</v>
      </c>
      <c r="C13" s="9">
        <v>436</v>
      </c>
      <c r="D13" s="9">
        <v>17</v>
      </c>
      <c r="E13" s="9">
        <v>21554</v>
      </c>
      <c r="F13" s="9">
        <v>0</v>
      </c>
      <c r="G13" s="9">
        <v>5226</v>
      </c>
      <c r="H13" s="9">
        <v>2</v>
      </c>
      <c r="I13" s="9">
        <v>2</v>
      </c>
      <c r="J13" s="9">
        <v>9</v>
      </c>
      <c r="K13" s="9">
        <v>3</v>
      </c>
      <c r="L13" s="9">
        <v>2399</v>
      </c>
      <c r="M13" s="9">
        <v>0</v>
      </c>
      <c r="N13" s="9">
        <v>604</v>
      </c>
      <c r="O13" s="9">
        <v>0</v>
      </c>
      <c r="P13" s="8">
        <v>54</v>
      </c>
      <c r="Q13" s="9">
        <v>112</v>
      </c>
      <c r="R13" s="9">
        <v>0</v>
      </c>
      <c r="S13" s="9">
        <v>4574</v>
      </c>
      <c r="T13" s="9">
        <v>0</v>
      </c>
      <c r="U13" s="9">
        <v>421</v>
      </c>
      <c r="V13" s="9">
        <v>0</v>
      </c>
      <c r="W13" s="9">
        <v>0</v>
      </c>
      <c r="X13" s="9">
        <v>1</v>
      </c>
      <c r="Y13" s="9">
        <v>0</v>
      </c>
      <c r="Z13" s="9">
        <v>13</v>
      </c>
      <c r="AA13" s="9">
        <v>0</v>
      </c>
      <c r="AB13" s="9">
        <v>2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55" t="s">
        <v>112</v>
      </c>
      <c r="B14" s="8">
        <v>2888</v>
      </c>
      <c r="C14" s="9">
        <v>2704</v>
      </c>
      <c r="D14" s="9">
        <v>252</v>
      </c>
      <c r="E14" s="9">
        <v>12174</v>
      </c>
      <c r="F14" s="9">
        <v>0</v>
      </c>
      <c r="G14" s="9">
        <v>6055</v>
      </c>
      <c r="H14" s="9">
        <v>136</v>
      </c>
      <c r="I14" s="9">
        <v>280</v>
      </c>
      <c r="J14" s="9">
        <v>287</v>
      </c>
      <c r="K14" s="9">
        <v>17</v>
      </c>
      <c r="L14" s="9">
        <v>3641</v>
      </c>
      <c r="M14" s="9">
        <v>0</v>
      </c>
      <c r="N14" s="9">
        <v>687</v>
      </c>
      <c r="O14" s="9">
        <v>6</v>
      </c>
      <c r="P14" s="8">
        <v>729</v>
      </c>
      <c r="Q14" s="9">
        <v>745</v>
      </c>
      <c r="R14" s="9">
        <v>35</v>
      </c>
      <c r="S14" s="9">
        <v>3482</v>
      </c>
      <c r="T14" s="9">
        <v>0</v>
      </c>
      <c r="U14" s="9">
        <v>1141</v>
      </c>
      <c r="V14" s="9">
        <v>27</v>
      </c>
      <c r="W14" s="9">
        <v>25</v>
      </c>
      <c r="X14" s="9">
        <v>15</v>
      </c>
      <c r="Y14" s="9">
        <v>1</v>
      </c>
      <c r="Z14" s="9">
        <v>52</v>
      </c>
      <c r="AA14" s="9">
        <v>0</v>
      </c>
      <c r="AB14" s="9">
        <v>42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55" t="s">
        <v>113</v>
      </c>
      <c r="B15" s="8">
        <v>922</v>
      </c>
      <c r="C15" s="8">
        <v>2478</v>
      </c>
      <c r="D15" s="8">
        <v>56</v>
      </c>
      <c r="E15" s="8">
        <v>12167</v>
      </c>
      <c r="F15" s="8">
        <v>0</v>
      </c>
      <c r="G15" s="8">
        <v>8392</v>
      </c>
      <c r="H15" s="8">
        <v>7</v>
      </c>
      <c r="I15" s="8">
        <v>341</v>
      </c>
      <c r="J15" s="8">
        <v>772</v>
      </c>
      <c r="K15" s="8">
        <v>25</v>
      </c>
      <c r="L15" s="8">
        <v>4123</v>
      </c>
      <c r="M15" s="8">
        <v>0</v>
      </c>
      <c r="N15" s="8">
        <v>2770</v>
      </c>
      <c r="O15" s="8">
        <v>1</v>
      </c>
      <c r="P15" s="8">
        <v>153</v>
      </c>
      <c r="Q15" s="8">
        <v>591</v>
      </c>
      <c r="R15" s="8">
        <v>5</v>
      </c>
      <c r="S15" s="8">
        <v>3665</v>
      </c>
      <c r="T15" s="8">
        <v>0</v>
      </c>
      <c r="U15" s="8">
        <v>2151</v>
      </c>
      <c r="V15" s="8">
        <v>0</v>
      </c>
      <c r="W15" s="8">
        <v>0</v>
      </c>
      <c r="X15" s="8">
        <v>1</v>
      </c>
      <c r="Y15" s="8">
        <v>0</v>
      </c>
      <c r="Z15" s="8">
        <v>1</v>
      </c>
      <c r="AA15" s="8">
        <v>0</v>
      </c>
      <c r="AB15" s="8">
        <v>6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55" t="s">
        <v>114</v>
      </c>
      <c r="B16" s="8">
        <v>874</v>
      </c>
      <c r="C16" s="8">
        <v>425</v>
      </c>
      <c r="D16" s="8">
        <v>28</v>
      </c>
      <c r="E16" s="8">
        <v>5152</v>
      </c>
      <c r="F16" s="8">
        <v>0</v>
      </c>
      <c r="G16" s="8">
        <v>2315</v>
      </c>
      <c r="H16" s="8">
        <v>24</v>
      </c>
      <c r="I16" s="8">
        <v>45</v>
      </c>
      <c r="J16" s="8">
        <v>30</v>
      </c>
      <c r="K16" s="8">
        <v>1</v>
      </c>
      <c r="L16" s="8">
        <v>1095</v>
      </c>
      <c r="M16" s="8">
        <v>0</v>
      </c>
      <c r="N16" s="8">
        <v>348</v>
      </c>
      <c r="O16" s="8">
        <v>1</v>
      </c>
      <c r="P16" s="8">
        <v>286</v>
      </c>
      <c r="Q16" s="8">
        <v>133</v>
      </c>
      <c r="R16" s="8">
        <v>2</v>
      </c>
      <c r="S16" s="8">
        <v>1175</v>
      </c>
      <c r="T16" s="8">
        <v>0</v>
      </c>
      <c r="U16" s="8">
        <v>180</v>
      </c>
      <c r="V16" s="8">
        <v>10</v>
      </c>
      <c r="W16" s="8">
        <v>16</v>
      </c>
      <c r="X16" s="8">
        <v>6</v>
      </c>
      <c r="Y16" s="8">
        <v>0</v>
      </c>
      <c r="Z16" s="8">
        <v>23</v>
      </c>
      <c r="AA16" s="8">
        <v>0</v>
      </c>
      <c r="AB16" s="8">
        <v>5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44" customFormat="1" ht="24" customHeight="1" x14ac:dyDescent="0.3">
      <c r="A17" s="155" t="s">
        <v>115</v>
      </c>
      <c r="B17" s="8">
        <v>666</v>
      </c>
      <c r="C17" s="8">
        <v>440</v>
      </c>
      <c r="D17" s="8">
        <v>70</v>
      </c>
      <c r="E17" s="8">
        <v>6586</v>
      </c>
      <c r="F17" s="8">
        <v>0</v>
      </c>
      <c r="G17" s="8">
        <v>2919</v>
      </c>
      <c r="H17" s="8">
        <v>21</v>
      </c>
      <c r="I17" s="8">
        <v>45</v>
      </c>
      <c r="J17" s="8">
        <v>53</v>
      </c>
      <c r="K17" s="8">
        <v>5</v>
      </c>
      <c r="L17" s="8">
        <v>1918</v>
      </c>
      <c r="M17" s="8">
        <v>0</v>
      </c>
      <c r="N17" s="8">
        <v>300</v>
      </c>
      <c r="O17" s="8">
        <v>7</v>
      </c>
      <c r="P17" s="8">
        <v>108</v>
      </c>
      <c r="Q17" s="8">
        <v>77</v>
      </c>
      <c r="R17" s="8">
        <v>5</v>
      </c>
      <c r="S17" s="8">
        <v>831</v>
      </c>
      <c r="T17" s="8">
        <v>0</v>
      </c>
      <c r="U17" s="8">
        <v>204</v>
      </c>
      <c r="V17" s="8">
        <v>1</v>
      </c>
      <c r="W17" s="8">
        <v>0</v>
      </c>
      <c r="X17" s="8">
        <v>0</v>
      </c>
      <c r="Y17" s="8">
        <v>0</v>
      </c>
      <c r="Z17" s="8">
        <v>2</v>
      </c>
      <c r="AA17" s="8">
        <v>0</v>
      </c>
      <c r="AB17" s="8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55" t="s">
        <v>116</v>
      </c>
      <c r="B18" s="8">
        <v>499</v>
      </c>
      <c r="C18" s="9">
        <v>772</v>
      </c>
      <c r="D18" s="9">
        <v>49</v>
      </c>
      <c r="E18" s="9">
        <v>3147</v>
      </c>
      <c r="F18" s="9">
        <v>0</v>
      </c>
      <c r="G18" s="9">
        <v>2580</v>
      </c>
      <c r="H18" s="9">
        <v>82</v>
      </c>
      <c r="I18" s="9">
        <v>130</v>
      </c>
      <c r="J18" s="9">
        <v>190</v>
      </c>
      <c r="K18" s="9">
        <v>2</v>
      </c>
      <c r="L18" s="9">
        <v>636</v>
      </c>
      <c r="M18" s="9">
        <v>0</v>
      </c>
      <c r="N18" s="9">
        <v>320</v>
      </c>
      <c r="O18" s="9">
        <v>1</v>
      </c>
      <c r="P18" s="8">
        <v>25</v>
      </c>
      <c r="Q18" s="9">
        <v>62</v>
      </c>
      <c r="R18" s="9">
        <v>1</v>
      </c>
      <c r="S18" s="9">
        <v>283</v>
      </c>
      <c r="T18" s="9">
        <v>0</v>
      </c>
      <c r="U18" s="9">
        <v>84</v>
      </c>
      <c r="V18" s="9">
        <v>1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55" t="s">
        <v>117</v>
      </c>
      <c r="B19" s="8">
        <v>85</v>
      </c>
      <c r="C19" s="9">
        <v>64</v>
      </c>
      <c r="D19" s="9">
        <v>0</v>
      </c>
      <c r="E19" s="9">
        <v>552</v>
      </c>
      <c r="F19" s="9">
        <v>0</v>
      </c>
      <c r="G19" s="9">
        <v>98</v>
      </c>
      <c r="H19" s="9">
        <v>0</v>
      </c>
      <c r="I19" s="9">
        <v>1</v>
      </c>
      <c r="J19" s="9">
        <v>2</v>
      </c>
      <c r="K19" s="9">
        <v>0</v>
      </c>
      <c r="L19" s="9">
        <v>36</v>
      </c>
      <c r="M19" s="9">
        <v>0</v>
      </c>
      <c r="N19" s="9">
        <v>2</v>
      </c>
      <c r="O19" s="9">
        <v>0</v>
      </c>
      <c r="P19" s="8">
        <v>8</v>
      </c>
      <c r="Q19" s="9">
        <v>3</v>
      </c>
      <c r="R19" s="9">
        <v>0</v>
      </c>
      <c r="S19" s="9">
        <v>14</v>
      </c>
      <c r="T19" s="9">
        <v>0</v>
      </c>
      <c r="U19" s="9">
        <v>2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55" t="s">
        <v>118</v>
      </c>
      <c r="B20" s="8">
        <v>131</v>
      </c>
      <c r="C20" s="9">
        <v>131</v>
      </c>
      <c r="D20" s="9">
        <v>1</v>
      </c>
      <c r="E20" s="9">
        <v>1299</v>
      </c>
      <c r="F20" s="9">
        <v>0</v>
      </c>
      <c r="G20" s="9">
        <v>832</v>
      </c>
      <c r="H20" s="9">
        <v>14</v>
      </c>
      <c r="I20" s="9">
        <v>9</v>
      </c>
      <c r="J20" s="9">
        <v>11</v>
      </c>
      <c r="K20" s="9">
        <v>0</v>
      </c>
      <c r="L20" s="9">
        <v>161</v>
      </c>
      <c r="M20" s="9">
        <v>0</v>
      </c>
      <c r="N20" s="9">
        <v>18</v>
      </c>
      <c r="O20" s="9">
        <v>2</v>
      </c>
      <c r="P20" s="8">
        <v>21</v>
      </c>
      <c r="Q20" s="9">
        <v>17</v>
      </c>
      <c r="R20" s="9">
        <v>0</v>
      </c>
      <c r="S20" s="9">
        <v>190</v>
      </c>
      <c r="T20" s="9">
        <v>0</v>
      </c>
      <c r="U20" s="9">
        <v>25</v>
      </c>
      <c r="V20" s="9">
        <v>0</v>
      </c>
      <c r="W20" s="9">
        <v>1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55" t="s">
        <v>119</v>
      </c>
      <c r="B21" s="8">
        <v>627</v>
      </c>
      <c r="C21" s="9">
        <v>712</v>
      </c>
      <c r="D21" s="9">
        <v>93</v>
      </c>
      <c r="E21" s="9">
        <v>2722</v>
      </c>
      <c r="F21" s="9">
        <v>0</v>
      </c>
      <c r="G21" s="9">
        <v>2955</v>
      </c>
      <c r="H21" s="9">
        <v>29</v>
      </c>
      <c r="I21" s="9">
        <v>156</v>
      </c>
      <c r="J21" s="9">
        <v>312</v>
      </c>
      <c r="K21" s="9">
        <v>5</v>
      </c>
      <c r="L21" s="9">
        <v>844</v>
      </c>
      <c r="M21" s="9">
        <v>0</v>
      </c>
      <c r="N21" s="9">
        <v>539</v>
      </c>
      <c r="O21" s="9">
        <v>21</v>
      </c>
      <c r="P21" s="8">
        <v>70</v>
      </c>
      <c r="Q21" s="9">
        <v>88</v>
      </c>
      <c r="R21" s="9">
        <v>1</v>
      </c>
      <c r="S21" s="9">
        <v>410</v>
      </c>
      <c r="T21" s="9">
        <v>0</v>
      </c>
      <c r="U21" s="9">
        <v>81</v>
      </c>
      <c r="V21" s="9">
        <v>0</v>
      </c>
      <c r="W21" s="9">
        <v>1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55" t="s">
        <v>120</v>
      </c>
      <c r="B22" s="8">
        <v>222</v>
      </c>
      <c r="C22" s="9">
        <v>656</v>
      </c>
      <c r="D22" s="9">
        <v>6</v>
      </c>
      <c r="E22" s="9">
        <v>1453</v>
      </c>
      <c r="F22" s="9">
        <v>0</v>
      </c>
      <c r="G22" s="9">
        <v>926</v>
      </c>
      <c r="H22" s="9">
        <v>0</v>
      </c>
      <c r="I22" s="9">
        <v>18</v>
      </c>
      <c r="J22" s="9">
        <v>95</v>
      </c>
      <c r="K22" s="9">
        <v>0</v>
      </c>
      <c r="L22" s="9">
        <v>432</v>
      </c>
      <c r="M22" s="9">
        <v>0</v>
      </c>
      <c r="N22" s="9">
        <v>125</v>
      </c>
      <c r="O22" s="9">
        <v>0</v>
      </c>
      <c r="P22" s="8">
        <v>13</v>
      </c>
      <c r="Q22" s="9">
        <v>115</v>
      </c>
      <c r="R22" s="9">
        <v>0</v>
      </c>
      <c r="S22" s="9">
        <v>203</v>
      </c>
      <c r="T22" s="9">
        <v>0</v>
      </c>
      <c r="U22" s="9">
        <v>79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55" t="s">
        <v>121</v>
      </c>
      <c r="B23" s="8">
        <v>420</v>
      </c>
      <c r="C23" s="9">
        <v>426</v>
      </c>
      <c r="D23" s="9">
        <v>7</v>
      </c>
      <c r="E23" s="9">
        <v>1708</v>
      </c>
      <c r="F23" s="9">
        <v>0</v>
      </c>
      <c r="G23" s="9">
        <v>1101</v>
      </c>
      <c r="H23" s="9">
        <v>0</v>
      </c>
      <c r="I23" s="9">
        <v>17</v>
      </c>
      <c r="J23" s="9">
        <v>35</v>
      </c>
      <c r="K23" s="9">
        <v>0</v>
      </c>
      <c r="L23" s="9">
        <v>376</v>
      </c>
      <c r="M23" s="9">
        <v>0</v>
      </c>
      <c r="N23" s="9">
        <v>68</v>
      </c>
      <c r="O23" s="9">
        <v>0</v>
      </c>
      <c r="P23" s="8">
        <v>26</v>
      </c>
      <c r="Q23" s="9">
        <v>70</v>
      </c>
      <c r="R23" s="9">
        <v>1</v>
      </c>
      <c r="S23" s="9">
        <v>307</v>
      </c>
      <c r="T23" s="9">
        <v>0</v>
      </c>
      <c r="U23" s="9">
        <v>87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2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55" t="s">
        <v>122</v>
      </c>
      <c r="B24" s="8">
        <v>561</v>
      </c>
      <c r="C24" s="9">
        <v>1009</v>
      </c>
      <c r="D24" s="9">
        <v>7</v>
      </c>
      <c r="E24" s="9">
        <v>2263</v>
      </c>
      <c r="F24" s="9">
        <v>0</v>
      </c>
      <c r="G24" s="9">
        <v>2073</v>
      </c>
      <c r="H24" s="9">
        <v>5</v>
      </c>
      <c r="I24" s="9">
        <v>106</v>
      </c>
      <c r="J24" s="9">
        <v>239</v>
      </c>
      <c r="K24" s="9">
        <v>1</v>
      </c>
      <c r="L24" s="9">
        <v>757</v>
      </c>
      <c r="M24" s="9">
        <v>0</v>
      </c>
      <c r="N24" s="9">
        <v>442</v>
      </c>
      <c r="O24" s="9">
        <v>2</v>
      </c>
      <c r="P24" s="8">
        <v>12</v>
      </c>
      <c r="Q24" s="9">
        <v>29</v>
      </c>
      <c r="R24" s="9">
        <v>0</v>
      </c>
      <c r="S24" s="9">
        <v>125</v>
      </c>
      <c r="T24" s="9">
        <v>0</v>
      </c>
      <c r="U24" s="9">
        <v>28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55" t="s">
        <v>123</v>
      </c>
      <c r="B25" s="8">
        <v>189</v>
      </c>
      <c r="C25" s="9">
        <v>316</v>
      </c>
      <c r="D25" s="9">
        <v>8</v>
      </c>
      <c r="E25" s="9">
        <v>2574</v>
      </c>
      <c r="F25" s="9">
        <v>0</v>
      </c>
      <c r="G25" s="9">
        <v>1692</v>
      </c>
      <c r="H25" s="9">
        <v>4</v>
      </c>
      <c r="I25" s="9">
        <v>1</v>
      </c>
      <c r="J25" s="9">
        <v>4</v>
      </c>
      <c r="K25" s="9">
        <v>0</v>
      </c>
      <c r="L25" s="9">
        <v>5</v>
      </c>
      <c r="M25" s="9">
        <v>0</v>
      </c>
      <c r="N25" s="9">
        <v>4</v>
      </c>
      <c r="O25" s="9">
        <v>0</v>
      </c>
      <c r="P25" s="8">
        <v>18</v>
      </c>
      <c r="Q25" s="9">
        <v>43</v>
      </c>
      <c r="R25" s="9">
        <v>0</v>
      </c>
      <c r="S25" s="9">
        <v>211</v>
      </c>
      <c r="T25" s="9">
        <v>0</v>
      </c>
      <c r="U25" s="9">
        <v>46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55" t="s">
        <v>124</v>
      </c>
      <c r="B26" s="8">
        <v>61</v>
      </c>
      <c r="C26" s="9">
        <v>669</v>
      </c>
      <c r="D26" s="9">
        <v>8</v>
      </c>
      <c r="E26" s="9">
        <v>1901</v>
      </c>
      <c r="F26" s="9">
        <v>1</v>
      </c>
      <c r="G26" s="9">
        <v>1116</v>
      </c>
      <c r="H26" s="9">
        <v>2</v>
      </c>
      <c r="I26" s="9">
        <v>1</v>
      </c>
      <c r="J26" s="9">
        <v>33</v>
      </c>
      <c r="K26" s="9">
        <v>0</v>
      </c>
      <c r="L26" s="9">
        <v>164</v>
      </c>
      <c r="M26" s="9">
        <v>0</v>
      </c>
      <c r="N26" s="9">
        <v>64</v>
      </c>
      <c r="O26" s="9">
        <v>0</v>
      </c>
      <c r="P26" s="8">
        <v>24</v>
      </c>
      <c r="Q26" s="9">
        <v>229</v>
      </c>
      <c r="R26" s="9">
        <v>2</v>
      </c>
      <c r="S26" s="9">
        <v>453</v>
      </c>
      <c r="T26" s="9">
        <v>0</v>
      </c>
      <c r="U26" s="9">
        <v>253</v>
      </c>
      <c r="V26" s="9">
        <v>1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55" t="s">
        <v>125</v>
      </c>
      <c r="B27" s="8">
        <v>26</v>
      </c>
      <c r="C27" s="9">
        <v>426</v>
      </c>
      <c r="D27" s="9">
        <v>0</v>
      </c>
      <c r="E27" s="9">
        <v>2529</v>
      </c>
      <c r="F27" s="9">
        <v>0</v>
      </c>
      <c r="G27" s="9">
        <v>715</v>
      </c>
      <c r="H27" s="9">
        <v>23</v>
      </c>
      <c r="I27" s="9">
        <v>13</v>
      </c>
      <c r="J27" s="9">
        <v>223</v>
      </c>
      <c r="K27" s="9">
        <v>0</v>
      </c>
      <c r="L27" s="9">
        <v>1259</v>
      </c>
      <c r="M27" s="9">
        <v>0</v>
      </c>
      <c r="N27" s="9">
        <v>166</v>
      </c>
      <c r="O27" s="9">
        <v>10</v>
      </c>
      <c r="P27" s="8">
        <v>4</v>
      </c>
      <c r="Q27" s="9">
        <v>47</v>
      </c>
      <c r="R27" s="9">
        <v>0</v>
      </c>
      <c r="S27" s="9">
        <v>238</v>
      </c>
      <c r="T27" s="9">
        <v>0</v>
      </c>
      <c r="U27" s="9">
        <v>34</v>
      </c>
      <c r="V27" s="9">
        <v>0</v>
      </c>
      <c r="W27" s="9">
        <v>0</v>
      </c>
      <c r="X27" s="9">
        <v>0</v>
      </c>
      <c r="Y27" s="9">
        <v>0</v>
      </c>
      <c r="Z27" s="9">
        <v>1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55" t="s">
        <v>126</v>
      </c>
      <c r="B28" s="8">
        <v>10</v>
      </c>
      <c r="C28" s="9">
        <v>193</v>
      </c>
      <c r="D28" s="9">
        <v>8</v>
      </c>
      <c r="E28" s="9">
        <v>983</v>
      </c>
      <c r="F28" s="9">
        <v>0</v>
      </c>
      <c r="G28" s="9">
        <v>595</v>
      </c>
      <c r="H28" s="9">
        <v>13</v>
      </c>
      <c r="I28" s="9">
        <v>0</v>
      </c>
      <c r="J28" s="9">
        <v>9</v>
      </c>
      <c r="K28" s="9">
        <v>0</v>
      </c>
      <c r="L28" s="9">
        <v>25</v>
      </c>
      <c r="M28" s="9">
        <v>0</v>
      </c>
      <c r="N28" s="9">
        <v>3</v>
      </c>
      <c r="O28" s="9">
        <v>1</v>
      </c>
      <c r="P28" s="8">
        <v>1</v>
      </c>
      <c r="Q28" s="9">
        <v>32</v>
      </c>
      <c r="R28" s="9">
        <v>0</v>
      </c>
      <c r="S28" s="9">
        <v>189</v>
      </c>
      <c r="T28" s="9">
        <v>0</v>
      </c>
      <c r="U28" s="9">
        <v>68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55" t="s">
        <v>127</v>
      </c>
      <c r="B29" s="8">
        <v>79</v>
      </c>
      <c r="C29" s="9">
        <v>418</v>
      </c>
      <c r="D29" s="9">
        <v>45</v>
      </c>
      <c r="E29" s="9">
        <v>2371</v>
      </c>
      <c r="F29" s="9">
        <v>0</v>
      </c>
      <c r="G29" s="9">
        <v>2221</v>
      </c>
      <c r="H29" s="9">
        <v>58</v>
      </c>
      <c r="I29" s="8">
        <v>23</v>
      </c>
      <c r="J29" s="9">
        <v>130</v>
      </c>
      <c r="K29" s="9">
        <v>2</v>
      </c>
      <c r="L29" s="9">
        <v>782</v>
      </c>
      <c r="M29" s="9">
        <v>0</v>
      </c>
      <c r="N29" s="9">
        <v>344</v>
      </c>
      <c r="O29" s="9">
        <v>27</v>
      </c>
      <c r="P29" s="9">
        <v>10</v>
      </c>
      <c r="Q29" s="9">
        <v>55</v>
      </c>
      <c r="R29" s="9">
        <v>1</v>
      </c>
      <c r="S29" s="9">
        <v>341</v>
      </c>
      <c r="T29" s="9">
        <v>0</v>
      </c>
      <c r="U29" s="9">
        <v>56</v>
      </c>
      <c r="V29" s="9">
        <v>0</v>
      </c>
      <c r="W29" s="9">
        <v>0</v>
      </c>
      <c r="X29" s="9">
        <v>4</v>
      </c>
      <c r="Y29" s="9">
        <v>0</v>
      </c>
      <c r="Z29" s="9">
        <v>9</v>
      </c>
      <c r="AA29" s="9">
        <v>0</v>
      </c>
      <c r="AB29" s="9">
        <v>6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55" t="s">
        <v>128</v>
      </c>
      <c r="B30" s="8">
        <v>23</v>
      </c>
      <c r="C30" s="9">
        <v>84</v>
      </c>
      <c r="D30" s="9">
        <v>7</v>
      </c>
      <c r="E30" s="9">
        <v>540</v>
      </c>
      <c r="F30" s="9">
        <v>0</v>
      </c>
      <c r="G30" s="9">
        <v>107</v>
      </c>
      <c r="H30" s="9">
        <v>0</v>
      </c>
      <c r="I30" s="8">
        <v>7</v>
      </c>
      <c r="J30" s="9">
        <v>13</v>
      </c>
      <c r="K30" s="9">
        <v>0</v>
      </c>
      <c r="L30" s="9">
        <v>47</v>
      </c>
      <c r="M30" s="9">
        <v>0</v>
      </c>
      <c r="N30" s="9">
        <v>21</v>
      </c>
      <c r="O30" s="9">
        <v>0</v>
      </c>
      <c r="P30" s="9">
        <v>2</v>
      </c>
      <c r="Q30" s="9">
        <v>22</v>
      </c>
      <c r="R30" s="9">
        <v>2</v>
      </c>
      <c r="S30" s="9">
        <v>191</v>
      </c>
      <c r="T30" s="9">
        <v>0</v>
      </c>
      <c r="U30" s="9">
        <v>18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55" t="s">
        <v>129</v>
      </c>
      <c r="B31" s="8">
        <v>63</v>
      </c>
      <c r="C31" s="9">
        <v>202</v>
      </c>
      <c r="D31" s="9">
        <v>5</v>
      </c>
      <c r="E31" s="9">
        <v>1963</v>
      </c>
      <c r="F31" s="9">
        <v>0</v>
      </c>
      <c r="G31" s="9">
        <v>761</v>
      </c>
      <c r="H31" s="9">
        <v>0</v>
      </c>
      <c r="I31" s="8">
        <v>14</v>
      </c>
      <c r="J31" s="9">
        <v>13</v>
      </c>
      <c r="K31" s="9">
        <v>0</v>
      </c>
      <c r="L31" s="9">
        <v>598</v>
      </c>
      <c r="M31" s="9">
        <v>0</v>
      </c>
      <c r="N31" s="9">
        <v>80</v>
      </c>
      <c r="O31" s="9">
        <v>0</v>
      </c>
      <c r="P31" s="9">
        <v>17</v>
      </c>
      <c r="Q31" s="9">
        <v>40</v>
      </c>
      <c r="R31" s="9">
        <v>0</v>
      </c>
      <c r="S31" s="9">
        <v>338</v>
      </c>
      <c r="T31" s="9">
        <v>0</v>
      </c>
      <c r="U31" s="9">
        <v>73</v>
      </c>
      <c r="V31" s="9">
        <v>0</v>
      </c>
      <c r="W31" s="9">
        <v>0</v>
      </c>
      <c r="X31" s="9">
        <v>2</v>
      </c>
      <c r="Y31" s="9">
        <v>0</v>
      </c>
      <c r="Z31" s="9">
        <v>0</v>
      </c>
      <c r="AA31" s="9">
        <v>0</v>
      </c>
      <c r="AB31" s="9">
        <v>1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56" t="s">
        <v>130</v>
      </c>
      <c r="B32" s="8">
        <v>32</v>
      </c>
      <c r="C32" s="9">
        <v>149</v>
      </c>
      <c r="D32" s="9">
        <v>4</v>
      </c>
      <c r="E32" s="9">
        <v>515</v>
      </c>
      <c r="F32" s="9">
        <v>0</v>
      </c>
      <c r="G32" s="9">
        <v>216</v>
      </c>
      <c r="H32" s="9">
        <v>0</v>
      </c>
      <c r="I32" s="8">
        <v>4</v>
      </c>
      <c r="J32" s="9">
        <v>20</v>
      </c>
      <c r="K32" s="9">
        <v>0</v>
      </c>
      <c r="L32" s="9">
        <v>112</v>
      </c>
      <c r="M32" s="9">
        <v>0</v>
      </c>
      <c r="N32" s="9">
        <v>14</v>
      </c>
      <c r="O32" s="9">
        <v>0</v>
      </c>
      <c r="P32" s="9">
        <v>1</v>
      </c>
      <c r="Q32" s="9">
        <v>1</v>
      </c>
      <c r="R32" s="9">
        <v>0</v>
      </c>
      <c r="S32" s="9">
        <v>30</v>
      </c>
      <c r="T32" s="9">
        <v>0</v>
      </c>
      <c r="U32" s="9">
        <v>3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57" t="s">
        <v>131</v>
      </c>
      <c r="B33" s="13">
        <v>0</v>
      </c>
      <c r="C33" s="11">
        <v>20</v>
      </c>
      <c r="D33" s="11">
        <v>0</v>
      </c>
      <c r="E33" s="11">
        <v>46</v>
      </c>
      <c r="F33" s="11">
        <v>0</v>
      </c>
      <c r="G33" s="11">
        <v>49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7</v>
      </c>
      <c r="R33" s="11">
        <v>0</v>
      </c>
      <c r="S33" s="11">
        <v>13</v>
      </c>
      <c r="T33" s="11">
        <v>0</v>
      </c>
      <c r="U33" s="11">
        <v>10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59" customFormat="1" ht="21" customHeight="1" x14ac:dyDescent="0.3">
      <c r="A34" s="4" t="s">
        <v>132</v>
      </c>
      <c r="B34" s="158"/>
      <c r="C34" s="158"/>
      <c r="E34" s="160"/>
      <c r="F34" s="158"/>
      <c r="G34" s="158"/>
      <c r="H34" s="158"/>
      <c r="I34" s="4"/>
      <c r="J34" s="158"/>
      <c r="K34" s="158"/>
      <c r="M34" s="160"/>
      <c r="N34" s="158"/>
      <c r="O34" s="158"/>
      <c r="P34" s="158"/>
      <c r="R34" s="160"/>
      <c r="T34" s="158"/>
      <c r="U34" s="158"/>
      <c r="V34" s="158"/>
      <c r="W34" s="161"/>
      <c r="X34" s="161"/>
      <c r="Y34" s="161"/>
      <c r="Z34" s="162"/>
      <c r="AA34" s="162"/>
      <c r="AB34" s="161"/>
      <c r="AC34" s="161"/>
      <c r="AD34" s="14"/>
      <c r="AE34" s="161"/>
      <c r="AF34" s="14"/>
      <c r="AG34" s="14"/>
      <c r="AH34" s="161"/>
      <c r="AI34" s="162"/>
      <c r="AJ34" s="162"/>
      <c r="AK34" s="14"/>
      <c r="AL34" s="14"/>
      <c r="AM34" s="163"/>
      <c r="AN34" s="161"/>
      <c r="AO34" s="14"/>
      <c r="AP34" s="164"/>
      <c r="AQ34" s="165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4" t="s">
        <v>133</v>
      </c>
      <c r="B35" s="158"/>
      <c r="C35" s="158"/>
      <c r="E35" s="160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R35" s="160"/>
      <c r="S35" s="158"/>
      <c r="T35" s="158"/>
      <c r="U35" s="158"/>
      <c r="V35" s="158"/>
      <c r="W35" s="161"/>
      <c r="X35" s="161"/>
      <c r="Y35" s="161"/>
      <c r="Z35" s="162"/>
      <c r="AA35" s="162"/>
      <c r="AB35" s="162"/>
      <c r="AC35" s="164"/>
      <c r="AD35" s="161"/>
      <c r="AE35" s="161"/>
      <c r="AF35" s="161"/>
      <c r="AG35" s="164"/>
      <c r="AH35" s="161"/>
      <c r="AI35" s="161"/>
      <c r="AJ35" s="161"/>
      <c r="AK35" s="161"/>
      <c r="AL35" s="14"/>
      <c r="AM35" s="161"/>
      <c r="AN35" s="161"/>
      <c r="AO35" s="14"/>
      <c r="AP35" s="164"/>
      <c r="AQ35" s="161"/>
      <c r="AR35" s="21"/>
      <c r="AS35" s="166"/>
      <c r="AT35" s="21"/>
      <c r="AU35" s="167"/>
      <c r="AV35" s="167"/>
      <c r="AW35" s="167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1" customHeight="1" x14ac:dyDescent="0.25">
      <c r="B36" s="160"/>
      <c r="C36" s="160"/>
      <c r="D36" s="168"/>
      <c r="E36" s="160"/>
      <c r="F36" s="169"/>
      <c r="G36" s="169"/>
      <c r="H36" s="169"/>
      <c r="I36" s="169"/>
      <c r="J36" s="160"/>
      <c r="K36" s="160"/>
      <c r="L36" s="160"/>
      <c r="M36" s="160"/>
      <c r="N36" s="160"/>
      <c r="O36" s="169"/>
      <c r="P36" s="168"/>
      <c r="Q36" s="160"/>
      <c r="R36" s="160"/>
      <c r="S36" s="160"/>
      <c r="T36" s="160"/>
      <c r="U36" s="158"/>
      <c r="V36" s="158"/>
      <c r="X36" s="158"/>
      <c r="Y36" s="144"/>
      <c r="Z36" s="170"/>
      <c r="AA36" s="170"/>
      <c r="AB36" s="171"/>
      <c r="AC36" s="171"/>
      <c r="AD36" s="169"/>
      <c r="AE36" s="171"/>
      <c r="AF36" s="144"/>
      <c r="AG36" s="144"/>
      <c r="AH36" s="144"/>
      <c r="AI36" s="144"/>
      <c r="AJ36" s="14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</sheetData>
  <mergeCells count="48"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K7:K10"/>
    <mergeCell ref="L7:L10"/>
    <mergeCell ref="M7:M10"/>
    <mergeCell ref="N7:N10"/>
    <mergeCell ref="O7:O10"/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51D2-F575-44CD-B218-01D938839F7E}">
  <dimension ref="A1:GO37"/>
  <sheetViews>
    <sheetView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9" defaultRowHeight="13.2" x14ac:dyDescent="0.25"/>
  <cols>
    <col min="1" max="1" width="11.8984375" style="21" customWidth="1"/>
    <col min="2" max="2" width="8.6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8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28" width="8.59765625" style="21" customWidth="1"/>
    <col min="29" max="29" width="7.8984375" style="21" customWidth="1"/>
    <col min="30" max="31" width="8.59765625" style="21" customWidth="1"/>
    <col min="32" max="32" width="7.69921875" style="21" customWidth="1"/>
    <col min="33" max="33" width="8.59765625" style="21" customWidth="1"/>
    <col min="34" max="34" width="7.19921875" style="21" customWidth="1"/>
    <col min="35" max="35" width="8" style="21" customWidth="1"/>
    <col min="36" max="37" width="8.59765625" style="21" customWidth="1"/>
    <col min="38" max="38" width="10.09765625" style="21" customWidth="1"/>
    <col min="39" max="39" width="7.19921875" style="21" customWidth="1"/>
    <col min="40" max="40" width="8.09765625" style="21" customWidth="1"/>
    <col min="41" max="41" width="7" style="21" customWidth="1"/>
    <col min="42" max="42" width="7.5" style="21" customWidth="1"/>
    <col min="43" max="43" width="7.69921875" style="21" customWidth="1"/>
    <col min="44" max="16384" width="9" style="21"/>
  </cols>
  <sheetData>
    <row r="1" spans="1:43" s="123" customFormat="1" ht="19.5" customHeight="1" x14ac:dyDescent="0.25">
      <c r="A1" s="113" t="s">
        <v>82</v>
      </c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4"/>
      <c r="O1" s="114"/>
      <c r="P1" s="114"/>
      <c r="Q1" s="114"/>
      <c r="R1" s="114"/>
      <c r="S1" s="116" t="s">
        <v>83</v>
      </c>
      <c r="T1" s="117"/>
      <c r="U1" s="118" t="s">
        <v>84</v>
      </c>
      <c r="V1" s="119"/>
      <c r="W1" s="120"/>
      <c r="X1" s="120"/>
      <c r="Y1" s="120"/>
      <c r="Z1" s="120"/>
      <c r="AA1" s="120"/>
      <c r="AB1" s="120"/>
      <c r="AC1" s="120"/>
      <c r="AD1" s="121"/>
      <c r="AE1" s="122"/>
      <c r="AF1" s="122"/>
      <c r="AG1" s="122"/>
      <c r="AH1" s="122"/>
      <c r="AI1" s="122"/>
      <c r="AJ1" s="122"/>
      <c r="AK1" s="122"/>
      <c r="AN1" s="116" t="s">
        <v>83</v>
      </c>
      <c r="AO1" s="117"/>
      <c r="AP1" s="118" t="s">
        <v>84</v>
      </c>
      <c r="AQ1" s="119"/>
    </row>
    <row r="2" spans="1:43" s="123" customFormat="1" ht="20.25" customHeight="1" x14ac:dyDescent="0.3">
      <c r="A2" s="124" t="s">
        <v>85</v>
      </c>
      <c r="B2" s="125" t="s">
        <v>86</v>
      </c>
      <c r="C2" s="126"/>
      <c r="D2" s="125"/>
      <c r="E2" s="125"/>
      <c r="F2" s="125"/>
      <c r="G2" s="125"/>
      <c r="H2" s="125"/>
      <c r="I2" s="125"/>
      <c r="J2" s="126"/>
      <c r="K2" s="125"/>
      <c r="L2" s="125"/>
      <c r="M2" s="125"/>
      <c r="N2" s="125"/>
      <c r="O2" s="125"/>
      <c r="P2" s="125"/>
      <c r="Q2" s="125"/>
      <c r="R2" s="125"/>
      <c r="S2" s="127" t="s">
        <v>87</v>
      </c>
      <c r="T2" s="83"/>
      <c r="U2" s="83" t="s">
        <v>7</v>
      </c>
      <c r="V2" s="84"/>
      <c r="W2" s="125" t="s">
        <v>86</v>
      </c>
      <c r="X2" s="128"/>
      <c r="Y2" s="128"/>
      <c r="Z2" s="128"/>
      <c r="AA2" s="128"/>
      <c r="AB2" s="128"/>
      <c r="AC2" s="128"/>
      <c r="AD2" s="129"/>
      <c r="AE2" s="130"/>
      <c r="AF2" s="130"/>
      <c r="AG2" s="130"/>
      <c r="AH2" s="130"/>
      <c r="AI2" s="130"/>
      <c r="AJ2" s="130"/>
      <c r="AK2" s="130"/>
      <c r="AL2" s="126"/>
      <c r="AM2" s="131"/>
      <c r="AN2" s="127" t="s">
        <v>87</v>
      </c>
      <c r="AO2" s="83"/>
      <c r="AP2" s="83" t="s">
        <v>7</v>
      </c>
      <c r="AQ2" s="84"/>
    </row>
    <row r="3" spans="1:43" s="123" customFormat="1" ht="9.6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23" customFormat="1" ht="21" customHeight="1" x14ac:dyDescent="0.3">
      <c r="A4" s="134"/>
      <c r="B4" s="135"/>
      <c r="C4" s="135"/>
      <c r="D4" s="135"/>
      <c r="E4" s="135"/>
      <c r="F4" s="135"/>
      <c r="G4" s="134"/>
      <c r="H4" s="134"/>
      <c r="I4" s="134"/>
      <c r="J4" s="134" t="s">
        <v>88</v>
      </c>
      <c r="K4" s="135"/>
      <c r="L4" s="135"/>
      <c r="M4" s="135"/>
      <c r="N4" s="135"/>
      <c r="O4" s="135"/>
      <c r="P4" s="136"/>
      <c r="Q4" s="136"/>
      <c r="R4" s="136"/>
      <c r="S4" s="136"/>
      <c r="T4" s="136"/>
      <c r="U4" s="136"/>
      <c r="V4" s="136"/>
      <c r="W4" s="134"/>
      <c r="X4" s="137"/>
      <c r="Y4" s="137"/>
      <c r="Z4" s="137"/>
      <c r="AA4" s="137"/>
      <c r="AB4" s="137"/>
      <c r="AC4" s="134"/>
      <c r="AD4" s="134" t="s">
        <v>89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76</v>
      </c>
      <c r="L5" s="2"/>
      <c r="M5" s="2"/>
      <c r="N5" s="2"/>
      <c r="O5" s="2"/>
      <c r="P5" s="2"/>
      <c r="Q5" s="2"/>
      <c r="T5" s="2"/>
      <c r="U5" s="2"/>
      <c r="V5" s="3" t="s">
        <v>91</v>
      </c>
      <c r="Z5" s="2"/>
      <c r="AA5" s="2"/>
      <c r="AB5" s="2"/>
      <c r="AD5" s="2"/>
      <c r="AF5" s="85" t="s">
        <v>76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91</v>
      </c>
    </row>
    <row r="6" spans="1:43" s="144" customFormat="1" ht="24" customHeight="1" x14ac:dyDescent="0.3">
      <c r="A6" s="140" t="s">
        <v>92</v>
      </c>
      <c r="B6" s="141" t="s">
        <v>93</v>
      </c>
      <c r="C6" s="142"/>
      <c r="D6" s="142"/>
      <c r="E6" s="142"/>
      <c r="F6" s="142"/>
      <c r="G6" s="142"/>
      <c r="H6" s="143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42"/>
      <c r="R6" s="142"/>
      <c r="S6" s="142"/>
      <c r="T6" s="142"/>
      <c r="U6" s="142"/>
      <c r="V6" s="143"/>
      <c r="W6" s="141" t="s">
        <v>96</v>
      </c>
      <c r="X6" s="142"/>
      <c r="Y6" s="142"/>
      <c r="Z6" s="142"/>
      <c r="AA6" s="142"/>
      <c r="AB6" s="142"/>
      <c r="AC6" s="143"/>
      <c r="AD6" s="141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3" s="144" customFormat="1" ht="14.7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104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145" t="s">
        <v>100</v>
      </c>
      <c r="AM7" s="145" t="s">
        <v>101</v>
      </c>
      <c r="AN7" s="145" t="s">
        <v>107</v>
      </c>
      <c r="AO7" s="145" t="s">
        <v>103</v>
      </c>
      <c r="AP7" s="145" t="s">
        <v>106</v>
      </c>
      <c r="AQ7" s="146" t="s">
        <v>105</v>
      </c>
    </row>
    <row r="8" spans="1:43" s="144" customFormat="1" ht="16.2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9"/>
    </row>
    <row r="9" spans="1:43" s="144" customFormat="1" ht="4.5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9"/>
    </row>
    <row r="10" spans="1:43" s="144" customFormat="1" ht="17.25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3"/>
    </row>
    <row r="11" spans="1:43" s="144" customFormat="1" ht="24" customHeight="1" x14ac:dyDescent="0.3">
      <c r="A11" s="154" t="s">
        <v>109</v>
      </c>
      <c r="B11" s="7">
        <f>SUM(B12:B33)</f>
        <v>10264</v>
      </c>
      <c r="C11" s="7">
        <f t="shared" ref="C11:AQ11" si="0">SUM(C12:C33)</f>
        <v>13039</v>
      </c>
      <c r="D11" s="7">
        <f t="shared" si="0"/>
        <v>907</v>
      </c>
      <c r="E11" s="7">
        <f t="shared" si="0"/>
        <v>74195</v>
      </c>
      <c r="F11" s="7">
        <f t="shared" si="0"/>
        <v>3</v>
      </c>
      <c r="G11" s="7">
        <f t="shared" si="0"/>
        <v>40783</v>
      </c>
      <c r="H11" s="7">
        <f t="shared" si="0"/>
        <v>408</v>
      </c>
      <c r="I11" s="7">
        <f t="shared" si="0"/>
        <v>1362</v>
      </c>
      <c r="J11" s="7">
        <f t="shared" si="0"/>
        <v>2888</v>
      </c>
      <c r="K11" s="7">
        <f t="shared" si="0"/>
        <v>79</v>
      </c>
      <c r="L11" s="7">
        <f t="shared" si="0"/>
        <v>16543</v>
      </c>
      <c r="M11" s="7">
        <f t="shared" si="0"/>
        <v>1</v>
      </c>
      <c r="N11" s="7">
        <f t="shared" si="0"/>
        <v>6953</v>
      </c>
      <c r="O11" s="7">
        <f t="shared" si="0"/>
        <v>72</v>
      </c>
      <c r="P11" s="7">
        <f t="shared" si="0"/>
        <v>1920</v>
      </c>
      <c r="Q11" s="7">
        <f t="shared" si="0"/>
        <v>2515</v>
      </c>
      <c r="R11" s="7">
        <f t="shared" si="0"/>
        <v>91</v>
      </c>
      <c r="S11" s="7">
        <f t="shared" si="0"/>
        <v>12899</v>
      </c>
      <c r="T11" s="7">
        <f t="shared" si="0"/>
        <v>0</v>
      </c>
      <c r="U11" s="7">
        <f t="shared" si="0"/>
        <v>4246</v>
      </c>
      <c r="V11" s="7">
        <f t="shared" si="0"/>
        <v>45</v>
      </c>
      <c r="W11" s="7">
        <f t="shared" si="0"/>
        <v>40</v>
      </c>
      <c r="X11" s="7">
        <f t="shared" si="0"/>
        <v>27</v>
      </c>
      <c r="Y11" s="7">
        <f t="shared" si="0"/>
        <v>4</v>
      </c>
      <c r="Z11" s="7">
        <f t="shared" si="0"/>
        <v>57</v>
      </c>
      <c r="AA11" s="7">
        <f t="shared" si="0"/>
        <v>0</v>
      </c>
      <c r="AB11" s="7">
        <f t="shared" si="0"/>
        <v>34</v>
      </c>
      <c r="AC11" s="7">
        <f t="shared" si="0"/>
        <v>0</v>
      </c>
      <c r="AD11" s="7">
        <f t="shared" si="0"/>
        <v>4</v>
      </c>
      <c r="AE11" s="7">
        <f t="shared" si="0"/>
        <v>0</v>
      </c>
      <c r="AF11" s="7">
        <f t="shared" si="0"/>
        <v>0</v>
      </c>
      <c r="AG11" s="7">
        <f t="shared" si="0"/>
        <v>1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44" customFormat="1" ht="24" customHeight="1" x14ac:dyDescent="0.3">
      <c r="A12" s="155" t="s">
        <v>110</v>
      </c>
      <c r="B12" s="8">
        <v>1382</v>
      </c>
      <c r="C12" s="9">
        <v>556</v>
      </c>
      <c r="D12" s="9">
        <v>77</v>
      </c>
      <c r="E12" s="9">
        <v>4637</v>
      </c>
      <c r="F12" s="9">
        <v>0</v>
      </c>
      <c r="G12" s="9">
        <v>690</v>
      </c>
      <c r="H12" s="9">
        <v>5</v>
      </c>
      <c r="I12" s="9">
        <v>2</v>
      </c>
      <c r="J12" s="9">
        <v>0</v>
      </c>
      <c r="K12" s="9">
        <v>0</v>
      </c>
      <c r="L12" s="9">
        <v>0</v>
      </c>
      <c r="M12" s="9">
        <v>0</v>
      </c>
      <c r="N12" s="9">
        <v>1</v>
      </c>
      <c r="O12" s="9">
        <v>0</v>
      </c>
      <c r="P12" s="8">
        <v>348</v>
      </c>
      <c r="Q12" s="9">
        <v>148</v>
      </c>
      <c r="R12" s="9">
        <v>20</v>
      </c>
      <c r="S12" s="9">
        <v>788</v>
      </c>
      <c r="T12" s="9">
        <v>0</v>
      </c>
      <c r="U12" s="9">
        <v>117</v>
      </c>
      <c r="V12" s="9">
        <v>2</v>
      </c>
      <c r="W12" s="9">
        <v>11</v>
      </c>
      <c r="X12" s="9">
        <v>1</v>
      </c>
      <c r="Y12" s="9">
        <v>1</v>
      </c>
      <c r="Z12" s="9">
        <v>13</v>
      </c>
      <c r="AA12" s="9">
        <v>0</v>
      </c>
      <c r="AB12" s="9">
        <v>3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44" customFormat="1" ht="24" customHeight="1" x14ac:dyDescent="0.3">
      <c r="A13" s="155" t="s">
        <v>111</v>
      </c>
      <c r="B13" s="8">
        <v>376</v>
      </c>
      <c r="C13" s="9">
        <v>510</v>
      </c>
      <c r="D13" s="9">
        <v>20</v>
      </c>
      <c r="E13" s="9">
        <v>21513</v>
      </c>
      <c r="F13" s="9">
        <v>0</v>
      </c>
      <c r="G13" s="9">
        <v>5036</v>
      </c>
      <c r="H13" s="9">
        <v>2</v>
      </c>
      <c r="I13" s="9">
        <v>4</v>
      </c>
      <c r="J13" s="9">
        <v>7</v>
      </c>
      <c r="K13" s="9">
        <v>4</v>
      </c>
      <c r="L13" s="9">
        <v>3093</v>
      </c>
      <c r="M13" s="9">
        <v>0</v>
      </c>
      <c r="N13" s="9">
        <v>399</v>
      </c>
      <c r="O13" s="9">
        <v>0</v>
      </c>
      <c r="P13" s="8">
        <v>60</v>
      </c>
      <c r="Q13" s="9">
        <v>145</v>
      </c>
      <c r="R13" s="9">
        <v>2</v>
      </c>
      <c r="S13" s="9">
        <v>3122</v>
      </c>
      <c r="T13" s="9">
        <v>0</v>
      </c>
      <c r="U13" s="9">
        <v>458</v>
      </c>
      <c r="V13" s="9">
        <v>1</v>
      </c>
      <c r="W13" s="9">
        <v>0</v>
      </c>
      <c r="X13" s="9">
        <v>1</v>
      </c>
      <c r="Y13" s="9">
        <v>0</v>
      </c>
      <c r="Z13" s="9">
        <v>9</v>
      </c>
      <c r="AA13" s="9">
        <v>0</v>
      </c>
      <c r="AB13" s="9">
        <v>1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55" t="s">
        <v>112</v>
      </c>
      <c r="B14" s="8">
        <v>2868</v>
      </c>
      <c r="C14" s="9">
        <v>2789</v>
      </c>
      <c r="D14" s="9">
        <v>216</v>
      </c>
      <c r="E14" s="9">
        <v>5051</v>
      </c>
      <c r="F14" s="9">
        <v>0</v>
      </c>
      <c r="G14" s="9">
        <v>4928</v>
      </c>
      <c r="H14" s="9">
        <v>125</v>
      </c>
      <c r="I14" s="9">
        <v>413</v>
      </c>
      <c r="J14" s="9">
        <v>614</v>
      </c>
      <c r="K14" s="9">
        <v>11</v>
      </c>
      <c r="L14" s="9">
        <v>758</v>
      </c>
      <c r="M14" s="9">
        <v>0</v>
      </c>
      <c r="N14" s="9">
        <v>457</v>
      </c>
      <c r="O14" s="9">
        <v>0</v>
      </c>
      <c r="P14" s="8">
        <v>538</v>
      </c>
      <c r="Q14" s="9">
        <v>525</v>
      </c>
      <c r="R14" s="9">
        <v>20</v>
      </c>
      <c r="S14" s="9">
        <v>1524</v>
      </c>
      <c r="T14" s="9">
        <v>0</v>
      </c>
      <c r="U14" s="9">
        <v>927</v>
      </c>
      <c r="V14" s="9">
        <v>17</v>
      </c>
      <c r="W14" s="9">
        <v>16</v>
      </c>
      <c r="X14" s="9">
        <v>15</v>
      </c>
      <c r="Y14" s="9">
        <v>2</v>
      </c>
      <c r="Z14" s="9">
        <v>16</v>
      </c>
      <c r="AA14" s="9">
        <v>0</v>
      </c>
      <c r="AB14" s="9">
        <v>14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55" t="s">
        <v>113</v>
      </c>
      <c r="B15" s="8">
        <v>985</v>
      </c>
      <c r="C15" s="8">
        <v>2223</v>
      </c>
      <c r="D15" s="8">
        <v>69</v>
      </c>
      <c r="E15" s="8">
        <v>10878</v>
      </c>
      <c r="F15" s="8">
        <v>0</v>
      </c>
      <c r="G15" s="8">
        <v>6672</v>
      </c>
      <c r="H15" s="8">
        <v>17</v>
      </c>
      <c r="I15" s="8">
        <v>289</v>
      </c>
      <c r="J15" s="8">
        <v>746</v>
      </c>
      <c r="K15" s="8">
        <v>21</v>
      </c>
      <c r="L15" s="8">
        <v>3990</v>
      </c>
      <c r="M15" s="8">
        <v>0</v>
      </c>
      <c r="N15" s="8">
        <v>2526</v>
      </c>
      <c r="O15" s="8">
        <v>6</v>
      </c>
      <c r="P15" s="8">
        <v>244</v>
      </c>
      <c r="Q15" s="8">
        <v>580</v>
      </c>
      <c r="R15" s="8">
        <v>12</v>
      </c>
      <c r="S15" s="8">
        <v>3152</v>
      </c>
      <c r="T15" s="8">
        <v>0</v>
      </c>
      <c r="U15" s="8">
        <v>1534</v>
      </c>
      <c r="V15" s="8">
        <v>5</v>
      </c>
      <c r="W15" s="8">
        <v>3</v>
      </c>
      <c r="X15" s="8">
        <v>6</v>
      </c>
      <c r="Y15" s="8">
        <v>0</v>
      </c>
      <c r="Z15" s="8">
        <v>7</v>
      </c>
      <c r="AA15" s="8">
        <v>0</v>
      </c>
      <c r="AB15" s="8">
        <v>7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55" t="s">
        <v>114</v>
      </c>
      <c r="B16" s="8">
        <f>684+1</f>
        <v>685</v>
      </c>
      <c r="C16" s="8">
        <v>505</v>
      </c>
      <c r="D16" s="8">
        <v>24</v>
      </c>
      <c r="E16" s="8">
        <v>3398</v>
      </c>
      <c r="F16" s="8">
        <v>0</v>
      </c>
      <c r="G16" s="8">
        <v>2509</v>
      </c>
      <c r="H16" s="8">
        <v>28</v>
      </c>
      <c r="I16" s="8">
        <v>30</v>
      </c>
      <c r="J16" s="8">
        <v>39</v>
      </c>
      <c r="K16" s="8">
        <v>2</v>
      </c>
      <c r="L16" s="8">
        <v>640</v>
      </c>
      <c r="M16" s="8">
        <v>0</v>
      </c>
      <c r="N16" s="8">
        <v>362</v>
      </c>
      <c r="O16" s="8">
        <v>0</v>
      </c>
      <c r="P16" s="8">
        <v>229</v>
      </c>
      <c r="Q16" s="8">
        <v>167</v>
      </c>
      <c r="R16" s="8">
        <v>6</v>
      </c>
      <c r="S16" s="8">
        <v>799</v>
      </c>
      <c r="T16" s="8">
        <v>0</v>
      </c>
      <c r="U16" s="8">
        <v>188</v>
      </c>
      <c r="V16" s="8">
        <v>14</v>
      </c>
      <c r="W16" s="8">
        <v>5</v>
      </c>
      <c r="X16" s="8">
        <v>2</v>
      </c>
      <c r="Y16" s="8">
        <v>0</v>
      </c>
      <c r="Z16" s="8">
        <v>6</v>
      </c>
      <c r="AA16" s="8">
        <v>0</v>
      </c>
      <c r="AB16" s="8">
        <v>3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44" customFormat="1" ht="24" customHeight="1" x14ac:dyDescent="0.3">
      <c r="A17" s="155" t="s">
        <v>115</v>
      </c>
      <c r="B17" s="8">
        <v>994</v>
      </c>
      <c r="C17" s="8">
        <v>653</v>
      </c>
      <c r="D17" s="8">
        <v>190</v>
      </c>
      <c r="E17" s="8">
        <v>6043</v>
      </c>
      <c r="F17" s="8">
        <v>2</v>
      </c>
      <c r="G17" s="8">
        <v>3587</v>
      </c>
      <c r="H17" s="8">
        <v>44</v>
      </c>
      <c r="I17" s="8">
        <v>118</v>
      </c>
      <c r="J17" s="8">
        <v>104</v>
      </c>
      <c r="K17" s="8">
        <v>15</v>
      </c>
      <c r="L17" s="8">
        <v>1703</v>
      </c>
      <c r="M17" s="8">
        <v>1</v>
      </c>
      <c r="N17" s="8">
        <v>455</v>
      </c>
      <c r="O17" s="8">
        <v>17</v>
      </c>
      <c r="P17" s="8">
        <v>192</v>
      </c>
      <c r="Q17" s="8">
        <v>104</v>
      </c>
      <c r="R17" s="8">
        <v>9</v>
      </c>
      <c r="S17" s="8">
        <v>668</v>
      </c>
      <c r="T17" s="8">
        <v>0</v>
      </c>
      <c r="U17" s="8">
        <v>153</v>
      </c>
      <c r="V17" s="8">
        <v>2</v>
      </c>
      <c r="W17" s="8">
        <v>0</v>
      </c>
      <c r="X17" s="8">
        <v>0</v>
      </c>
      <c r="Y17" s="8">
        <v>0</v>
      </c>
      <c r="Z17" s="8">
        <v>2</v>
      </c>
      <c r="AA17" s="8">
        <v>0</v>
      </c>
      <c r="AB17" s="8">
        <v>2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55" t="s">
        <v>116</v>
      </c>
      <c r="B18" s="8">
        <v>497</v>
      </c>
      <c r="C18" s="9">
        <v>807</v>
      </c>
      <c r="D18" s="9">
        <v>29</v>
      </c>
      <c r="E18" s="9">
        <v>2583</v>
      </c>
      <c r="F18" s="9">
        <v>0</v>
      </c>
      <c r="G18" s="9">
        <v>2086</v>
      </c>
      <c r="H18" s="9">
        <v>64</v>
      </c>
      <c r="I18" s="9">
        <v>123</v>
      </c>
      <c r="J18" s="9">
        <v>219</v>
      </c>
      <c r="K18" s="9">
        <v>8</v>
      </c>
      <c r="L18" s="9">
        <v>563</v>
      </c>
      <c r="M18" s="9">
        <v>0</v>
      </c>
      <c r="N18" s="9">
        <v>314</v>
      </c>
      <c r="O18" s="9">
        <v>1</v>
      </c>
      <c r="P18" s="8">
        <v>49</v>
      </c>
      <c r="Q18" s="9">
        <v>104</v>
      </c>
      <c r="R18" s="9">
        <v>1</v>
      </c>
      <c r="S18" s="9">
        <v>230</v>
      </c>
      <c r="T18" s="9">
        <v>0</v>
      </c>
      <c r="U18" s="9">
        <v>109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55" t="s">
        <v>117</v>
      </c>
      <c r="B19" s="8">
        <v>28</v>
      </c>
      <c r="C19" s="9">
        <v>96</v>
      </c>
      <c r="D19" s="9">
        <v>5</v>
      </c>
      <c r="E19" s="9">
        <v>531</v>
      </c>
      <c r="F19" s="9">
        <v>0</v>
      </c>
      <c r="G19" s="9">
        <v>123</v>
      </c>
      <c r="H19" s="9">
        <v>0</v>
      </c>
      <c r="I19" s="9">
        <v>0</v>
      </c>
      <c r="J19" s="9">
        <v>0</v>
      </c>
      <c r="K19" s="9">
        <v>0</v>
      </c>
      <c r="L19" s="9">
        <v>51</v>
      </c>
      <c r="M19" s="9">
        <v>0</v>
      </c>
      <c r="N19" s="9">
        <v>3</v>
      </c>
      <c r="O19" s="9">
        <v>0</v>
      </c>
      <c r="P19" s="8">
        <v>0</v>
      </c>
      <c r="Q19" s="9">
        <v>3</v>
      </c>
      <c r="R19" s="9">
        <v>0</v>
      </c>
      <c r="S19" s="9">
        <v>24</v>
      </c>
      <c r="T19" s="9">
        <v>0</v>
      </c>
      <c r="U19" s="9">
        <v>2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55" t="s">
        <v>118</v>
      </c>
      <c r="B20" s="8">
        <v>133</v>
      </c>
      <c r="C20" s="9">
        <v>161</v>
      </c>
      <c r="D20" s="9">
        <v>25</v>
      </c>
      <c r="E20" s="9">
        <v>790</v>
      </c>
      <c r="F20" s="9">
        <v>0</v>
      </c>
      <c r="G20" s="9">
        <v>497</v>
      </c>
      <c r="H20" s="9">
        <v>0</v>
      </c>
      <c r="I20" s="9">
        <v>8</v>
      </c>
      <c r="J20" s="9">
        <v>15</v>
      </c>
      <c r="K20" s="9">
        <v>1</v>
      </c>
      <c r="L20" s="9">
        <v>57</v>
      </c>
      <c r="M20" s="9">
        <v>0</v>
      </c>
      <c r="N20" s="9">
        <v>24</v>
      </c>
      <c r="O20" s="9">
        <v>0</v>
      </c>
      <c r="P20" s="8">
        <v>21</v>
      </c>
      <c r="Q20" s="9">
        <v>11</v>
      </c>
      <c r="R20" s="9">
        <v>2</v>
      </c>
      <c r="S20" s="9">
        <v>102</v>
      </c>
      <c r="T20" s="9">
        <v>0</v>
      </c>
      <c r="U20" s="9">
        <v>21</v>
      </c>
      <c r="V20" s="9">
        <v>0</v>
      </c>
      <c r="W20" s="9">
        <v>1</v>
      </c>
      <c r="X20" s="9">
        <v>0</v>
      </c>
      <c r="Y20" s="9">
        <v>1</v>
      </c>
      <c r="Z20" s="9">
        <v>0</v>
      </c>
      <c r="AA20" s="9">
        <v>0</v>
      </c>
      <c r="AB20" s="9">
        <v>1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55" t="s">
        <v>119</v>
      </c>
      <c r="B21" s="8">
        <f>683+5</f>
        <v>688</v>
      </c>
      <c r="C21" s="9">
        <v>663</v>
      </c>
      <c r="D21" s="9">
        <v>81</v>
      </c>
      <c r="E21" s="9">
        <v>2010</v>
      </c>
      <c r="F21" s="9">
        <v>0</v>
      </c>
      <c r="G21" s="9">
        <v>3029</v>
      </c>
      <c r="H21" s="9">
        <v>27</v>
      </c>
      <c r="I21" s="9">
        <v>146</v>
      </c>
      <c r="J21" s="9">
        <v>280</v>
      </c>
      <c r="K21" s="9">
        <v>6</v>
      </c>
      <c r="L21" s="9">
        <v>634</v>
      </c>
      <c r="M21" s="9">
        <v>0</v>
      </c>
      <c r="N21" s="9">
        <v>640</v>
      </c>
      <c r="O21" s="9">
        <v>18</v>
      </c>
      <c r="P21" s="8">
        <v>74</v>
      </c>
      <c r="Q21" s="9">
        <v>80</v>
      </c>
      <c r="R21" s="9">
        <v>0</v>
      </c>
      <c r="S21" s="9">
        <v>221</v>
      </c>
      <c r="T21" s="9">
        <v>0</v>
      </c>
      <c r="U21" s="9">
        <v>67</v>
      </c>
      <c r="V21" s="9">
        <v>1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55" t="s">
        <v>120</v>
      </c>
      <c r="B22" s="8">
        <v>234</v>
      </c>
      <c r="C22" s="9">
        <v>544</v>
      </c>
      <c r="D22" s="9">
        <v>16</v>
      </c>
      <c r="E22" s="9">
        <v>1844</v>
      </c>
      <c r="F22" s="9">
        <v>0</v>
      </c>
      <c r="G22" s="9">
        <v>1097</v>
      </c>
      <c r="H22" s="9">
        <v>2</v>
      </c>
      <c r="I22" s="9">
        <v>14</v>
      </c>
      <c r="J22" s="9">
        <v>111</v>
      </c>
      <c r="K22" s="9">
        <v>2</v>
      </c>
      <c r="L22" s="9">
        <v>615</v>
      </c>
      <c r="M22" s="9">
        <v>0</v>
      </c>
      <c r="N22" s="9">
        <v>158</v>
      </c>
      <c r="O22" s="9">
        <v>2</v>
      </c>
      <c r="P22" s="8">
        <v>21</v>
      </c>
      <c r="Q22" s="9">
        <v>81</v>
      </c>
      <c r="R22" s="9">
        <v>1</v>
      </c>
      <c r="S22" s="9">
        <v>200</v>
      </c>
      <c r="T22" s="9">
        <v>0</v>
      </c>
      <c r="U22" s="9">
        <v>95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55" t="s">
        <v>121</v>
      </c>
      <c r="B23" s="8">
        <f>370+1</f>
        <v>371</v>
      </c>
      <c r="C23" s="9">
        <v>485</v>
      </c>
      <c r="D23" s="9">
        <v>18</v>
      </c>
      <c r="E23" s="9">
        <v>1411</v>
      </c>
      <c r="F23" s="9">
        <v>0</v>
      </c>
      <c r="G23" s="9">
        <v>1004</v>
      </c>
      <c r="H23" s="9">
        <v>1</v>
      </c>
      <c r="I23" s="9">
        <v>36</v>
      </c>
      <c r="J23" s="9">
        <v>42</v>
      </c>
      <c r="K23" s="9">
        <v>1</v>
      </c>
      <c r="L23" s="9">
        <v>224</v>
      </c>
      <c r="M23" s="9">
        <v>0</v>
      </c>
      <c r="N23" s="9">
        <v>51</v>
      </c>
      <c r="O23" s="9">
        <v>1</v>
      </c>
      <c r="P23" s="8">
        <v>40</v>
      </c>
      <c r="Q23" s="9">
        <v>104</v>
      </c>
      <c r="R23" s="9">
        <v>3</v>
      </c>
      <c r="S23" s="9">
        <v>285</v>
      </c>
      <c r="T23" s="9">
        <v>0</v>
      </c>
      <c r="U23" s="9">
        <v>59</v>
      </c>
      <c r="V23" s="9">
        <v>0</v>
      </c>
      <c r="W23" s="9">
        <v>4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4</v>
      </c>
      <c r="AE23" s="9">
        <v>0</v>
      </c>
      <c r="AF23" s="9">
        <v>0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55" t="s">
        <v>122</v>
      </c>
      <c r="B24" s="8">
        <f>529+1</f>
        <v>530</v>
      </c>
      <c r="C24" s="9">
        <v>726</v>
      </c>
      <c r="D24" s="9">
        <v>14</v>
      </c>
      <c r="E24" s="9">
        <v>1880</v>
      </c>
      <c r="F24" s="9">
        <v>0</v>
      </c>
      <c r="G24" s="9">
        <v>1671</v>
      </c>
      <c r="H24" s="9">
        <v>3</v>
      </c>
      <c r="I24" s="9">
        <v>122</v>
      </c>
      <c r="J24" s="9">
        <v>253</v>
      </c>
      <c r="K24" s="9">
        <v>2</v>
      </c>
      <c r="L24" s="9">
        <v>609</v>
      </c>
      <c r="M24" s="9">
        <v>0</v>
      </c>
      <c r="N24" s="9">
        <v>339</v>
      </c>
      <c r="O24" s="9">
        <v>1</v>
      </c>
      <c r="P24" s="8">
        <v>19</v>
      </c>
      <c r="Q24" s="9">
        <v>28</v>
      </c>
      <c r="R24" s="9">
        <v>0</v>
      </c>
      <c r="S24" s="9">
        <v>73</v>
      </c>
      <c r="T24" s="9">
        <v>0</v>
      </c>
      <c r="U24" s="9">
        <v>12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55" t="s">
        <v>123</v>
      </c>
      <c r="B25" s="8">
        <f>196+1</f>
        <v>197</v>
      </c>
      <c r="C25" s="9">
        <v>294</v>
      </c>
      <c r="D25" s="9">
        <v>15</v>
      </c>
      <c r="E25" s="9">
        <v>1607</v>
      </c>
      <c r="F25" s="9">
        <v>1</v>
      </c>
      <c r="G25" s="9">
        <v>1598</v>
      </c>
      <c r="H25" s="9">
        <v>0</v>
      </c>
      <c r="I25" s="9">
        <v>3</v>
      </c>
      <c r="J25" s="9">
        <v>3</v>
      </c>
      <c r="K25" s="9">
        <v>0</v>
      </c>
      <c r="L25" s="9">
        <v>3</v>
      </c>
      <c r="M25" s="9">
        <v>0</v>
      </c>
      <c r="N25" s="9">
        <v>6</v>
      </c>
      <c r="O25" s="9">
        <v>0</v>
      </c>
      <c r="P25" s="8">
        <v>23</v>
      </c>
      <c r="Q25" s="9">
        <v>39</v>
      </c>
      <c r="R25" s="9">
        <v>2</v>
      </c>
      <c r="S25" s="9">
        <v>171</v>
      </c>
      <c r="T25" s="9">
        <v>0</v>
      </c>
      <c r="U25" s="9">
        <v>33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55" t="s">
        <v>124</v>
      </c>
      <c r="B26" s="8">
        <v>44</v>
      </c>
      <c r="C26" s="9">
        <v>488</v>
      </c>
      <c r="D26" s="9">
        <v>20</v>
      </c>
      <c r="E26" s="9">
        <v>1953</v>
      </c>
      <c r="F26" s="9">
        <v>0</v>
      </c>
      <c r="G26" s="9">
        <v>1234</v>
      </c>
      <c r="H26" s="9">
        <v>0</v>
      </c>
      <c r="I26" s="9">
        <v>1</v>
      </c>
      <c r="J26" s="9">
        <v>96</v>
      </c>
      <c r="K26" s="9">
        <v>1</v>
      </c>
      <c r="L26" s="9">
        <v>302</v>
      </c>
      <c r="M26" s="9">
        <v>0</v>
      </c>
      <c r="N26" s="9">
        <v>241</v>
      </c>
      <c r="O26" s="9">
        <v>0</v>
      </c>
      <c r="P26" s="8">
        <v>14</v>
      </c>
      <c r="Q26" s="9">
        <v>120</v>
      </c>
      <c r="R26" s="9">
        <v>2</v>
      </c>
      <c r="S26" s="9">
        <v>501</v>
      </c>
      <c r="T26" s="9">
        <v>0</v>
      </c>
      <c r="U26" s="9">
        <v>163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55" t="s">
        <v>125</v>
      </c>
      <c r="B27" s="8">
        <v>29</v>
      </c>
      <c r="C27" s="9">
        <v>261</v>
      </c>
      <c r="D27" s="9">
        <v>6</v>
      </c>
      <c r="E27" s="9">
        <v>2771</v>
      </c>
      <c r="F27" s="9">
        <v>0</v>
      </c>
      <c r="G27" s="9">
        <v>386</v>
      </c>
      <c r="H27" s="9">
        <v>9</v>
      </c>
      <c r="I27" s="9">
        <v>8</v>
      </c>
      <c r="J27" s="9">
        <v>121</v>
      </c>
      <c r="K27" s="9">
        <v>0</v>
      </c>
      <c r="L27" s="9">
        <v>1401</v>
      </c>
      <c r="M27" s="9">
        <v>0</v>
      </c>
      <c r="N27" s="9">
        <v>130</v>
      </c>
      <c r="O27" s="9">
        <v>4</v>
      </c>
      <c r="P27" s="8">
        <v>4</v>
      </c>
      <c r="Q27" s="9">
        <v>24</v>
      </c>
      <c r="R27" s="9">
        <v>0</v>
      </c>
      <c r="S27" s="9">
        <v>222</v>
      </c>
      <c r="T27" s="9">
        <v>0</v>
      </c>
      <c r="U27" s="9">
        <v>26</v>
      </c>
      <c r="V27" s="9">
        <v>1</v>
      </c>
      <c r="W27" s="9">
        <v>0</v>
      </c>
      <c r="X27" s="9">
        <v>2</v>
      </c>
      <c r="Y27" s="9">
        <v>0</v>
      </c>
      <c r="Z27" s="9">
        <v>0</v>
      </c>
      <c r="AA27" s="9">
        <v>0</v>
      </c>
      <c r="AB27" s="9">
        <v>2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55" t="s">
        <v>126</v>
      </c>
      <c r="B28" s="8">
        <v>11</v>
      </c>
      <c r="C28" s="9">
        <v>418</v>
      </c>
      <c r="D28" s="9">
        <v>12</v>
      </c>
      <c r="E28" s="9">
        <v>785</v>
      </c>
      <c r="F28" s="9">
        <v>0</v>
      </c>
      <c r="G28" s="9">
        <v>637</v>
      </c>
      <c r="H28" s="9">
        <v>12</v>
      </c>
      <c r="I28" s="9">
        <v>1</v>
      </c>
      <c r="J28" s="9">
        <v>4</v>
      </c>
      <c r="K28" s="9">
        <v>0</v>
      </c>
      <c r="L28" s="9">
        <v>40</v>
      </c>
      <c r="M28" s="9">
        <v>0</v>
      </c>
      <c r="N28" s="9">
        <v>5</v>
      </c>
      <c r="O28" s="9">
        <v>0</v>
      </c>
      <c r="P28" s="8">
        <v>1</v>
      </c>
      <c r="Q28" s="9">
        <v>102</v>
      </c>
      <c r="R28" s="9">
        <v>3</v>
      </c>
      <c r="S28" s="9">
        <v>178</v>
      </c>
      <c r="T28" s="9">
        <v>0</v>
      </c>
      <c r="U28" s="9">
        <v>83</v>
      </c>
      <c r="V28" s="9">
        <v>2</v>
      </c>
      <c r="W28" s="9">
        <v>0</v>
      </c>
      <c r="X28" s="9">
        <v>0</v>
      </c>
      <c r="Y28" s="9">
        <v>0</v>
      </c>
      <c r="Z28" s="9">
        <v>1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55" t="s">
        <v>127</v>
      </c>
      <c r="B29" s="8">
        <v>69</v>
      </c>
      <c r="C29" s="9">
        <v>380</v>
      </c>
      <c r="D29" s="9">
        <v>20</v>
      </c>
      <c r="E29" s="9">
        <v>1862</v>
      </c>
      <c r="F29" s="9">
        <v>0</v>
      </c>
      <c r="G29" s="9">
        <v>2400</v>
      </c>
      <c r="H29" s="9">
        <v>68</v>
      </c>
      <c r="I29" s="8">
        <v>20</v>
      </c>
      <c r="J29" s="9">
        <v>121</v>
      </c>
      <c r="K29" s="9">
        <v>0</v>
      </c>
      <c r="L29" s="9">
        <v>755</v>
      </c>
      <c r="M29" s="9">
        <v>0</v>
      </c>
      <c r="N29" s="9">
        <v>387</v>
      </c>
      <c r="O29" s="9">
        <v>22</v>
      </c>
      <c r="P29" s="9">
        <v>13</v>
      </c>
      <c r="Q29" s="9">
        <v>75</v>
      </c>
      <c r="R29" s="9">
        <v>1</v>
      </c>
      <c r="S29" s="9">
        <v>234</v>
      </c>
      <c r="T29" s="9">
        <v>0</v>
      </c>
      <c r="U29" s="9">
        <v>69</v>
      </c>
      <c r="V29" s="9">
        <v>0</v>
      </c>
      <c r="W29" s="9">
        <v>0</v>
      </c>
      <c r="X29" s="9">
        <v>0</v>
      </c>
      <c r="Y29" s="9">
        <v>0</v>
      </c>
      <c r="Z29" s="9">
        <v>3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55" t="s">
        <v>128</v>
      </c>
      <c r="B30" s="8">
        <v>42</v>
      </c>
      <c r="C30" s="9">
        <v>122</v>
      </c>
      <c r="D30" s="9">
        <v>17</v>
      </c>
      <c r="E30" s="9">
        <v>501</v>
      </c>
      <c r="F30" s="9">
        <v>0</v>
      </c>
      <c r="G30" s="9">
        <v>195</v>
      </c>
      <c r="H30" s="9">
        <v>0</v>
      </c>
      <c r="I30" s="8">
        <v>7</v>
      </c>
      <c r="J30" s="9">
        <v>7</v>
      </c>
      <c r="K30" s="9">
        <v>4</v>
      </c>
      <c r="L30" s="9">
        <v>29</v>
      </c>
      <c r="M30" s="9">
        <v>0</v>
      </c>
      <c r="N30" s="9">
        <v>16</v>
      </c>
      <c r="O30" s="9">
        <v>0</v>
      </c>
      <c r="P30" s="9">
        <v>8</v>
      </c>
      <c r="Q30" s="9">
        <v>34</v>
      </c>
      <c r="R30" s="9">
        <v>0</v>
      </c>
      <c r="S30" s="9">
        <v>177</v>
      </c>
      <c r="T30" s="9">
        <v>0</v>
      </c>
      <c r="U30" s="9">
        <v>37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55" t="s">
        <v>129</v>
      </c>
      <c r="B31" s="8">
        <v>69</v>
      </c>
      <c r="C31" s="9">
        <v>193</v>
      </c>
      <c r="D31" s="9">
        <v>19</v>
      </c>
      <c r="E31" s="9">
        <v>1668</v>
      </c>
      <c r="F31" s="9">
        <v>0</v>
      </c>
      <c r="G31" s="9">
        <v>1056</v>
      </c>
      <c r="H31" s="9">
        <v>0</v>
      </c>
      <c r="I31" s="8">
        <v>13</v>
      </c>
      <c r="J31" s="9">
        <v>87</v>
      </c>
      <c r="K31" s="9">
        <v>1</v>
      </c>
      <c r="L31" s="9">
        <v>902</v>
      </c>
      <c r="M31" s="9">
        <v>0</v>
      </c>
      <c r="N31" s="9">
        <v>418</v>
      </c>
      <c r="O31" s="9">
        <v>0</v>
      </c>
      <c r="P31" s="9">
        <v>21</v>
      </c>
      <c r="Q31" s="9">
        <v>34</v>
      </c>
      <c r="R31" s="9">
        <v>6</v>
      </c>
      <c r="S31" s="9">
        <v>202</v>
      </c>
      <c r="T31" s="9">
        <v>0</v>
      </c>
      <c r="U31" s="9">
        <v>81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56" t="s">
        <v>130</v>
      </c>
      <c r="B32" s="8">
        <v>32</v>
      </c>
      <c r="C32" s="9">
        <v>157</v>
      </c>
      <c r="D32" s="9">
        <v>11</v>
      </c>
      <c r="E32" s="9">
        <v>421</v>
      </c>
      <c r="F32" s="9">
        <v>0</v>
      </c>
      <c r="G32" s="9">
        <v>313</v>
      </c>
      <c r="H32" s="9">
        <v>1</v>
      </c>
      <c r="I32" s="8">
        <v>4</v>
      </c>
      <c r="J32" s="9">
        <v>19</v>
      </c>
      <c r="K32" s="9">
        <v>0</v>
      </c>
      <c r="L32" s="9">
        <v>174</v>
      </c>
      <c r="M32" s="9">
        <v>0</v>
      </c>
      <c r="N32" s="9">
        <v>21</v>
      </c>
      <c r="O32" s="9">
        <v>0</v>
      </c>
      <c r="P32" s="9">
        <v>1</v>
      </c>
      <c r="Q32" s="9">
        <v>5</v>
      </c>
      <c r="R32" s="9">
        <v>1</v>
      </c>
      <c r="S32" s="9">
        <v>8</v>
      </c>
      <c r="T32" s="9">
        <v>0</v>
      </c>
      <c r="U32" s="9">
        <v>5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57" t="s">
        <v>131</v>
      </c>
      <c r="B33" s="13">
        <v>0</v>
      </c>
      <c r="C33" s="11">
        <v>8</v>
      </c>
      <c r="D33" s="11">
        <v>3</v>
      </c>
      <c r="E33" s="11">
        <v>58</v>
      </c>
      <c r="F33" s="11">
        <v>0</v>
      </c>
      <c r="G33" s="11">
        <v>35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2</v>
      </c>
      <c r="R33" s="11">
        <v>0</v>
      </c>
      <c r="S33" s="11">
        <v>18</v>
      </c>
      <c r="T33" s="11">
        <v>0</v>
      </c>
      <c r="U33" s="11">
        <v>7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59" customFormat="1" ht="21" customHeight="1" x14ac:dyDescent="0.3">
      <c r="A34" s="4" t="s">
        <v>132</v>
      </c>
      <c r="B34" s="158"/>
      <c r="C34" s="158"/>
      <c r="E34" s="160"/>
      <c r="F34" s="158"/>
      <c r="G34" s="158"/>
      <c r="H34" s="158"/>
      <c r="I34" s="4"/>
      <c r="J34" s="158"/>
      <c r="K34" s="158"/>
      <c r="M34" s="160"/>
      <c r="N34" s="158"/>
      <c r="O34" s="158"/>
      <c r="P34" s="158"/>
      <c r="R34" s="160"/>
      <c r="T34" s="158"/>
      <c r="U34" s="158"/>
      <c r="V34" s="158"/>
      <c r="W34" s="161"/>
      <c r="X34" s="161"/>
      <c r="Y34" s="161"/>
      <c r="Z34" s="162"/>
      <c r="AA34" s="162"/>
      <c r="AB34" s="161"/>
      <c r="AC34" s="161"/>
      <c r="AD34" s="14"/>
      <c r="AE34" s="161"/>
      <c r="AF34" s="14"/>
      <c r="AG34" s="14"/>
      <c r="AH34" s="161"/>
      <c r="AI34" s="162"/>
      <c r="AJ34" s="162"/>
      <c r="AK34" s="14"/>
      <c r="AL34" s="14"/>
      <c r="AM34" s="163"/>
      <c r="AN34" s="161"/>
      <c r="AO34" s="14"/>
      <c r="AP34" s="164"/>
      <c r="AQ34" s="165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4" t="s">
        <v>133</v>
      </c>
      <c r="B35" s="158"/>
      <c r="C35" s="158"/>
      <c r="E35" s="160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R35" s="160"/>
      <c r="S35" s="158"/>
      <c r="T35" s="158"/>
      <c r="U35" s="158"/>
      <c r="V35" s="158"/>
      <c r="W35" s="161"/>
      <c r="X35" s="161"/>
      <c r="Y35" s="161"/>
      <c r="Z35" s="162"/>
      <c r="AA35" s="162"/>
      <c r="AB35" s="162"/>
      <c r="AC35" s="164"/>
      <c r="AD35" s="161"/>
      <c r="AE35" s="161"/>
      <c r="AF35" s="161"/>
      <c r="AG35" s="164"/>
      <c r="AH35" s="161"/>
      <c r="AI35" s="161"/>
      <c r="AJ35" s="161"/>
      <c r="AK35" s="161"/>
      <c r="AL35" s="14"/>
      <c r="AM35" s="161"/>
      <c r="AN35" s="161"/>
      <c r="AO35" s="14"/>
      <c r="AP35" s="164"/>
      <c r="AQ35" s="161"/>
      <c r="AR35" s="21"/>
      <c r="AS35" s="166"/>
      <c r="AT35" s="21"/>
      <c r="AU35" s="167"/>
      <c r="AV35" s="167"/>
      <c r="AW35" s="167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8.5" customHeight="1" x14ac:dyDescent="0.25">
      <c r="B36" s="160"/>
      <c r="C36" s="160"/>
      <c r="D36" s="168"/>
      <c r="E36" s="160"/>
      <c r="F36" s="169"/>
      <c r="G36" s="169"/>
      <c r="H36" s="169"/>
      <c r="I36" s="169"/>
      <c r="J36" s="160"/>
      <c r="K36" s="160"/>
      <c r="L36" s="160"/>
      <c r="M36" s="160"/>
      <c r="N36" s="160"/>
      <c r="O36" s="169"/>
      <c r="P36" s="168"/>
      <c r="Q36" s="160"/>
      <c r="R36" s="160"/>
      <c r="S36" s="160"/>
      <c r="T36" s="160"/>
      <c r="U36" s="158"/>
      <c r="V36" s="158"/>
      <c r="X36" s="158"/>
      <c r="Y36" s="144"/>
      <c r="Z36" s="170"/>
      <c r="AA36" s="170"/>
      <c r="AB36" s="171"/>
      <c r="AC36" s="171"/>
      <c r="AD36" s="169"/>
      <c r="AE36" s="171"/>
      <c r="AF36" s="144"/>
      <c r="AG36" s="144"/>
      <c r="AH36" s="144"/>
      <c r="AI36" s="144"/>
      <c r="AJ36" s="14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25">
      <c r="B37" s="160"/>
      <c r="C37" s="160"/>
      <c r="D37" s="168"/>
      <c r="E37" s="160"/>
      <c r="F37" s="169"/>
      <c r="G37" s="169"/>
      <c r="H37" s="169"/>
      <c r="I37" s="169"/>
      <c r="J37" s="160"/>
      <c r="K37" s="160"/>
      <c r="L37" s="160"/>
      <c r="M37" s="160"/>
      <c r="N37" s="160"/>
      <c r="O37" s="169"/>
      <c r="P37" s="168"/>
      <c r="Q37" s="160"/>
      <c r="R37" s="160"/>
      <c r="S37" s="160"/>
      <c r="T37" s="160"/>
      <c r="U37" s="158"/>
      <c r="V37" s="158"/>
      <c r="X37" s="158"/>
      <c r="Y37" s="144"/>
      <c r="Z37" s="170"/>
      <c r="AA37" s="170"/>
      <c r="AB37" s="171"/>
      <c r="AC37" s="171"/>
      <c r="AD37" s="169"/>
      <c r="AE37" s="171"/>
      <c r="AF37" s="144"/>
      <c r="AG37" s="144"/>
      <c r="AH37" s="144"/>
      <c r="AI37" s="144"/>
      <c r="AJ37" s="14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O37"/>
  <sheetViews>
    <sheetView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9" defaultRowHeight="13.2" x14ac:dyDescent="0.25"/>
  <cols>
    <col min="1" max="1" width="14" style="21" customWidth="1"/>
    <col min="2" max="2" width="7.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10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23" customFormat="1" ht="19.5" customHeight="1" x14ac:dyDescent="0.25">
      <c r="A1" s="113" t="s">
        <v>82</v>
      </c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4"/>
      <c r="O1" s="114"/>
      <c r="P1" s="114"/>
      <c r="Q1" s="114"/>
      <c r="R1" s="114"/>
      <c r="S1" s="116" t="s">
        <v>83</v>
      </c>
      <c r="T1" s="117"/>
      <c r="U1" s="118" t="s">
        <v>84</v>
      </c>
      <c r="V1" s="119"/>
      <c r="W1" s="120"/>
      <c r="X1" s="120"/>
      <c r="Y1" s="120"/>
      <c r="Z1" s="120"/>
      <c r="AA1" s="120"/>
      <c r="AB1" s="120"/>
      <c r="AC1" s="120"/>
      <c r="AD1" s="121"/>
      <c r="AE1" s="122"/>
      <c r="AF1" s="122"/>
      <c r="AG1" s="122"/>
      <c r="AH1" s="122"/>
      <c r="AI1" s="122"/>
      <c r="AJ1" s="122"/>
      <c r="AK1" s="122"/>
      <c r="AN1" s="116" t="s">
        <v>83</v>
      </c>
      <c r="AO1" s="117"/>
      <c r="AP1" s="118" t="s">
        <v>84</v>
      </c>
      <c r="AQ1" s="119"/>
    </row>
    <row r="2" spans="1:43" s="123" customFormat="1" ht="20.25" customHeight="1" x14ac:dyDescent="0.3">
      <c r="A2" s="124" t="s">
        <v>85</v>
      </c>
      <c r="B2" s="125" t="s">
        <v>86</v>
      </c>
      <c r="C2" s="126"/>
      <c r="D2" s="125"/>
      <c r="E2" s="125"/>
      <c r="F2" s="125"/>
      <c r="G2" s="125"/>
      <c r="H2" s="125"/>
      <c r="I2" s="125"/>
      <c r="J2" s="126"/>
      <c r="K2" s="125"/>
      <c r="L2" s="125"/>
      <c r="M2" s="125"/>
      <c r="N2" s="125"/>
      <c r="O2" s="125"/>
      <c r="P2" s="125"/>
      <c r="Q2" s="125"/>
      <c r="R2" s="125"/>
      <c r="S2" s="127" t="s">
        <v>87</v>
      </c>
      <c r="T2" s="83"/>
      <c r="U2" s="83" t="s">
        <v>7</v>
      </c>
      <c r="V2" s="84"/>
      <c r="W2" s="125" t="s">
        <v>237</v>
      </c>
      <c r="X2" s="128"/>
      <c r="Y2" s="128"/>
      <c r="Z2" s="128"/>
      <c r="AA2" s="128"/>
      <c r="AB2" s="128"/>
      <c r="AC2" s="128"/>
      <c r="AD2" s="129"/>
      <c r="AE2" s="130"/>
      <c r="AF2" s="130"/>
      <c r="AG2" s="130"/>
      <c r="AH2" s="130"/>
      <c r="AI2" s="130"/>
      <c r="AJ2" s="130"/>
      <c r="AK2" s="130"/>
      <c r="AL2" s="126"/>
      <c r="AM2" s="131"/>
      <c r="AN2" s="127" t="s">
        <v>87</v>
      </c>
      <c r="AO2" s="83"/>
      <c r="AP2" s="83" t="s">
        <v>7</v>
      </c>
      <c r="AQ2" s="84"/>
    </row>
    <row r="3" spans="1:43" s="123" customFormat="1" ht="9.6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23" customFormat="1" ht="21" customHeight="1" x14ac:dyDescent="0.3">
      <c r="A4" s="134"/>
      <c r="B4" s="135"/>
      <c r="C4" s="135"/>
      <c r="D4" s="135"/>
      <c r="E4" s="135"/>
      <c r="F4" s="135"/>
      <c r="G4" s="134"/>
      <c r="H4" s="134"/>
      <c r="I4" s="134"/>
      <c r="J4" s="134" t="s">
        <v>88</v>
      </c>
      <c r="K4" s="135"/>
      <c r="L4" s="135"/>
      <c r="M4" s="135"/>
      <c r="N4" s="135"/>
      <c r="O4" s="135"/>
      <c r="P4" s="136"/>
      <c r="Q4" s="136"/>
      <c r="R4" s="136"/>
      <c r="S4" s="136"/>
      <c r="T4" s="136"/>
      <c r="U4" s="136"/>
      <c r="V4" s="136"/>
      <c r="W4" s="134"/>
      <c r="X4" s="137"/>
      <c r="Y4" s="137"/>
      <c r="Z4" s="137"/>
      <c r="AA4" s="137"/>
      <c r="AB4" s="137"/>
      <c r="AC4" s="134"/>
      <c r="AD4" s="134" t="s">
        <v>89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243</v>
      </c>
      <c r="L5" s="2"/>
      <c r="M5" s="2"/>
      <c r="N5" s="2"/>
      <c r="O5" s="2"/>
      <c r="P5" s="2"/>
      <c r="Q5" s="2"/>
      <c r="T5" s="2"/>
      <c r="U5" s="2"/>
      <c r="V5" s="3" t="s">
        <v>91</v>
      </c>
      <c r="Z5" s="2"/>
      <c r="AA5" s="2"/>
      <c r="AB5" s="2"/>
      <c r="AD5" s="2"/>
      <c r="AF5" s="85" t="s">
        <v>243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91</v>
      </c>
    </row>
    <row r="6" spans="1:43" s="144" customFormat="1" ht="24" customHeight="1" x14ac:dyDescent="0.3">
      <c r="A6" s="140" t="s">
        <v>92</v>
      </c>
      <c r="B6" s="141" t="s">
        <v>93</v>
      </c>
      <c r="C6" s="142"/>
      <c r="D6" s="142"/>
      <c r="E6" s="142"/>
      <c r="F6" s="142"/>
      <c r="G6" s="142"/>
      <c r="H6" s="143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42"/>
      <c r="R6" s="142"/>
      <c r="S6" s="142"/>
      <c r="T6" s="142"/>
      <c r="U6" s="142"/>
      <c r="V6" s="143"/>
      <c r="W6" s="141" t="s">
        <v>96</v>
      </c>
      <c r="X6" s="142"/>
      <c r="Y6" s="142"/>
      <c r="Z6" s="142"/>
      <c r="AA6" s="142"/>
      <c r="AB6" s="142"/>
      <c r="AC6" s="143"/>
      <c r="AD6" s="141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3" s="144" customFormat="1" ht="14.7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104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145" t="s">
        <v>100</v>
      </c>
      <c r="AM7" s="145" t="s">
        <v>101</v>
      </c>
      <c r="AN7" s="145" t="s">
        <v>107</v>
      </c>
      <c r="AO7" s="145" t="s">
        <v>103</v>
      </c>
      <c r="AP7" s="145" t="s">
        <v>106</v>
      </c>
      <c r="AQ7" s="146" t="s">
        <v>105</v>
      </c>
    </row>
    <row r="8" spans="1:43" s="144" customFormat="1" ht="16.2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9"/>
    </row>
    <row r="9" spans="1:43" s="144" customFormat="1" ht="4.5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9"/>
    </row>
    <row r="10" spans="1:43" s="144" customFormat="1" ht="17.25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3"/>
    </row>
    <row r="11" spans="1:43" s="144" customFormat="1" ht="24" customHeight="1" x14ac:dyDescent="0.3">
      <c r="A11" s="154" t="s">
        <v>109</v>
      </c>
      <c r="B11" s="7">
        <f>SUM(B12:B33)</f>
        <v>9874</v>
      </c>
      <c r="C11" s="7">
        <f t="shared" ref="C11:AQ11" si="0">SUM(C12:C33)</f>
        <v>11862</v>
      </c>
      <c r="D11" s="7">
        <f t="shared" si="0"/>
        <v>1058</v>
      </c>
      <c r="E11" s="7">
        <f t="shared" si="0"/>
        <v>65595</v>
      </c>
      <c r="F11" s="7">
        <f t="shared" si="0"/>
        <v>0</v>
      </c>
      <c r="G11" s="7">
        <f t="shared" si="0"/>
        <v>31972</v>
      </c>
      <c r="H11" s="7">
        <f t="shared" si="0"/>
        <v>356</v>
      </c>
      <c r="I11" s="7">
        <f t="shared" si="0"/>
        <v>1592</v>
      </c>
      <c r="J11" s="7">
        <f t="shared" si="0"/>
        <v>2727</v>
      </c>
      <c r="K11" s="7">
        <f t="shared" si="0"/>
        <v>85</v>
      </c>
      <c r="L11" s="7">
        <f t="shared" si="0"/>
        <v>16234</v>
      </c>
      <c r="M11" s="7">
        <f t="shared" si="0"/>
        <v>0</v>
      </c>
      <c r="N11" s="7">
        <f t="shared" si="0"/>
        <v>5661</v>
      </c>
      <c r="O11" s="7">
        <f t="shared" si="0"/>
        <v>40</v>
      </c>
      <c r="P11" s="7">
        <f t="shared" si="0"/>
        <v>1790</v>
      </c>
      <c r="Q11" s="7">
        <f t="shared" si="0"/>
        <v>2612</v>
      </c>
      <c r="R11" s="7">
        <f t="shared" si="0"/>
        <v>75</v>
      </c>
      <c r="S11" s="7">
        <f t="shared" si="0"/>
        <v>10700</v>
      </c>
      <c r="T11" s="7">
        <f t="shared" si="0"/>
        <v>0</v>
      </c>
      <c r="U11" s="7">
        <f t="shared" si="0"/>
        <v>3940</v>
      </c>
      <c r="V11" s="7">
        <f t="shared" si="0"/>
        <v>51</v>
      </c>
      <c r="W11" s="7">
        <f t="shared" si="0"/>
        <v>40</v>
      </c>
      <c r="X11" s="7">
        <f t="shared" si="0"/>
        <v>27</v>
      </c>
      <c r="Y11" s="7">
        <f t="shared" si="0"/>
        <v>1</v>
      </c>
      <c r="Z11" s="7">
        <f t="shared" si="0"/>
        <v>42</v>
      </c>
      <c r="AA11" s="7">
        <f t="shared" si="0"/>
        <v>0</v>
      </c>
      <c r="AB11" s="7">
        <f t="shared" si="0"/>
        <v>21</v>
      </c>
      <c r="AC11" s="7">
        <f t="shared" si="0"/>
        <v>0</v>
      </c>
      <c r="AD11" s="7">
        <f t="shared" si="0"/>
        <v>0</v>
      </c>
      <c r="AE11" s="7">
        <f t="shared" si="0"/>
        <v>0</v>
      </c>
      <c r="AF11" s="7">
        <f t="shared" si="0"/>
        <v>0</v>
      </c>
      <c r="AG11" s="7">
        <f t="shared" si="0"/>
        <v>0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44" customFormat="1" ht="24" customHeight="1" x14ac:dyDescent="0.3">
      <c r="A12" s="155" t="s">
        <v>110</v>
      </c>
      <c r="B12" s="8">
        <v>1212</v>
      </c>
      <c r="C12" s="9">
        <v>425</v>
      </c>
      <c r="D12" s="9">
        <v>53</v>
      </c>
      <c r="E12" s="9">
        <v>3079</v>
      </c>
      <c r="F12" s="9">
        <v>0</v>
      </c>
      <c r="G12" s="9">
        <v>504</v>
      </c>
      <c r="H12" s="9">
        <v>1</v>
      </c>
      <c r="I12" s="9">
        <v>198</v>
      </c>
      <c r="J12" s="9">
        <v>116</v>
      </c>
      <c r="K12" s="9">
        <v>13</v>
      </c>
      <c r="L12" s="9">
        <v>893</v>
      </c>
      <c r="M12" s="9">
        <v>0</v>
      </c>
      <c r="N12" s="9">
        <v>155</v>
      </c>
      <c r="O12" s="9">
        <v>0</v>
      </c>
      <c r="P12" s="8">
        <v>331</v>
      </c>
      <c r="Q12" s="9">
        <v>95</v>
      </c>
      <c r="R12" s="9">
        <v>13</v>
      </c>
      <c r="S12" s="9">
        <v>414</v>
      </c>
      <c r="T12" s="9">
        <v>0</v>
      </c>
      <c r="U12" s="9">
        <v>63</v>
      </c>
      <c r="V12" s="9">
        <v>1</v>
      </c>
      <c r="W12" s="9">
        <v>14</v>
      </c>
      <c r="X12" s="9">
        <v>4</v>
      </c>
      <c r="Y12" s="9">
        <v>0</v>
      </c>
      <c r="Z12" s="9">
        <v>6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44" customFormat="1" ht="24" customHeight="1" x14ac:dyDescent="0.3">
      <c r="A13" s="155" t="s">
        <v>111</v>
      </c>
      <c r="B13" s="8">
        <v>348</v>
      </c>
      <c r="C13" s="9">
        <v>444</v>
      </c>
      <c r="D13" s="9">
        <v>23</v>
      </c>
      <c r="E13" s="9">
        <v>14914</v>
      </c>
      <c r="F13" s="9">
        <v>0</v>
      </c>
      <c r="G13" s="9">
        <v>3075</v>
      </c>
      <c r="H13" s="9">
        <v>0</v>
      </c>
      <c r="I13" s="9">
        <v>0</v>
      </c>
      <c r="J13" s="9">
        <v>4</v>
      </c>
      <c r="K13" s="9">
        <v>0</v>
      </c>
      <c r="L13" s="9">
        <v>1984</v>
      </c>
      <c r="M13" s="9">
        <v>0</v>
      </c>
      <c r="N13" s="9">
        <v>162</v>
      </c>
      <c r="O13" s="9">
        <v>0</v>
      </c>
      <c r="P13" s="8">
        <v>49</v>
      </c>
      <c r="Q13" s="9">
        <v>155</v>
      </c>
      <c r="R13" s="9">
        <v>6</v>
      </c>
      <c r="S13" s="9">
        <v>2541</v>
      </c>
      <c r="T13" s="9">
        <v>0</v>
      </c>
      <c r="U13" s="9">
        <v>352</v>
      </c>
      <c r="V13" s="9">
        <v>0</v>
      </c>
      <c r="W13" s="9">
        <v>0</v>
      </c>
      <c r="X13" s="9">
        <v>0</v>
      </c>
      <c r="Y13" s="9">
        <v>0</v>
      </c>
      <c r="Z13" s="9">
        <v>4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55" t="s">
        <v>112</v>
      </c>
      <c r="B14" s="8">
        <v>2393</v>
      </c>
      <c r="C14" s="9">
        <v>2625</v>
      </c>
      <c r="D14" s="9">
        <v>244</v>
      </c>
      <c r="E14" s="9">
        <v>5679</v>
      </c>
      <c r="F14" s="9">
        <v>0</v>
      </c>
      <c r="G14" s="9">
        <v>4477</v>
      </c>
      <c r="H14" s="9">
        <v>226</v>
      </c>
      <c r="I14" s="9">
        <v>375</v>
      </c>
      <c r="J14" s="9">
        <v>633</v>
      </c>
      <c r="K14" s="9">
        <v>8</v>
      </c>
      <c r="L14" s="9">
        <v>1329</v>
      </c>
      <c r="M14" s="9">
        <v>0</v>
      </c>
      <c r="N14" s="9">
        <v>459</v>
      </c>
      <c r="O14" s="9">
        <v>4</v>
      </c>
      <c r="P14" s="8">
        <v>501</v>
      </c>
      <c r="Q14" s="9">
        <v>572</v>
      </c>
      <c r="R14" s="9">
        <v>28</v>
      </c>
      <c r="S14" s="9">
        <v>1358</v>
      </c>
      <c r="T14" s="9">
        <v>0</v>
      </c>
      <c r="U14" s="9">
        <v>1084</v>
      </c>
      <c r="V14" s="9">
        <v>38</v>
      </c>
      <c r="W14" s="9">
        <v>16</v>
      </c>
      <c r="X14" s="9">
        <v>11</v>
      </c>
      <c r="Y14" s="9">
        <v>1</v>
      </c>
      <c r="Z14" s="9">
        <v>6</v>
      </c>
      <c r="AA14" s="9">
        <v>0</v>
      </c>
      <c r="AB14" s="9">
        <v>9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55" t="s">
        <v>113</v>
      </c>
      <c r="B15" s="8">
        <v>1162</v>
      </c>
      <c r="C15" s="8">
        <v>2984</v>
      </c>
      <c r="D15" s="8">
        <v>48</v>
      </c>
      <c r="E15" s="8">
        <v>10389</v>
      </c>
      <c r="F15" s="8">
        <v>0</v>
      </c>
      <c r="G15" s="8">
        <v>5302</v>
      </c>
      <c r="H15" s="8">
        <v>10</v>
      </c>
      <c r="I15" s="8">
        <v>408</v>
      </c>
      <c r="J15" s="8">
        <v>867</v>
      </c>
      <c r="K15" s="8">
        <v>18</v>
      </c>
      <c r="L15" s="8">
        <v>3784</v>
      </c>
      <c r="M15" s="8">
        <v>0</v>
      </c>
      <c r="N15" s="8">
        <v>2107</v>
      </c>
      <c r="O15" s="8">
        <v>7</v>
      </c>
      <c r="P15" s="8">
        <v>283</v>
      </c>
      <c r="Q15" s="8">
        <v>844</v>
      </c>
      <c r="R15" s="8">
        <v>9</v>
      </c>
      <c r="S15" s="8">
        <v>2802</v>
      </c>
      <c r="T15" s="8">
        <v>0</v>
      </c>
      <c r="U15" s="8">
        <v>1215</v>
      </c>
      <c r="V15" s="8">
        <v>0</v>
      </c>
      <c r="W15" s="8">
        <v>4</v>
      </c>
      <c r="X15" s="8">
        <v>1</v>
      </c>
      <c r="Y15" s="8">
        <v>0</v>
      </c>
      <c r="Z15" s="8">
        <v>2</v>
      </c>
      <c r="AA15" s="8">
        <v>0</v>
      </c>
      <c r="AB15" s="8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55" t="s">
        <v>114</v>
      </c>
      <c r="B16" s="8">
        <v>720</v>
      </c>
      <c r="C16" s="8">
        <v>446</v>
      </c>
      <c r="D16" s="8">
        <v>16</v>
      </c>
      <c r="E16" s="8">
        <v>2752</v>
      </c>
      <c r="F16" s="8">
        <v>0</v>
      </c>
      <c r="G16" s="8">
        <v>1906</v>
      </c>
      <c r="H16" s="8">
        <v>9</v>
      </c>
      <c r="I16" s="8">
        <v>23</v>
      </c>
      <c r="J16" s="8">
        <v>48</v>
      </c>
      <c r="K16" s="8">
        <v>1</v>
      </c>
      <c r="L16" s="8">
        <v>597</v>
      </c>
      <c r="M16" s="8">
        <v>0</v>
      </c>
      <c r="N16" s="8">
        <v>427</v>
      </c>
      <c r="O16" s="8">
        <v>1</v>
      </c>
      <c r="P16" s="8">
        <v>225</v>
      </c>
      <c r="Q16" s="8">
        <v>157</v>
      </c>
      <c r="R16" s="8">
        <v>0</v>
      </c>
      <c r="S16" s="8">
        <v>656</v>
      </c>
      <c r="T16" s="8">
        <v>0</v>
      </c>
      <c r="U16" s="8">
        <v>201</v>
      </c>
      <c r="V16" s="8">
        <v>4</v>
      </c>
      <c r="W16" s="8">
        <v>1</v>
      </c>
      <c r="X16" s="8">
        <v>7</v>
      </c>
      <c r="Y16" s="8">
        <v>0</v>
      </c>
      <c r="Z16" s="8">
        <v>19</v>
      </c>
      <c r="AA16" s="8">
        <v>0</v>
      </c>
      <c r="AB16" s="8">
        <v>6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44" customFormat="1" ht="24" customHeight="1" x14ac:dyDescent="0.3">
      <c r="A17" s="155" t="s">
        <v>115</v>
      </c>
      <c r="B17" s="8">
        <v>919</v>
      </c>
      <c r="C17" s="8">
        <v>494</v>
      </c>
      <c r="D17" s="8">
        <v>178</v>
      </c>
      <c r="E17" s="8">
        <v>5115</v>
      </c>
      <c r="F17" s="8">
        <v>0</v>
      </c>
      <c r="G17" s="8">
        <v>3063</v>
      </c>
      <c r="H17" s="8">
        <v>45</v>
      </c>
      <c r="I17" s="8">
        <v>194</v>
      </c>
      <c r="J17" s="8">
        <v>123</v>
      </c>
      <c r="K17" s="8">
        <v>24</v>
      </c>
      <c r="L17" s="8">
        <v>1498</v>
      </c>
      <c r="M17" s="8">
        <v>0</v>
      </c>
      <c r="N17" s="8">
        <v>431</v>
      </c>
      <c r="O17" s="8">
        <v>7</v>
      </c>
      <c r="P17" s="8">
        <v>129</v>
      </c>
      <c r="Q17" s="8">
        <v>75</v>
      </c>
      <c r="R17" s="8">
        <v>6</v>
      </c>
      <c r="S17" s="8">
        <v>375</v>
      </c>
      <c r="T17" s="8">
        <v>0</v>
      </c>
      <c r="U17" s="8">
        <v>164</v>
      </c>
      <c r="V17" s="8">
        <v>7</v>
      </c>
      <c r="W17" s="8">
        <v>2</v>
      </c>
      <c r="X17" s="8">
        <v>0</v>
      </c>
      <c r="Y17" s="8">
        <v>0</v>
      </c>
      <c r="Z17" s="8">
        <v>1</v>
      </c>
      <c r="AA17" s="8">
        <v>0</v>
      </c>
      <c r="AB17" s="8">
        <v>2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55" t="s">
        <v>116</v>
      </c>
      <c r="B18" s="8">
        <v>530</v>
      </c>
      <c r="C18" s="9">
        <v>598</v>
      </c>
      <c r="D18" s="9">
        <v>29</v>
      </c>
      <c r="E18" s="9">
        <v>2954</v>
      </c>
      <c r="F18" s="9">
        <v>0</v>
      </c>
      <c r="G18" s="9">
        <v>1798</v>
      </c>
      <c r="H18" s="9">
        <v>2</v>
      </c>
      <c r="I18" s="9">
        <v>86</v>
      </c>
      <c r="J18" s="9">
        <v>120</v>
      </c>
      <c r="K18" s="9">
        <v>3</v>
      </c>
      <c r="L18" s="9">
        <v>429</v>
      </c>
      <c r="M18" s="9">
        <v>0</v>
      </c>
      <c r="N18" s="9">
        <v>184</v>
      </c>
      <c r="O18" s="9">
        <v>0</v>
      </c>
      <c r="P18" s="8">
        <v>47</v>
      </c>
      <c r="Q18" s="9">
        <v>71</v>
      </c>
      <c r="R18" s="9">
        <v>0</v>
      </c>
      <c r="S18" s="9">
        <v>204</v>
      </c>
      <c r="T18" s="9">
        <v>0</v>
      </c>
      <c r="U18" s="9">
        <v>77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55" t="s">
        <v>117</v>
      </c>
      <c r="B19" s="8">
        <v>103</v>
      </c>
      <c r="C19" s="9">
        <v>90</v>
      </c>
      <c r="D19" s="9">
        <v>7</v>
      </c>
      <c r="E19" s="9">
        <v>664</v>
      </c>
      <c r="F19" s="9">
        <v>0</v>
      </c>
      <c r="G19" s="9">
        <v>129</v>
      </c>
      <c r="H19" s="9">
        <v>1</v>
      </c>
      <c r="I19" s="9">
        <v>0</v>
      </c>
      <c r="J19" s="9">
        <v>2</v>
      </c>
      <c r="K19" s="9">
        <v>0</v>
      </c>
      <c r="L19" s="9">
        <v>85</v>
      </c>
      <c r="M19" s="9">
        <v>0</v>
      </c>
      <c r="N19" s="9">
        <v>10</v>
      </c>
      <c r="O19" s="9">
        <v>0</v>
      </c>
      <c r="P19" s="8">
        <v>2</v>
      </c>
      <c r="Q19" s="9">
        <v>3</v>
      </c>
      <c r="R19" s="9">
        <v>0</v>
      </c>
      <c r="S19" s="9">
        <v>15</v>
      </c>
      <c r="T19" s="9">
        <v>0</v>
      </c>
      <c r="U19" s="9">
        <v>3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55" t="s">
        <v>118</v>
      </c>
      <c r="B20" s="8">
        <v>184</v>
      </c>
      <c r="C20" s="9">
        <v>135</v>
      </c>
      <c r="D20" s="9">
        <v>53</v>
      </c>
      <c r="E20" s="9">
        <v>650</v>
      </c>
      <c r="F20" s="9">
        <v>0</v>
      </c>
      <c r="G20" s="9">
        <v>823</v>
      </c>
      <c r="H20" s="9">
        <v>5</v>
      </c>
      <c r="I20" s="9">
        <v>5</v>
      </c>
      <c r="J20" s="9">
        <v>4</v>
      </c>
      <c r="K20" s="9">
        <v>1</v>
      </c>
      <c r="L20" s="9">
        <v>49</v>
      </c>
      <c r="M20" s="9">
        <v>0</v>
      </c>
      <c r="N20" s="9">
        <v>81</v>
      </c>
      <c r="O20" s="9">
        <v>0</v>
      </c>
      <c r="P20" s="8">
        <v>19</v>
      </c>
      <c r="Q20" s="9">
        <v>14</v>
      </c>
      <c r="R20" s="9">
        <v>2</v>
      </c>
      <c r="S20" s="9">
        <v>37</v>
      </c>
      <c r="T20" s="9">
        <v>0</v>
      </c>
      <c r="U20" s="9">
        <v>13</v>
      </c>
      <c r="V20" s="9">
        <v>0</v>
      </c>
      <c r="W20" s="9">
        <v>0</v>
      </c>
      <c r="X20" s="9">
        <v>3</v>
      </c>
      <c r="Y20" s="9">
        <v>0</v>
      </c>
      <c r="Z20" s="9">
        <v>2</v>
      </c>
      <c r="AA20" s="9">
        <v>0</v>
      </c>
      <c r="AB20" s="9">
        <v>1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55" t="s">
        <v>119</v>
      </c>
      <c r="B21" s="8">
        <v>706</v>
      </c>
      <c r="C21" s="9">
        <v>333</v>
      </c>
      <c r="D21" s="9">
        <v>213</v>
      </c>
      <c r="E21" s="9">
        <v>1255</v>
      </c>
      <c r="F21" s="9">
        <v>0</v>
      </c>
      <c r="G21" s="9">
        <v>1417</v>
      </c>
      <c r="H21" s="9">
        <v>4</v>
      </c>
      <c r="I21" s="9">
        <v>121</v>
      </c>
      <c r="J21" s="9">
        <v>82</v>
      </c>
      <c r="K21" s="9">
        <v>5</v>
      </c>
      <c r="L21" s="9">
        <v>164</v>
      </c>
      <c r="M21" s="9">
        <v>0</v>
      </c>
      <c r="N21" s="9">
        <v>199</v>
      </c>
      <c r="O21" s="9">
        <v>0</v>
      </c>
      <c r="P21" s="8">
        <v>54</v>
      </c>
      <c r="Q21" s="9">
        <v>45</v>
      </c>
      <c r="R21" s="9">
        <v>0</v>
      </c>
      <c r="S21" s="9">
        <v>179</v>
      </c>
      <c r="T21" s="9">
        <v>0</v>
      </c>
      <c r="U21" s="9">
        <v>49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55" t="s">
        <v>120</v>
      </c>
      <c r="B22" s="8">
        <v>297</v>
      </c>
      <c r="C22" s="9">
        <v>261</v>
      </c>
      <c r="D22" s="9">
        <v>20</v>
      </c>
      <c r="E22" s="9">
        <v>2809</v>
      </c>
      <c r="F22" s="9">
        <v>0</v>
      </c>
      <c r="G22" s="9">
        <v>1244</v>
      </c>
      <c r="H22" s="9">
        <v>1</v>
      </c>
      <c r="I22" s="9">
        <v>29</v>
      </c>
      <c r="J22" s="9">
        <v>45</v>
      </c>
      <c r="K22" s="9">
        <v>0</v>
      </c>
      <c r="L22" s="9">
        <v>352</v>
      </c>
      <c r="M22" s="9">
        <v>0</v>
      </c>
      <c r="N22" s="9">
        <v>70</v>
      </c>
      <c r="O22" s="9">
        <v>1</v>
      </c>
      <c r="P22" s="8">
        <v>35</v>
      </c>
      <c r="Q22" s="9">
        <v>27</v>
      </c>
      <c r="R22" s="9">
        <v>1</v>
      </c>
      <c r="S22" s="9">
        <v>125</v>
      </c>
      <c r="T22" s="9">
        <v>0</v>
      </c>
      <c r="U22" s="9">
        <v>70</v>
      </c>
      <c r="V22" s="9">
        <v>0</v>
      </c>
      <c r="W22" s="9">
        <v>1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55" t="s">
        <v>121</v>
      </c>
      <c r="B23" s="8">
        <v>430</v>
      </c>
      <c r="C23" s="9">
        <v>439</v>
      </c>
      <c r="D23" s="9">
        <v>11</v>
      </c>
      <c r="E23" s="9">
        <v>1356</v>
      </c>
      <c r="F23" s="9">
        <v>0</v>
      </c>
      <c r="G23" s="9">
        <v>1009</v>
      </c>
      <c r="H23" s="9">
        <v>3</v>
      </c>
      <c r="I23" s="9">
        <v>18</v>
      </c>
      <c r="J23" s="9">
        <v>41</v>
      </c>
      <c r="K23" s="9">
        <v>1</v>
      </c>
      <c r="L23" s="9">
        <v>215</v>
      </c>
      <c r="M23" s="9">
        <v>0</v>
      </c>
      <c r="N23" s="9">
        <v>51</v>
      </c>
      <c r="O23" s="9">
        <v>1</v>
      </c>
      <c r="P23" s="8">
        <v>30</v>
      </c>
      <c r="Q23" s="9">
        <v>97</v>
      </c>
      <c r="R23" s="9">
        <v>1</v>
      </c>
      <c r="S23" s="9">
        <v>216</v>
      </c>
      <c r="T23" s="9">
        <v>0</v>
      </c>
      <c r="U23" s="9">
        <v>79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1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55" t="s">
        <v>122</v>
      </c>
      <c r="B24" s="8">
        <v>402</v>
      </c>
      <c r="C24" s="9">
        <v>515</v>
      </c>
      <c r="D24" s="9">
        <v>11</v>
      </c>
      <c r="E24" s="9">
        <v>2328</v>
      </c>
      <c r="F24" s="9">
        <v>0</v>
      </c>
      <c r="G24" s="9">
        <v>1024</v>
      </c>
      <c r="H24" s="9">
        <v>9</v>
      </c>
      <c r="I24" s="9">
        <v>78</v>
      </c>
      <c r="J24" s="9">
        <v>145</v>
      </c>
      <c r="K24" s="9">
        <v>0</v>
      </c>
      <c r="L24" s="9">
        <v>800</v>
      </c>
      <c r="M24" s="9">
        <v>0</v>
      </c>
      <c r="N24" s="9">
        <v>175</v>
      </c>
      <c r="O24" s="9">
        <v>8</v>
      </c>
      <c r="P24" s="8">
        <v>8</v>
      </c>
      <c r="Q24" s="9">
        <v>24</v>
      </c>
      <c r="R24" s="9">
        <v>0</v>
      </c>
      <c r="S24" s="9">
        <v>64</v>
      </c>
      <c r="T24" s="9">
        <v>0</v>
      </c>
      <c r="U24" s="9">
        <v>20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55" t="s">
        <v>123</v>
      </c>
      <c r="B25" s="8">
        <v>183</v>
      </c>
      <c r="C25" s="9">
        <v>279</v>
      </c>
      <c r="D25" s="9">
        <v>6</v>
      </c>
      <c r="E25" s="9">
        <v>1611</v>
      </c>
      <c r="F25" s="9">
        <v>0</v>
      </c>
      <c r="G25" s="9">
        <v>1250</v>
      </c>
      <c r="H25" s="9">
        <v>0</v>
      </c>
      <c r="I25" s="9">
        <v>1</v>
      </c>
      <c r="J25" s="9">
        <v>0</v>
      </c>
      <c r="K25" s="9">
        <v>0</v>
      </c>
      <c r="L25" s="9">
        <v>8</v>
      </c>
      <c r="M25" s="9">
        <v>0</v>
      </c>
      <c r="N25" s="9">
        <v>5</v>
      </c>
      <c r="O25" s="9">
        <v>0</v>
      </c>
      <c r="P25" s="8">
        <v>25</v>
      </c>
      <c r="Q25" s="9">
        <v>61</v>
      </c>
      <c r="R25" s="9">
        <v>0</v>
      </c>
      <c r="S25" s="9">
        <v>323</v>
      </c>
      <c r="T25" s="9">
        <v>0</v>
      </c>
      <c r="U25" s="9">
        <v>75</v>
      </c>
      <c r="V25" s="9">
        <v>0</v>
      </c>
      <c r="W25" s="9">
        <v>2</v>
      </c>
      <c r="X25" s="9">
        <v>1</v>
      </c>
      <c r="Y25" s="9">
        <v>0</v>
      </c>
      <c r="Z25" s="9">
        <v>0</v>
      </c>
      <c r="AA25" s="9">
        <v>0</v>
      </c>
      <c r="AB25" s="9">
        <v>2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55" t="s">
        <v>124</v>
      </c>
      <c r="B26" s="8">
        <v>38</v>
      </c>
      <c r="C26" s="9">
        <v>412</v>
      </c>
      <c r="D26" s="9">
        <v>19</v>
      </c>
      <c r="E26" s="9">
        <v>2028</v>
      </c>
      <c r="F26" s="9">
        <v>0</v>
      </c>
      <c r="G26" s="9">
        <v>1077</v>
      </c>
      <c r="H26" s="9">
        <v>12</v>
      </c>
      <c r="I26" s="9">
        <v>4</v>
      </c>
      <c r="J26" s="9">
        <v>113</v>
      </c>
      <c r="K26" s="9">
        <v>4</v>
      </c>
      <c r="L26" s="9">
        <v>866</v>
      </c>
      <c r="M26" s="9">
        <v>0</v>
      </c>
      <c r="N26" s="9">
        <v>402</v>
      </c>
      <c r="O26" s="9">
        <v>1</v>
      </c>
      <c r="P26" s="8">
        <v>17</v>
      </c>
      <c r="Q26" s="9">
        <v>122</v>
      </c>
      <c r="R26" s="9">
        <v>2</v>
      </c>
      <c r="S26" s="9">
        <v>522</v>
      </c>
      <c r="T26" s="9">
        <v>0</v>
      </c>
      <c r="U26" s="9">
        <v>215</v>
      </c>
      <c r="V26" s="9">
        <v>1</v>
      </c>
      <c r="W26" s="9">
        <v>0</v>
      </c>
      <c r="X26" s="9">
        <v>0</v>
      </c>
      <c r="Y26" s="9">
        <v>0</v>
      </c>
      <c r="Z26" s="9">
        <v>2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55" t="s">
        <v>125</v>
      </c>
      <c r="B27" s="8">
        <v>25</v>
      </c>
      <c r="C27" s="9">
        <v>530</v>
      </c>
      <c r="D27" s="9">
        <v>9</v>
      </c>
      <c r="E27" s="9">
        <v>2626</v>
      </c>
      <c r="F27" s="9">
        <v>0</v>
      </c>
      <c r="G27" s="9">
        <v>330</v>
      </c>
      <c r="H27" s="9">
        <v>16</v>
      </c>
      <c r="I27" s="9">
        <v>12</v>
      </c>
      <c r="J27" s="9">
        <v>272</v>
      </c>
      <c r="K27" s="9">
        <v>0</v>
      </c>
      <c r="L27" s="9">
        <v>1423</v>
      </c>
      <c r="M27" s="9">
        <v>0</v>
      </c>
      <c r="N27" s="9">
        <v>134</v>
      </c>
      <c r="O27" s="9">
        <v>10</v>
      </c>
      <c r="P27" s="8">
        <v>1</v>
      </c>
      <c r="Q27" s="9">
        <v>46</v>
      </c>
      <c r="R27" s="9">
        <v>1</v>
      </c>
      <c r="S27" s="9">
        <v>182</v>
      </c>
      <c r="T27" s="9">
        <v>0</v>
      </c>
      <c r="U27" s="9">
        <v>32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55" t="s">
        <v>126</v>
      </c>
      <c r="B28" s="8">
        <v>12</v>
      </c>
      <c r="C28" s="9">
        <v>126</v>
      </c>
      <c r="D28" s="9">
        <v>11</v>
      </c>
      <c r="E28" s="9">
        <v>906</v>
      </c>
      <c r="F28" s="9">
        <v>0</v>
      </c>
      <c r="G28" s="9">
        <v>449</v>
      </c>
      <c r="H28" s="9">
        <v>11</v>
      </c>
      <c r="I28" s="9">
        <v>0</v>
      </c>
      <c r="J28" s="9">
        <v>1</v>
      </c>
      <c r="K28" s="9">
        <v>0</v>
      </c>
      <c r="L28" s="9">
        <v>17</v>
      </c>
      <c r="M28" s="9">
        <v>0</v>
      </c>
      <c r="N28" s="9">
        <v>2</v>
      </c>
      <c r="O28" s="9">
        <v>0</v>
      </c>
      <c r="P28" s="8">
        <v>2</v>
      </c>
      <c r="Q28" s="9">
        <v>34</v>
      </c>
      <c r="R28" s="9">
        <v>0</v>
      </c>
      <c r="S28" s="9">
        <v>131</v>
      </c>
      <c r="T28" s="9">
        <v>0</v>
      </c>
      <c r="U28" s="9">
        <v>36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55" t="s">
        <v>127</v>
      </c>
      <c r="B29" s="8">
        <v>95</v>
      </c>
      <c r="C29" s="9">
        <v>225</v>
      </c>
      <c r="D29" s="9">
        <v>71</v>
      </c>
      <c r="E29" s="9">
        <v>2344</v>
      </c>
      <c r="F29" s="9">
        <v>0</v>
      </c>
      <c r="G29" s="9">
        <v>1986</v>
      </c>
      <c r="H29" s="9">
        <v>1</v>
      </c>
      <c r="I29" s="8">
        <v>20</v>
      </c>
      <c r="J29" s="9">
        <v>29</v>
      </c>
      <c r="K29" s="9">
        <v>3</v>
      </c>
      <c r="L29" s="9">
        <v>954</v>
      </c>
      <c r="M29" s="9">
        <v>0</v>
      </c>
      <c r="N29" s="9">
        <v>419</v>
      </c>
      <c r="O29" s="9">
        <v>0</v>
      </c>
      <c r="P29" s="9">
        <v>12</v>
      </c>
      <c r="Q29" s="9">
        <v>58</v>
      </c>
      <c r="R29" s="9">
        <v>1</v>
      </c>
      <c r="S29" s="9">
        <v>186</v>
      </c>
      <c r="T29" s="9">
        <v>0</v>
      </c>
      <c r="U29" s="9">
        <v>57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55" t="s">
        <v>128</v>
      </c>
      <c r="B30" s="8">
        <v>50</v>
      </c>
      <c r="C30" s="9">
        <v>219</v>
      </c>
      <c r="D30" s="9">
        <v>15</v>
      </c>
      <c r="E30" s="9">
        <v>506</v>
      </c>
      <c r="F30" s="9">
        <v>0</v>
      </c>
      <c r="G30" s="9">
        <v>248</v>
      </c>
      <c r="H30" s="9">
        <v>0</v>
      </c>
      <c r="I30" s="8">
        <v>4</v>
      </c>
      <c r="J30" s="9">
        <v>18</v>
      </c>
      <c r="K30" s="9">
        <v>2</v>
      </c>
      <c r="L30" s="9">
        <v>37</v>
      </c>
      <c r="M30" s="9">
        <v>0</v>
      </c>
      <c r="N30" s="9">
        <v>16</v>
      </c>
      <c r="O30" s="9">
        <v>0</v>
      </c>
      <c r="P30" s="9">
        <v>12</v>
      </c>
      <c r="Q30" s="9">
        <v>70</v>
      </c>
      <c r="R30" s="9">
        <v>3</v>
      </c>
      <c r="S30" s="9">
        <v>187</v>
      </c>
      <c r="T30" s="9">
        <v>0</v>
      </c>
      <c r="U30" s="9">
        <v>66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55" t="s">
        <v>129</v>
      </c>
      <c r="B31" s="8">
        <v>48</v>
      </c>
      <c r="C31" s="9">
        <v>119</v>
      </c>
      <c r="D31" s="9">
        <v>15</v>
      </c>
      <c r="E31" s="9">
        <v>1240</v>
      </c>
      <c r="F31" s="9">
        <v>0</v>
      </c>
      <c r="G31" s="9">
        <v>541</v>
      </c>
      <c r="H31" s="9">
        <v>0</v>
      </c>
      <c r="I31" s="8">
        <v>11</v>
      </c>
      <c r="J31" s="9">
        <v>30</v>
      </c>
      <c r="K31" s="9">
        <v>2</v>
      </c>
      <c r="L31" s="9">
        <v>660</v>
      </c>
      <c r="M31" s="9">
        <v>0</v>
      </c>
      <c r="N31" s="9">
        <v>157</v>
      </c>
      <c r="O31" s="9">
        <v>0</v>
      </c>
      <c r="P31" s="9">
        <v>8</v>
      </c>
      <c r="Q31" s="9">
        <v>33</v>
      </c>
      <c r="R31" s="9">
        <v>2</v>
      </c>
      <c r="S31" s="9">
        <v>154</v>
      </c>
      <c r="T31" s="9">
        <v>0</v>
      </c>
      <c r="U31" s="9">
        <v>62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56" t="s">
        <v>130</v>
      </c>
      <c r="B32" s="8">
        <v>17</v>
      </c>
      <c r="C32" s="9">
        <v>150</v>
      </c>
      <c r="D32" s="9">
        <v>4</v>
      </c>
      <c r="E32" s="9">
        <v>313</v>
      </c>
      <c r="F32" s="9">
        <v>0</v>
      </c>
      <c r="G32" s="9">
        <v>288</v>
      </c>
      <c r="H32" s="9">
        <v>0</v>
      </c>
      <c r="I32" s="8">
        <v>5</v>
      </c>
      <c r="J32" s="9">
        <v>34</v>
      </c>
      <c r="K32" s="9">
        <v>0</v>
      </c>
      <c r="L32" s="9">
        <v>90</v>
      </c>
      <c r="M32" s="9">
        <v>0</v>
      </c>
      <c r="N32" s="9">
        <v>15</v>
      </c>
      <c r="O32" s="9">
        <v>0</v>
      </c>
      <c r="P32" s="9">
        <v>0</v>
      </c>
      <c r="Q32" s="9">
        <v>4</v>
      </c>
      <c r="R32" s="9">
        <v>0</v>
      </c>
      <c r="S32" s="9">
        <v>5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57" t="s">
        <v>131</v>
      </c>
      <c r="B33" s="13">
        <v>0</v>
      </c>
      <c r="C33" s="11">
        <v>13</v>
      </c>
      <c r="D33" s="11">
        <v>2</v>
      </c>
      <c r="E33" s="11">
        <v>77</v>
      </c>
      <c r="F33" s="11">
        <v>0</v>
      </c>
      <c r="G33" s="11">
        <v>32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5</v>
      </c>
      <c r="R33" s="11">
        <v>0</v>
      </c>
      <c r="S33" s="11">
        <v>24</v>
      </c>
      <c r="T33" s="11">
        <v>0</v>
      </c>
      <c r="U33" s="11">
        <v>7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59" customFormat="1" ht="21" customHeight="1" x14ac:dyDescent="0.3">
      <c r="A34" s="4" t="s">
        <v>132</v>
      </c>
      <c r="B34" s="158"/>
      <c r="C34" s="158"/>
      <c r="E34" s="160"/>
      <c r="F34" s="158"/>
      <c r="G34" s="158"/>
      <c r="H34" s="158"/>
      <c r="I34" s="4"/>
      <c r="J34" s="158"/>
      <c r="K34" s="158"/>
      <c r="M34" s="160"/>
      <c r="N34" s="158"/>
      <c r="O34" s="158"/>
      <c r="P34" s="158"/>
      <c r="R34" s="160"/>
      <c r="T34" s="158"/>
      <c r="U34" s="158"/>
      <c r="V34" s="158"/>
      <c r="W34" s="161"/>
      <c r="X34" s="161"/>
      <c r="Y34" s="161"/>
      <c r="Z34" s="162"/>
      <c r="AA34" s="162"/>
      <c r="AB34" s="161"/>
      <c r="AC34" s="161"/>
      <c r="AD34" s="14"/>
      <c r="AE34" s="161"/>
      <c r="AF34" s="14"/>
      <c r="AG34" s="14"/>
      <c r="AH34" s="161"/>
      <c r="AI34" s="162"/>
      <c r="AJ34" s="162"/>
      <c r="AK34" s="14"/>
      <c r="AL34" s="14"/>
      <c r="AM34" s="163"/>
      <c r="AN34" s="161"/>
      <c r="AO34" s="14"/>
      <c r="AP34" s="164"/>
      <c r="AQ34" s="165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4" t="s">
        <v>133</v>
      </c>
      <c r="B35" s="158"/>
      <c r="C35" s="158"/>
      <c r="E35" s="160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R35" s="160"/>
      <c r="S35" s="158"/>
      <c r="T35" s="158"/>
      <c r="U35" s="158"/>
      <c r="V35" s="158"/>
      <c r="W35" s="161"/>
      <c r="X35" s="161"/>
      <c r="Y35" s="161"/>
      <c r="Z35" s="162"/>
      <c r="AA35" s="162"/>
      <c r="AB35" s="162"/>
      <c r="AC35" s="164"/>
      <c r="AD35" s="161"/>
      <c r="AE35" s="161"/>
      <c r="AF35" s="161"/>
      <c r="AG35" s="164"/>
      <c r="AH35" s="161"/>
      <c r="AI35" s="161"/>
      <c r="AJ35" s="161"/>
      <c r="AK35" s="161"/>
      <c r="AL35" s="14"/>
      <c r="AM35" s="161"/>
      <c r="AN35" s="161"/>
      <c r="AO35" s="14"/>
      <c r="AP35" s="164"/>
      <c r="AQ35" s="161"/>
      <c r="AR35" s="21"/>
      <c r="AS35" s="166"/>
      <c r="AT35" s="21"/>
      <c r="AU35" s="167"/>
      <c r="AV35" s="167"/>
      <c r="AW35" s="167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8.5" customHeight="1" x14ac:dyDescent="0.25">
      <c r="B36" s="160"/>
      <c r="C36" s="160"/>
      <c r="D36" s="168"/>
      <c r="E36" s="160"/>
      <c r="F36" s="169"/>
      <c r="G36" s="169"/>
      <c r="H36" s="169"/>
      <c r="I36" s="169"/>
      <c r="J36" s="160"/>
      <c r="K36" s="160"/>
      <c r="L36" s="160"/>
      <c r="M36" s="160"/>
      <c r="N36" s="160"/>
      <c r="O36" s="169"/>
      <c r="P36" s="168"/>
      <c r="Q36" s="160"/>
      <c r="R36" s="160"/>
      <c r="S36" s="160"/>
      <c r="T36" s="160"/>
      <c r="U36" s="158"/>
      <c r="V36" s="158"/>
      <c r="X36" s="158"/>
      <c r="Y36" s="144"/>
      <c r="Z36" s="170"/>
      <c r="AA36" s="170"/>
      <c r="AB36" s="171"/>
      <c r="AC36" s="171"/>
      <c r="AD36" s="169"/>
      <c r="AE36" s="171"/>
      <c r="AF36" s="144"/>
      <c r="AG36" s="144"/>
      <c r="AH36" s="144"/>
      <c r="AI36" s="144"/>
      <c r="AJ36" s="14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25">
      <c r="B37" s="160"/>
      <c r="C37" s="160"/>
      <c r="D37" s="168"/>
      <c r="E37" s="160"/>
      <c r="F37" s="169"/>
      <c r="G37" s="169"/>
      <c r="H37" s="169"/>
      <c r="I37" s="169"/>
      <c r="J37" s="160"/>
      <c r="K37" s="160"/>
      <c r="L37" s="160"/>
      <c r="M37" s="160"/>
      <c r="N37" s="160"/>
      <c r="O37" s="169"/>
      <c r="P37" s="168"/>
      <c r="Q37" s="160"/>
      <c r="R37" s="160"/>
      <c r="S37" s="160"/>
      <c r="T37" s="160"/>
      <c r="U37" s="158"/>
      <c r="V37" s="158"/>
      <c r="X37" s="158"/>
      <c r="Y37" s="144"/>
      <c r="Z37" s="170"/>
      <c r="AA37" s="170"/>
      <c r="AB37" s="171"/>
      <c r="AC37" s="171"/>
      <c r="AD37" s="169"/>
      <c r="AE37" s="171"/>
      <c r="AF37" s="144"/>
      <c r="AG37" s="144"/>
      <c r="AH37" s="144"/>
      <c r="AI37" s="144"/>
      <c r="AJ37" s="14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O37"/>
  <sheetViews>
    <sheetView workbookViewId="0"/>
  </sheetViews>
  <sheetFormatPr defaultColWidth="9" defaultRowHeight="13.2" x14ac:dyDescent="0.25"/>
  <cols>
    <col min="1" max="1" width="14" style="21" customWidth="1"/>
    <col min="2" max="2" width="7.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10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19921875" style="21" customWidth="1"/>
    <col min="19" max="19" width="7.59765625" style="21" customWidth="1"/>
    <col min="20" max="20" width="6.59765625" style="21" customWidth="1"/>
    <col min="21" max="21" width="7.3984375" style="21" customWidth="1"/>
    <col min="22" max="22" width="7.6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23" customFormat="1" ht="19.5" customHeight="1" x14ac:dyDescent="0.25">
      <c r="A1" s="113" t="s">
        <v>82</v>
      </c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4"/>
      <c r="O1" s="114"/>
      <c r="P1" s="114"/>
      <c r="Q1" s="114"/>
      <c r="R1" s="114"/>
      <c r="S1" s="116" t="s">
        <v>83</v>
      </c>
      <c r="T1" s="117"/>
      <c r="U1" s="118" t="s">
        <v>84</v>
      </c>
      <c r="V1" s="119"/>
      <c r="W1" s="120"/>
      <c r="X1" s="120"/>
      <c r="Y1" s="120"/>
      <c r="Z1" s="120"/>
      <c r="AA1" s="120"/>
      <c r="AB1" s="120"/>
      <c r="AC1" s="120"/>
      <c r="AD1" s="121"/>
      <c r="AE1" s="122"/>
      <c r="AF1" s="122"/>
      <c r="AG1" s="122"/>
      <c r="AH1" s="122"/>
      <c r="AI1" s="122"/>
      <c r="AJ1" s="122"/>
      <c r="AK1" s="122"/>
      <c r="AN1" s="116" t="s">
        <v>83</v>
      </c>
      <c r="AO1" s="117"/>
      <c r="AP1" s="118" t="s">
        <v>84</v>
      </c>
      <c r="AQ1" s="119"/>
    </row>
    <row r="2" spans="1:43" s="123" customFormat="1" ht="20.25" customHeight="1" x14ac:dyDescent="0.3">
      <c r="A2" s="124" t="s">
        <v>85</v>
      </c>
      <c r="B2" s="125" t="s">
        <v>86</v>
      </c>
      <c r="C2" s="126"/>
      <c r="D2" s="125"/>
      <c r="E2" s="125"/>
      <c r="F2" s="125"/>
      <c r="G2" s="125"/>
      <c r="H2" s="125"/>
      <c r="I2" s="125"/>
      <c r="J2" s="126"/>
      <c r="K2" s="125"/>
      <c r="L2" s="125"/>
      <c r="M2" s="125"/>
      <c r="N2" s="125"/>
      <c r="O2" s="125"/>
      <c r="P2" s="125"/>
      <c r="Q2" s="125"/>
      <c r="R2" s="125"/>
      <c r="S2" s="127" t="s">
        <v>87</v>
      </c>
      <c r="T2" s="83"/>
      <c r="U2" s="83" t="s">
        <v>7</v>
      </c>
      <c r="V2" s="84"/>
      <c r="W2" s="125" t="s">
        <v>237</v>
      </c>
      <c r="X2" s="128"/>
      <c r="Y2" s="128"/>
      <c r="Z2" s="128"/>
      <c r="AA2" s="128"/>
      <c r="AB2" s="128"/>
      <c r="AC2" s="128"/>
      <c r="AD2" s="129"/>
      <c r="AE2" s="130"/>
      <c r="AF2" s="130"/>
      <c r="AG2" s="130"/>
      <c r="AH2" s="130"/>
      <c r="AI2" s="130"/>
      <c r="AJ2" s="130"/>
      <c r="AK2" s="130"/>
      <c r="AL2" s="126"/>
      <c r="AM2" s="131"/>
      <c r="AN2" s="127" t="s">
        <v>87</v>
      </c>
      <c r="AO2" s="83"/>
      <c r="AP2" s="83" t="s">
        <v>7</v>
      </c>
      <c r="AQ2" s="84"/>
    </row>
    <row r="3" spans="1:43" s="123" customFormat="1" ht="16.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23" customFormat="1" ht="21" customHeight="1" x14ac:dyDescent="0.3">
      <c r="A4" s="134"/>
      <c r="B4" s="135"/>
      <c r="C4" s="135"/>
      <c r="D4" s="135"/>
      <c r="E4" s="135"/>
      <c r="F4" s="135"/>
      <c r="G4" s="134"/>
      <c r="H4" s="134"/>
      <c r="I4" s="134"/>
      <c r="J4" s="134" t="s">
        <v>241</v>
      </c>
      <c r="K4" s="135"/>
      <c r="L4" s="135"/>
      <c r="M4" s="135"/>
      <c r="N4" s="135"/>
      <c r="O4" s="135"/>
      <c r="P4" s="136"/>
      <c r="Q4" s="136"/>
      <c r="R4" s="136"/>
      <c r="S4" s="136"/>
      <c r="T4" s="136"/>
      <c r="U4" s="136"/>
      <c r="V4" s="136"/>
      <c r="W4" s="134"/>
      <c r="X4" s="137"/>
      <c r="Y4" s="137"/>
      <c r="Z4" s="137"/>
      <c r="AA4" s="137"/>
      <c r="AB4" s="137"/>
      <c r="AC4" s="134"/>
      <c r="AD4" s="134" t="s">
        <v>89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242</v>
      </c>
      <c r="L5" s="2"/>
      <c r="M5" s="2"/>
      <c r="N5" s="2"/>
      <c r="O5" s="2"/>
      <c r="P5" s="2"/>
      <c r="Q5" s="2"/>
      <c r="T5" s="2"/>
      <c r="U5" s="2"/>
      <c r="V5" s="3" t="s">
        <v>91</v>
      </c>
      <c r="Z5" s="2"/>
      <c r="AA5" s="2"/>
      <c r="AB5" s="2"/>
      <c r="AD5" s="2"/>
      <c r="AF5" s="85" t="s">
        <v>242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91</v>
      </c>
    </row>
    <row r="6" spans="1:43" s="144" customFormat="1" ht="24" customHeight="1" x14ac:dyDescent="0.3">
      <c r="A6" s="140" t="s">
        <v>92</v>
      </c>
      <c r="B6" s="141" t="s">
        <v>93</v>
      </c>
      <c r="C6" s="142"/>
      <c r="D6" s="142"/>
      <c r="E6" s="142"/>
      <c r="F6" s="142"/>
      <c r="G6" s="142"/>
      <c r="H6" s="143"/>
      <c r="I6" s="141" t="s">
        <v>94</v>
      </c>
      <c r="J6" s="142"/>
      <c r="K6" s="142"/>
      <c r="L6" s="142"/>
      <c r="M6" s="142"/>
      <c r="N6" s="142"/>
      <c r="O6" s="143"/>
      <c r="P6" s="141" t="s">
        <v>239</v>
      </c>
      <c r="Q6" s="142"/>
      <c r="R6" s="142"/>
      <c r="S6" s="142"/>
      <c r="T6" s="142"/>
      <c r="U6" s="142"/>
      <c r="V6" s="143"/>
      <c r="W6" s="141" t="s">
        <v>96</v>
      </c>
      <c r="X6" s="142"/>
      <c r="Y6" s="142"/>
      <c r="Z6" s="142"/>
      <c r="AA6" s="142"/>
      <c r="AB6" s="142"/>
      <c r="AC6" s="143"/>
      <c r="AD6" s="141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3" s="144" customFormat="1" ht="14.7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104</v>
      </c>
      <c r="H7" s="145" t="s">
        <v>240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240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240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240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240</v>
      </c>
      <c r="AK7" s="145" t="s">
        <v>99</v>
      </c>
      <c r="AL7" s="145" t="s">
        <v>100</v>
      </c>
      <c r="AM7" s="145" t="s">
        <v>101</v>
      </c>
      <c r="AN7" s="145" t="s">
        <v>107</v>
      </c>
      <c r="AO7" s="145" t="s">
        <v>103</v>
      </c>
      <c r="AP7" s="145" t="s">
        <v>106</v>
      </c>
      <c r="AQ7" s="146" t="s">
        <v>240</v>
      </c>
    </row>
    <row r="8" spans="1:43" s="144" customFormat="1" ht="16.2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9"/>
    </row>
    <row r="9" spans="1:43" s="144" customFormat="1" ht="4.5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9"/>
    </row>
    <row r="10" spans="1:43" s="144" customFormat="1" ht="17.25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3"/>
    </row>
    <row r="11" spans="1:43" s="144" customFormat="1" ht="24" customHeight="1" x14ac:dyDescent="0.3">
      <c r="A11" s="154" t="s">
        <v>109</v>
      </c>
      <c r="B11" s="86">
        <f>SUM(B12:B33)</f>
        <v>8979</v>
      </c>
      <c r="C11" s="86">
        <f>SUM(C12:C33)</f>
        <v>10017</v>
      </c>
      <c r="D11" s="86">
        <f t="shared" ref="D11:AQ11" si="0">SUM(D12:D33)</f>
        <v>963</v>
      </c>
      <c r="E11" s="86">
        <f t="shared" si="0"/>
        <v>81117</v>
      </c>
      <c r="F11" s="7">
        <f t="shared" si="0"/>
        <v>2</v>
      </c>
      <c r="G11" s="86">
        <f t="shared" si="0"/>
        <v>37507</v>
      </c>
      <c r="H11" s="7">
        <f t="shared" si="0"/>
        <v>373</v>
      </c>
      <c r="I11" s="86">
        <f t="shared" si="0"/>
        <v>1283</v>
      </c>
      <c r="J11" s="86">
        <f t="shared" si="0"/>
        <v>1897</v>
      </c>
      <c r="K11" s="86">
        <f t="shared" si="0"/>
        <v>113</v>
      </c>
      <c r="L11" s="86">
        <f t="shared" si="0"/>
        <v>15601</v>
      </c>
      <c r="M11" s="7">
        <f t="shared" si="0"/>
        <v>0</v>
      </c>
      <c r="N11" s="86">
        <f t="shared" si="0"/>
        <v>4587</v>
      </c>
      <c r="O11" s="7">
        <f t="shared" si="0"/>
        <v>54</v>
      </c>
      <c r="P11" s="86">
        <f t="shared" si="0"/>
        <v>1717</v>
      </c>
      <c r="Q11" s="86">
        <f t="shared" si="0"/>
        <v>1947</v>
      </c>
      <c r="R11" s="7">
        <f t="shared" si="0"/>
        <v>68</v>
      </c>
      <c r="S11" s="86">
        <f t="shared" si="0"/>
        <v>9717</v>
      </c>
      <c r="T11" s="7">
        <f t="shared" si="0"/>
        <v>0</v>
      </c>
      <c r="U11" s="86">
        <f t="shared" si="0"/>
        <v>2741</v>
      </c>
      <c r="V11" s="7">
        <f t="shared" si="0"/>
        <v>45</v>
      </c>
      <c r="W11" s="86">
        <f t="shared" si="0"/>
        <v>45</v>
      </c>
      <c r="X11" s="86">
        <f t="shared" si="0"/>
        <v>24</v>
      </c>
      <c r="Y11" s="86">
        <f t="shared" si="0"/>
        <v>1</v>
      </c>
      <c r="Z11" s="86">
        <f t="shared" si="0"/>
        <v>54</v>
      </c>
      <c r="AA11" s="7">
        <f t="shared" si="0"/>
        <v>0</v>
      </c>
      <c r="AB11" s="86">
        <f t="shared" si="0"/>
        <v>26</v>
      </c>
      <c r="AC11" s="7">
        <f t="shared" si="0"/>
        <v>0</v>
      </c>
      <c r="AD11" s="7">
        <f t="shared" si="0"/>
        <v>0</v>
      </c>
      <c r="AE11" s="7">
        <f t="shared" si="0"/>
        <v>0</v>
      </c>
      <c r="AF11" s="7">
        <f t="shared" si="0"/>
        <v>0</v>
      </c>
      <c r="AG11" s="7">
        <f t="shared" si="0"/>
        <v>2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44" customFormat="1" ht="24" customHeight="1" x14ac:dyDescent="0.3">
      <c r="A12" s="155" t="s">
        <v>110</v>
      </c>
      <c r="B12" s="87">
        <v>1286</v>
      </c>
      <c r="C12" s="88">
        <v>554</v>
      </c>
      <c r="D12" s="88">
        <v>90</v>
      </c>
      <c r="E12" s="88">
        <v>3997</v>
      </c>
      <c r="F12" s="9">
        <v>0</v>
      </c>
      <c r="G12" s="88">
        <v>551</v>
      </c>
      <c r="H12" s="9">
        <v>5</v>
      </c>
      <c r="I12" s="88">
        <v>276</v>
      </c>
      <c r="J12" s="88">
        <v>145</v>
      </c>
      <c r="K12" s="9">
        <v>38</v>
      </c>
      <c r="L12" s="88">
        <v>1685</v>
      </c>
      <c r="M12" s="9">
        <v>0</v>
      </c>
      <c r="N12" s="88">
        <v>240</v>
      </c>
      <c r="O12" s="9">
        <v>0</v>
      </c>
      <c r="P12" s="87">
        <v>380</v>
      </c>
      <c r="Q12" s="88">
        <v>153</v>
      </c>
      <c r="R12" s="9">
        <v>20</v>
      </c>
      <c r="S12" s="88">
        <v>462</v>
      </c>
      <c r="T12" s="9">
        <v>0</v>
      </c>
      <c r="U12" s="88">
        <v>74</v>
      </c>
      <c r="V12" s="9">
        <v>2</v>
      </c>
      <c r="W12" s="88">
        <v>23</v>
      </c>
      <c r="X12" s="88">
        <v>11</v>
      </c>
      <c r="Y12" s="88">
        <v>1</v>
      </c>
      <c r="Z12" s="88">
        <v>17</v>
      </c>
      <c r="AA12" s="9">
        <v>0</v>
      </c>
      <c r="AB12" s="88">
        <v>4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44" customFormat="1" ht="24" customHeight="1" x14ac:dyDescent="0.3">
      <c r="A13" s="155" t="s">
        <v>111</v>
      </c>
      <c r="B13" s="8">
        <v>223</v>
      </c>
      <c r="C13" s="9">
        <v>303</v>
      </c>
      <c r="D13" s="9">
        <v>33</v>
      </c>
      <c r="E13" s="9">
        <v>15192</v>
      </c>
      <c r="F13" s="9">
        <v>1</v>
      </c>
      <c r="G13" s="9">
        <v>2725</v>
      </c>
      <c r="H13" s="9">
        <v>0</v>
      </c>
      <c r="I13" s="9">
        <v>2</v>
      </c>
      <c r="J13" s="9">
        <v>4</v>
      </c>
      <c r="K13" s="9">
        <v>0</v>
      </c>
      <c r="L13" s="9">
        <v>1175</v>
      </c>
      <c r="M13" s="9">
        <v>0</v>
      </c>
      <c r="N13" s="9">
        <v>94</v>
      </c>
      <c r="O13" s="9">
        <v>0</v>
      </c>
      <c r="P13" s="8">
        <v>26</v>
      </c>
      <c r="Q13" s="9">
        <v>83</v>
      </c>
      <c r="R13" s="9">
        <v>4</v>
      </c>
      <c r="S13" s="9">
        <v>2559</v>
      </c>
      <c r="T13" s="9">
        <v>0</v>
      </c>
      <c r="U13" s="9">
        <v>316</v>
      </c>
      <c r="V13" s="9">
        <v>0</v>
      </c>
      <c r="W13" s="9">
        <v>0</v>
      </c>
      <c r="X13" s="9">
        <v>0</v>
      </c>
      <c r="Y13" s="9">
        <v>0</v>
      </c>
      <c r="Z13" s="9">
        <v>9</v>
      </c>
      <c r="AA13" s="9">
        <v>0</v>
      </c>
      <c r="AB13" s="9">
        <v>1</v>
      </c>
      <c r="AC13" s="9">
        <v>0</v>
      </c>
      <c r="AD13" s="9">
        <v>0</v>
      </c>
      <c r="AE13" s="9">
        <v>0</v>
      </c>
      <c r="AF13" s="9">
        <v>0</v>
      </c>
      <c r="AG13" s="9">
        <v>1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55" t="s">
        <v>112</v>
      </c>
      <c r="B14" s="8">
        <v>2569</v>
      </c>
      <c r="C14" s="9">
        <v>2210</v>
      </c>
      <c r="D14" s="9">
        <v>208</v>
      </c>
      <c r="E14" s="9">
        <v>5599</v>
      </c>
      <c r="F14" s="9">
        <v>0</v>
      </c>
      <c r="G14" s="9">
        <v>4722</v>
      </c>
      <c r="H14" s="9">
        <v>189</v>
      </c>
      <c r="I14" s="9">
        <v>207</v>
      </c>
      <c r="J14" s="9">
        <v>187</v>
      </c>
      <c r="K14" s="9">
        <v>11</v>
      </c>
      <c r="L14" s="9">
        <v>1473</v>
      </c>
      <c r="M14" s="9">
        <v>0</v>
      </c>
      <c r="N14" s="9">
        <v>449</v>
      </c>
      <c r="O14" s="9">
        <v>17</v>
      </c>
      <c r="P14" s="8">
        <v>630</v>
      </c>
      <c r="Q14" s="9">
        <v>623</v>
      </c>
      <c r="R14" s="9">
        <v>16</v>
      </c>
      <c r="S14" s="9">
        <v>1274</v>
      </c>
      <c r="T14" s="9">
        <v>0</v>
      </c>
      <c r="U14" s="9">
        <v>990</v>
      </c>
      <c r="V14" s="9">
        <v>25</v>
      </c>
      <c r="W14" s="9">
        <v>11</v>
      </c>
      <c r="X14" s="9">
        <v>8</v>
      </c>
      <c r="Y14" s="9">
        <v>0</v>
      </c>
      <c r="Z14" s="9">
        <v>2</v>
      </c>
      <c r="AA14" s="9">
        <v>0</v>
      </c>
      <c r="AB14" s="9">
        <v>9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55" t="s">
        <v>113</v>
      </c>
      <c r="B15" s="8">
        <v>736</v>
      </c>
      <c r="C15" s="8">
        <v>1224</v>
      </c>
      <c r="D15" s="8">
        <v>71</v>
      </c>
      <c r="E15" s="8">
        <v>5954</v>
      </c>
      <c r="F15" s="8">
        <v>0</v>
      </c>
      <c r="G15" s="8">
        <v>902</v>
      </c>
      <c r="H15" s="8">
        <v>9</v>
      </c>
      <c r="I15" s="8">
        <v>312</v>
      </c>
      <c r="J15" s="8">
        <v>387</v>
      </c>
      <c r="K15" s="8">
        <v>26</v>
      </c>
      <c r="L15" s="8">
        <v>2361</v>
      </c>
      <c r="M15" s="8">
        <v>0</v>
      </c>
      <c r="N15" s="8">
        <v>384</v>
      </c>
      <c r="O15" s="8">
        <v>6</v>
      </c>
      <c r="P15" s="8">
        <v>161</v>
      </c>
      <c r="Q15" s="8">
        <v>362</v>
      </c>
      <c r="R15" s="8">
        <v>11</v>
      </c>
      <c r="S15" s="8">
        <v>1468</v>
      </c>
      <c r="T15" s="8">
        <v>0</v>
      </c>
      <c r="U15" s="8">
        <v>168</v>
      </c>
      <c r="V15" s="8">
        <v>1</v>
      </c>
      <c r="W15" s="8">
        <v>0</v>
      </c>
      <c r="X15" s="8">
        <v>1</v>
      </c>
      <c r="Y15" s="8">
        <v>0</v>
      </c>
      <c r="Z15" s="8">
        <v>4</v>
      </c>
      <c r="AA15" s="8">
        <v>0</v>
      </c>
      <c r="AB15" s="8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55" t="s">
        <v>114</v>
      </c>
      <c r="B16" s="8">
        <v>636</v>
      </c>
      <c r="C16" s="8">
        <v>387</v>
      </c>
      <c r="D16" s="8">
        <v>18</v>
      </c>
      <c r="E16" s="8">
        <v>2448</v>
      </c>
      <c r="F16" s="8">
        <v>1</v>
      </c>
      <c r="G16" s="8">
        <v>1878</v>
      </c>
      <c r="H16" s="8">
        <v>10</v>
      </c>
      <c r="I16" s="8">
        <v>24</v>
      </c>
      <c r="J16" s="8">
        <v>36</v>
      </c>
      <c r="K16" s="8">
        <v>0</v>
      </c>
      <c r="L16" s="8">
        <v>581</v>
      </c>
      <c r="M16" s="8">
        <v>0</v>
      </c>
      <c r="N16" s="8">
        <v>437</v>
      </c>
      <c r="O16" s="8">
        <v>0</v>
      </c>
      <c r="P16" s="8">
        <v>201</v>
      </c>
      <c r="Q16" s="8">
        <v>128</v>
      </c>
      <c r="R16" s="8">
        <v>1</v>
      </c>
      <c r="S16" s="8">
        <v>563</v>
      </c>
      <c r="T16" s="8">
        <v>0</v>
      </c>
      <c r="U16" s="8">
        <v>164</v>
      </c>
      <c r="V16" s="8">
        <v>4</v>
      </c>
      <c r="W16" s="8">
        <v>4</v>
      </c>
      <c r="X16" s="8">
        <v>0</v>
      </c>
      <c r="Y16" s="8">
        <v>0</v>
      </c>
      <c r="Z16" s="8">
        <v>6</v>
      </c>
      <c r="AA16" s="8">
        <v>0</v>
      </c>
      <c r="AB16" s="8">
        <v>4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44" customFormat="1" ht="24" customHeight="1" x14ac:dyDescent="0.3">
      <c r="A17" s="155" t="s">
        <v>115</v>
      </c>
      <c r="B17" s="8">
        <v>837</v>
      </c>
      <c r="C17" s="8">
        <v>486</v>
      </c>
      <c r="D17" s="8">
        <v>178</v>
      </c>
      <c r="E17" s="8">
        <v>8033</v>
      </c>
      <c r="F17" s="8">
        <v>0</v>
      </c>
      <c r="G17" s="8">
        <v>3202</v>
      </c>
      <c r="H17" s="8">
        <v>62</v>
      </c>
      <c r="I17" s="8">
        <v>116</v>
      </c>
      <c r="J17" s="8">
        <v>83</v>
      </c>
      <c r="K17" s="8">
        <v>15</v>
      </c>
      <c r="L17" s="8">
        <v>1903</v>
      </c>
      <c r="M17" s="8">
        <v>0</v>
      </c>
      <c r="N17" s="8">
        <v>449</v>
      </c>
      <c r="O17" s="8">
        <v>18</v>
      </c>
      <c r="P17" s="8">
        <v>98</v>
      </c>
      <c r="Q17" s="8">
        <v>52</v>
      </c>
      <c r="R17" s="8">
        <v>4</v>
      </c>
      <c r="S17" s="8">
        <v>281</v>
      </c>
      <c r="T17" s="8">
        <v>0</v>
      </c>
      <c r="U17" s="8">
        <v>150</v>
      </c>
      <c r="V17" s="8">
        <v>3</v>
      </c>
      <c r="W17" s="8">
        <v>0</v>
      </c>
      <c r="X17" s="8">
        <v>1</v>
      </c>
      <c r="Y17" s="8">
        <v>0</v>
      </c>
      <c r="Z17" s="8">
        <v>4</v>
      </c>
      <c r="AA17" s="8">
        <v>0</v>
      </c>
      <c r="AB17" s="8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55" t="s">
        <v>116</v>
      </c>
      <c r="B18" s="8">
        <v>467</v>
      </c>
      <c r="C18" s="9">
        <v>784</v>
      </c>
      <c r="D18" s="9">
        <v>31</v>
      </c>
      <c r="E18" s="9">
        <v>5673</v>
      </c>
      <c r="F18" s="9">
        <v>0</v>
      </c>
      <c r="G18" s="9">
        <v>2661</v>
      </c>
      <c r="H18" s="9">
        <v>1</v>
      </c>
      <c r="I18" s="9">
        <v>73</v>
      </c>
      <c r="J18" s="9">
        <v>133</v>
      </c>
      <c r="K18" s="9">
        <v>1</v>
      </c>
      <c r="L18" s="9">
        <v>358</v>
      </c>
      <c r="M18" s="9">
        <v>0</v>
      </c>
      <c r="N18" s="9">
        <v>188</v>
      </c>
      <c r="O18" s="9">
        <v>0</v>
      </c>
      <c r="P18" s="8">
        <v>29</v>
      </c>
      <c r="Q18" s="9">
        <v>39</v>
      </c>
      <c r="R18" s="9">
        <v>0</v>
      </c>
      <c r="S18" s="9">
        <v>109</v>
      </c>
      <c r="T18" s="9">
        <v>0</v>
      </c>
      <c r="U18" s="9">
        <v>46</v>
      </c>
      <c r="V18" s="9">
        <v>0</v>
      </c>
      <c r="W18" s="9">
        <v>4</v>
      </c>
      <c r="X18" s="9">
        <v>3</v>
      </c>
      <c r="Y18" s="9">
        <v>0</v>
      </c>
      <c r="Z18" s="9">
        <v>7</v>
      </c>
      <c r="AA18" s="9">
        <v>0</v>
      </c>
      <c r="AB18" s="9">
        <v>6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55" t="s">
        <v>117</v>
      </c>
      <c r="B19" s="8">
        <v>53</v>
      </c>
      <c r="C19" s="9">
        <v>129</v>
      </c>
      <c r="D19" s="9">
        <v>7</v>
      </c>
      <c r="E19" s="9">
        <v>574</v>
      </c>
      <c r="F19" s="9">
        <v>0</v>
      </c>
      <c r="G19" s="9">
        <v>141</v>
      </c>
      <c r="H19" s="9">
        <v>0</v>
      </c>
      <c r="I19" s="9">
        <v>2</v>
      </c>
      <c r="J19" s="9">
        <v>10</v>
      </c>
      <c r="K19" s="9">
        <v>0</v>
      </c>
      <c r="L19" s="9">
        <v>43</v>
      </c>
      <c r="M19" s="9">
        <v>0</v>
      </c>
      <c r="N19" s="9">
        <v>4</v>
      </c>
      <c r="O19" s="9">
        <v>0</v>
      </c>
      <c r="P19" s="8">
        <v>3</v>
      </c>
      <c r="Q19" s="9">
        <v>3</v>
      </c>
      <c r="R19" s="9">
        <v>0</v>
      </c>
      <c r="S19" s="9">
        <v>10</v>
      </c>
      <c r="T19" s="9">
        <v>0</v>
      </c>
      <c r="U19" s="9">
        <v>2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55" t="s">
        <v>118</v>
      </c>
      <c r="B20" s="8">
        <v>233</v>
      </c>
      <c r="C20" s="9">
        <v>414</v>
      </c>
      <c r="D20" s="9">
        <v>15</v>
      </c>
      <c r="E20" s="9">
        <v>2836</v>
      </c>
      <c r="F20" s="9">
        <v>0</v>
      </c>
      <c r="G20" s="9">
        <v>2521</v>
      </c>
      <c r="H20" s="9">
        <v>6</v>
      </c>
      <c r="I20" s="9">
        <v>7</v>
      </c>
      <c r="J20" s="9">
        <v>40</v>
      </c>
      <c r="K20" s="9">
        <v>0</v>
      </c>
      <c r="L20" s="9">
        <v>132</v>
      </c>
      <c r="M20" s="9">
        <v>0</v>
      </c>
      <c r="N20" s="9">
        <v>41</v>
      </c>
      <c r="O20" s="9">
        <v>0</v>
      </c>
      <c r="P20" s="8">
        <v>18</v>
      </c>
      <c r="Q20" s="9">
        <v>11</v>
      </c>
      <c r="R20" s="9">
        <v>0</v>
      </c>
      <c r="S20" s="9">
        <v>29</v>
      </c>
      <c r="T20" s="9">
        <v>0</v>
      </c>
      <c r="U20" s="9">
        <v>12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55" t="s">
        <v>119</v>
      </c>
      <c r="B21" s="8">
        <v>596</v>
      </c>
      <c r="C21" s="9">
        <v>375</v>
      </c>
      <c r="D21" s="9">
        <v>146</v>
      </c>
      <c r="E21" s="9">
        <v>2034</v>
      </c>
      <c r="F21" s="9">
        <v>0</v>
      </c>
      <c r="G21" s="9">
        <v>2609</v>
      </c>
      <c r="H21" s="9">
        <v>3</v>
      </c>
      <c r="I21" s="9">
        <v>89</v>
      </c>
      <c r="J21" s="9">
        <v>86</v>
      </c>
      <c r="K21" s="9">
        <v>7</v>
      </c>
      <c r="L21" s="9">
        <v>144</v>
      </c>
      <c r="M21" s="9">
        <v>0</v>
      </c>
      <c r="N21" s="9">
        <v>289</v>
      </c>
      <c r="O21" s="9">
        <v>1</v>
      </c>
      <c r="P21" s="8">
        <v>55</v>
      </c>
      <c r="Q21" s="9">
        <v>66</v>
      </c>
      <c r="R21" s="9">
        <v>2</v>
      </c>
      <c r="S21" s="9">
        <v>183</v>
      </c>
      <c r="T21" s="9">
        <v>0</v>
      </c>
      <c r="U21" s="9">
        <v>77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55" t="s">
        <v>120</v>
      </c>
      <c r="B22" s="8">
        <v>105</v>
      </c>
      <c r="C22" s="9">
        <v>145</v>
      </c>
      <c r="D22" s="9">
        <v>15</v>
      </c>
      <c r="E22" s="9">
        <v>4884</v>
      </c>
      <c r="F22" s="9">
        <v>0</v>
      </c>
      <c r="G22" s="9">
        <v>1900</v>
      </c>
      <c r="H22" s="9">
        <v>6</v>
      </c>
      <c r="I22" s="9">
        <v>13</v>
      </c>
      <c r="J22" s="9">
        <v>3</v>
      </c>
      <c r="K22" s="9">
        <v>0</v>
      </c>
      <c r="L22" s="9">
        <v>73</v>
      </c>
      <c r="M22" s="9">
        <v>0</v>
      </c>
      <c r="N22" s="9">
        <v>15</v>
      </c>
      <c r="O22" s="9">
        <v>0</v>
      </c>
      <c r="P22" s="8">
        <v>12</v>
      </c>
      <c r="Q22" s="9">
        <v>7</v>
      </c>
      <c r="R22" s="9">
        <v>0</v>
      </c>
      <c r="S22" s="9">
        <v>75</v>
      </c>
      <c r="T22" s="9">
        <v>0</v>
      </c>
      <c r="U22" s="9">
        <v>23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55" t="s">
        <v>121</v>
      </c>
      <c r="B23" s="8">
        <v>390</v>
      </c>
      <c r="C23" s="9">
        <v>307</v>
      </c>
      <c r="D23" s="9">
        <v>15</v>
      </c>
      <c r="E23" s="9">
        <v>1921</v>
      </c>
      <c r="F23" s="9">
        <v>0</v>
      </c>
      <c r="G23" s="9">
        <v>1014</v>
      </c>
      <c r="H23" s="9">
        <v>7</v>
      </c>
      <c r="I23" s="9">
        <v>7</v>
      </c>
      <c r="J23" s="9">
        <v>43</v>
      </c>
      <c r="K23" s="9">
        <v>4</v>
      </c>
      <c r="L23" s="9">
        <v>581</v>
      </c>
      <c r="M23" s="9">
        <v>0</v>
      </c>
      <c r="N23" s="9">
        <v>42</v>
      </c>
      <c r="O23" s="9">
        <v>0</v>
      </c>
      <c r="P23" s="8">
        <v>27</v>
      </c>
      <c r="Q23" s="9">
        <v>27</v>
      </c>
      <c r="R23" s="9">
        <v>2</v>
      </c>
      <c r="S23" s="9">
        <v>189</v>
      </c>
      <c r="T23" s="9">
        <v>0</v>
      </c>
      <c r="U23" s="9">
        <v>55</v>
      </c>
      <c r="V23" s="9">
        <v>2</v>
      </c>
      <c r="W23" s="9">
        <v>0</v>
      </c>
      <c r="X23" s="9">
        <v>0</v>
      </c>
      <c r="Y23" s="9">
        <v>0</v>
      </c>
      <c r="Z23" s="9">
        <v>1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55" t="s">
        <v>122</v>
      </c>
      <c r="B24" s="8">
        <v>422</v>
      </c>
      <c r="C24" s="9">
        <v>486</v>
      </c>
      <c r="D24" s="9">
        <v>16</v>
      </c>
      <c r="E24" s="9">
        <v>3330</v>
      </c>
      <c r="F24" s="9">
        <v>0</v>
      </c>
      <c r="G24" s="9">
        <v>1574</v>
      </c>
      <c r="H24" s="9">
        <v>10</v>
      </c>
      <c r="I24" s="9">
        <v>109</v>
      </c>
      <c r="J24" s="9">
        <v>203</v>
      </c>
      <c r="K24" s="9">
        <v>2</v>
      </c>
      <c r="L24" s="9">
        <v>1213</v>
      </c>
      <c r="M24" s="9">
        <v>0</v>
      </c>
      <c r="N24" s="9">
        <v>396</v>
      </c>
      <c r="O24" s="9">
        <v>4</v>
      </c>
      <c r="P24" s="8">
        <v>9</v>
      </c>
      <c r="Q24" s="9">
        <v>6</v>
      </c>
      <c r="R24" s="9">
        <v>0</v>
      </c>
      <c r="S24" s="9">
        <v>50</v>
      </c>
      <c r="T24" s="9">
        <v>0</v>
      </c>
      <c r="U24" s="9">
        <v>5</v>
      </c>
      <c r="V24" s="9">
        <v>1</v>
      </c>
      <c r="W24" s="9">
        <v>1</v>
      </c>
      <c r="X24" s="9">
        <v>0</v>
      </c>
      <c r="Y24" s="9">
        <v>0</v>
      </c>
      <c r="Z24" s="9">
        <v>1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55" t="s">
        <v>123</v>
      </c>
      <c r="B25" s="8">
        <f>208+3</f>
        <v>211</v>
      </c>
      <c r="C25" s="9">
        <v>592</v>
      </c>
      <c r="D25" s="9">
        <v>26</v>
      </c>
      <c r="E25" s="9">
        <v>6194</v>
      </c>
      <c r="F25" s="9">
        <v>0</v>
      </c>
      <c r="G25" s="9">
        <v>4052</v>
      </c>
      <c r="H25" s="9">
        <v>3</v>
      </c>
      <c r="I25" s="9">
        <v>1</v>
      </c>
      <c r="J25" s="9">
        <v>6</v>
      </c>
      <c r="K25" s="9">
        <v>0</v>
      </c>
      <c r="L25" s="9">
        <v>4</v>
      </c>
      <c r="M25" s="9">
        <v>0</v>
      </c>
      <c r="N25" s="9">
        <v>5</v>
      </c>
      <c r="O25" s="9">
        <v>0</v>
      </c>
      <c r="P25" s="8">
        <v>25</v>
      </c>
      <c r="Q25" s="9">
        <v>60</v>
      </c>
      <c r="R25" s="9">
        <v>1</v>
      </c>
      <c r="S25" s="9">
        <v>368</v>
      </c>
      <c r="T25" s="9">
        <v>0</v>
      </c>
      <c r="U25" s="9">
        <v>117</v>
      </c>
      <c r="V25" s="9">
        <v>1</v>
      </c>
      <c r="W25" s="9">
        <v>2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55" t="s">
        <v>124</v>
      </c>
      <c r="B26" s="8">
        <v>45</v>
      </c>
      <c r="C26" s="9">
        <v>473</v>
      </c>
      <c r="D26" s="9">
        <v>21</v>
      </c>
      <c r="E26" s="9">
        <v>3237</v>
      </c>
      <c r="F26" s="9">
        <v>0</v>
      </c>
      <c r="G26" s="9">
        <v>1482</v>
      </c>
      <c r="H26" s="9">
        <v>13</v>
      </c>
      <c r="I26" s="9">
        <v>3</v>
      </c>
      <c r="J26" s="9">
        <v>124</v>
      </c>
      <c r="K26" s="9">
        <v>2</v>
      </c>
      <c r="L26" s="9">
        <v>1182</v>
      </c>
      <c r="M26" s="9">
        <v>0</v>
      </c>
      <c r="N26" s="9">
        <v>636</v>
      </c>
      <c r="O26" s="9">
        <v>0</v>
      </c>
      <c r="P26" s="8">
        <v>23</v>
      </c>
      <c r="Q26" s="9">
        <v>191</v>
      </c>
      <c r="R26" s="9">
        <v>3</v>
      </c>
      <c r="S26" s="9">
        <v>1277</v>
      </c>
      <c r="T26" s="9">
        <v>0</v>
      </c>
      <c r="U26" s="9">
        <v>356</v>
      </c>
      <c r="V26" s="9">
        <v>6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55" t="s">
        <v>125</v>
      </c>
      <c r="B27" s="8">
        <v>33</v>
      </c>
      <c r="C27" s="9">
        <v>455</v>
      </c>
      <c r="D27" s="9">
        <v>6</v>
      </c>
      <c r="E27" s="9">
        <v>2577</v>
      </c>
      <c r="F27" s="9">
        <v>0</v>
      </c>
      <c r="G27" s="9">
        <v>404</v>
      </c>
      <c r="H27" s="9">
        <v>15</v>
      </c>
      <c r="I27" s="9">
        <v>21</v>
      </c>
      <c r="J27" s="9">
        <v>266</v>
      </c>
      <c r="K27" s="9">
        <v>1</v>
      </c>
      <c r="L27" s="9">
        <v>1342</v>
      </c>
      <c r="M27" s="9">
        <v>0</v>
      </c>
      <c r="N27" s="9">
        <v>121</v>
      </c>
      <c r="O27" s="9">
        <v>5</v>
      </c>
      <c r="P27" s="8">
        <v>2</v>
      </c>
      <c r="Q27" s="9">
        <v>22</v>
      </c>
      <c r="R27" s="9">
        <v>0</v>
      </c>
      <c r="S27" s="9">
        <v>109</v>
      </c>
      <c r="T27" s="9">
        <v>0</v>
      </c>
      <c r="U27" s="9">
        <v>19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55" t="s">
        <v>126</v>
      </c>
      <c r="B28" s="8">
        <v>12</v>
      </c>
      <c r="C28" s="9">
        <v>105</v>
      </c>
      <c r="D28" s="9">
        <v>6</v>
      </c>
      <c r="E28" s="9">
        <v>1390</v>
      </c>
      <c r="F28" s="9">
        <v>0</v>
      </c>
      <c r="G28" s="9">
        <v>570</v>
      </c>
      <c r="H28" s="9">
        <v>12</v>
      </c>
      <c r="I28" s="9">
        <v>0</v>
      </c>
      <c r="J28" s="9">
        <v>2</v>
      </c>
      <c r="K28" s="9">
        <v>0</v>
      </c>
      <c r="L28" s="9">
        <v>15</v>
      </c>
      <c r="M28" s="9">
        <v>0</v>
      </c>
      <c r="N28" s="9">
        <v>8</v>
      </c>
      <c r="O28" s="9">
        <v>0</v>
      </c>
      <c r="P28" s="8">
        <v>2</v>
      </c>
      <c r="Q28" s="9">
        <v>13</v>
      </c>
      <c r="R28" s="9">
        <v>0</v>
      </c>
      <c r="S28" s="9">
        <v>175</v>
      </c>
      <c r="T28" s="9">
        <v>0</v>
      </c>
      <c r="U28" s="9">
        <v>14</v>
      </c>
      <c r="V28" s="9">
        <v>0</v>
      </c>
      <c r="W28" s="9">
        <v>0</v>
      </c>
      <c r="X28" s="9">
        <v>0</v>
      </c>
      <c r="Y28" s="9">
        <v>0</v>
      </c>
      <c r="Z28" s="9">
        <v>1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55" t="s">
        <v>127</v>
      </c>
      <c r="B29" s="8">
        <v>39</v>
      </c>
      <c r="C29" s="9">
        <v>244</v>
      </c>
      <c r="D29" s="9">
        <v>30</v>
      </c>
      <c r="E29" s="9">
        <v>3678</v>
      </c>
      <c r="F29" s="9">
        <v>0</v>
      </c>
      <c r="G29" s="9">
        <v>3390</v>
      </c>
      <c r="H29" s="9">
        <v>22</v>
      </c>
      <c r="I29" s="8">
        <v>6</v>
      </c>
      <c r="J29" s="9">
        <v>68</v>
      </c>
      <c r="K29" s="9">
        <v>5</v>
      </c>
      <c r="L29" s="9">
        <v>1060</v>
      </c>
      <c r="M29" s="9">
        <v>0</v>
      </c>
      <c r="N29" s="9">
        <v>593</v>
      </c>
      <c r="O29" s="9">
        <v>3</v>
      </c>
      <c r="P29" s="9">
        <v>6</v>
      </c>
      <c r="Q29" s="9">
        <v>38</v>
      </c>
      <c r="R29" s="9">
        <v>1</v>
      </c>
      <c r="S29" s="9">
        <v>215</v>
      </c>
      <c r="T29" s="9">
        <v>0</v>
      </c>
      <c r="U29" s="9">
        <v>49</v>
      </c>
      <c r="V29" s="9">
        <v>0</v>
      </c>
      <c r="W29" s="9">
        <v>0</v>
      </c>
      <c r="X29" s="9">
        <v>0</v>
      </c>
      <c r="Y29" s="9">
        <v>0</v>
      </c>
      <c r="Z29" s="9">
        <v>1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55" t="s">
        <v>128</v>
      </c>
      <c r="B30" s="8">
        <v>31</v>
      </c>
      <c r="C30" s="9">
        <v>98</v>
      </c>
      <c r="D30" s="9">
        <v>6</v>
      </c>
      <c r="E30" s="9">
        <v>268</v>
      </c>
      <c r="F30" s="9">
        <v>0</v>
      </c>
      <c r="G30" s="9">
        <v>114</v>
      </c>
      <c r="H30" s="9">
        <v>0</v>
      </c>
      <c r="I30" s="8">
        <v>8</v>
      </c>
      <c r="J30" s="9">
        <v>7</v>
      </c>
      <c r="K30" s="9">
        <v>0</v>
      </c>
      <c r="L30" s="9">
        <v>24</v>
      </c>
      <c r="M30" s="9">
        <v>0</v>
      </c>
      <c r="N30" s="9">
        <v>7</v>
      </c>
      <c r="O30" s="9">
        <v>0</v>
      </c>
      <c r="P30" s="9">
        <v>8</v>
      </c>
      <c r="Q30" s="9">
        <v>30</v>
      </c>
      <c r="R30" s="9">
        <v>1</v>
      </c>
      <c r="S30" s="9">
        <v>94</v>
      </c>
      <c r="T30" s="9">
        <v>0</v>
      </c>
      <c r="U30" s="9">
        <v>30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55" t="s">
        <v>129</v>
      </c>
      <c r="B31" s="8">
        <v>28</v>
      </c>
      <c r="C31" s="9">
        <v>130</v>
      </c>
      <c r="D31" s="9">
        <v>15</v>
      </c>
      <c r="E31" s="9">
        <v>907</v>
      </c>
      <c r="F31" s="9">
        <v>0</v>
      </c>
      <c r="G31" s="9">
        <v>730</v>
      </c>
      <c r="H31" s="9">
        <v>0</v>
      </c>
      <c r="I31" s="8">
        <v>4</v>
      </c>
      <c r="J31" s="9">
        <v>40</v>
      </c>
      <c r="K31" s="9">
        <v>1</v>
      </c>
      <c r="L31" s="9">
        <v>154</v>
      </c>
      <c r="M31" s="9">
        <v>0</v>
      </c>
      <c r="N31" s="9">
        <v>175</v>
      </c>
      <c r="O31" s="9">
        <v>0</v>
      </c>
      <c r="P31" s="9">
        <v>2</v>
      </c>
      <c r="Q31" s="9">
        <v>26</v>
      </c>
      <c r="R31" s="9">
        <v>1</v>
      </c>
      <c r="S31" s="9">
        <v>208</v>
      </c>
      <c r="T31" s="9">
        <v>0</v>
      </c>
      <c r="U31" s="9">
        <v>62</v>
      </c>
      <c r="V31" s="9">
        <v>0</v>
      </c>
      <c r="W31" s="9">
        <v>0</v>
      </c>
      <c r="X31" s="9">
        <v>0</v>
      </c>
      <c r="Y31" s="9">
        <v>0</v>
      </c>
      <c r="Z31" s="9">
        <v>1</v>
      </c>
      <c r="AA31" s="9">
        <v>0</v>
      </c>
      <c r="AB31" s="9">
        <v>1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56" t="s">
        <v>130</v>
      </c>
      <c r="B32" s="8">
        <v>27</v>
      </c>
      <c r="C32" s="9">
        <v>109</v>
      </c>
      <c r="D32" s="9">
        <v>7</v>
      </c>
      <c r="E32" s="9">
        <v>342</v>
      </c>
      <c r="F32" s="9">
        <v>0</v>
      </c>
      <c r="G32" s="9">
        <v>325</v>
      </c>
      <c r="H32" s="9">
        <v>0</v>
      </c>
      <c r="I32" s="8">
        <v>3</v>
      </c>
      <c r="J32" s="9">
        <v>24</v>
      </c>
      <c r="K32" s="9">
        <v>0</v>
      </c>
      <c r="L32" s="9">
        <v>98</v>
      </c>
      <c r="M32" s="9">
        <v>0</v>
      </c>
      <c r="N32" s="9">
        <v>14</v>
      </c>
      <c r="O32" s="9">
        <v>0</v>
      </c>
      <c r="P32" s="9">
        <v>0</v>
      </c>
      <c r="Q32" s="9">
        <v>2</v>
      </c>
      <c r="R32" s="9">
        <v>0</v>
      </c>
      <c r="S32" s="9">
        <v>7</v>
      </c>
      <c r="T32" s="9">
        <v>0</v>
      </c>
      <c r="U32" s="9">
        <v>3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57" t="s">
        <v>131</v>
      </c>
      <c r="B33" s="13">
        <v>0</v>
      </c>
      <c r="C33" s="11">
        <v>7</v>
      </c>
      <c r="D33" s="11">
        <v>3</v>
      </c>
      <c r="E33" s="11">
        <v>49</v>
      </c>
      <c r="F33" s="11">
        <v>0</v>
      </c>
      <c r="G33" s="11">
        <v>40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5</v>
      </c>
      <c r="R33" s="11">
        <v>1</v>
      </c>
      <c r="S33" s="11">
        <v>12</v>
      </c>
      <c r="T33" s="11">
        <v>0</v>
      </c>
      <c r="U33" s="11">
        <v>9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59" customFormat="1" ht="21" customHeight="1" x14ac:dyDescent="0.3">
      <c r="A34" s="160" t="s">
        <v>235</v>
      </c>
      <c r="B34" s="158"/>
      <c r="C34" s="158"/>
      <c r="E34" s="158"/>
      <c r="F34" s="158"/>
      <c r="G34" s="158"/>
      <c r="H34" s="158"/>
      <c r="J34" s="158"/>
      <c r="K34" s="158"/>
      <c r="N34" s="158"/>
      <c r="O34" s="158"/>
      <c r="P34" s="158"/>
      <c r="R34" s="160"/>
      <c r="T34" s="158"/>
      <c r="U34" s="158"/>
      <c r="V34" s="158"/>
      <c r="W34" s="161"/>
      <c r="X34" s="161"/>
      <c r="Y34" s="161"/>
      <c r="Z34" s="162"/>
      <c r="AA34" s="162"/>
      <c r="AB34" s="161"/>
      <c r="AC34" s="161"/>
      <c r="AD34" s="14"/>
      <c r="AE34" s="161"/>
      <c r="AF34" s="14"/>
      <c r="AG34" s="14"/>
      <c r="AH34" s="161"/>
      <c r="AI34" s="162"/>
      <c r="AJ34" s="162"/>
      <c r="AK34" s="14"/>
      <c r="AL34" s="14"/>
      <c r="AM34" s="163"/>
      <c r="AN34" s="161"/>
      <c r="AO34" s="14"/>
      <c r="AP34" s="164"/>
      <c r="AQ34" s="165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4" t="s">
        <v>236</v>
      </c>
      <c r="B35" s="158"/>
      <c r="C35" s="158"/>
      <c r="E35" s="160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R35" s="160"/>
      <c r="S35" s="158"/>
      <c r="T35" s="158"/>
      <c r="U35" s="158"/>
      <c r="V35" s="158"/>
      <c r="W35" s="161"/>
      <c r="X35" s="161"/>
      <c r="Y35" s="161"/>
      <c r="Z35" s="162"/>
      <c r="AA35" s="162"/>
      <c r="AB35" s="162"/>
      <c r="AC35" s="164"/>
      <c r="AD35" s="161"/>
      <c r="AE35" s="161"/>
      <c r="AF35" s="161"/>
      <c r="AG35" s="164"/>
      <c r="AH35" s="161"/>
      <c r="AI35" s="161"/>
      <c r="AJ35" s="161"/>
      <c r="AK35" s="161"/>
      <c r="AL35" s="14"/>
      <c r="AM35" s="161"/>
      <c r="AN35" s="161"/>
      <c r="AO35" s="14"/>
      <c r="AP35" s="164"/>
      <c r="AQ35" s="161"/>
      <c r="AR35" s="21"/>
      <c r="AS35" s="166"/>
      <c r="AT35" s="21"/>
      <c r="AU35" s="167"/>
      <c r="AV35" s="167"/>
      <c r="AW35" s="167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8.5" customHeight="1" x14ac:dyDescent="0.25">
      <c r="B36" s="160"/>
      <c r="C36" s="160"/>
      <c r="D36" s="168"/>
      <c r="E36" s="160"/>
      <c r="F36" s="169"/>
      <c r="G36" s="169"/>
      <c r="H36" s="169"/>
      <c r="I36" s="169"/>
      <c r="J36" s="160"/>
      <c r="K36" s="160"/>
      <c r="L36" s="160"/>
      <c r="M36" s="160"/>
      <c r="N36" s="160"/>
      <c r="O36" s="169"/>
      <c r="P36" s="168"/>
      <c r="Q36" s="160"/>
      <c r="R36" s="160"/>
      <c r="S36" s="160"/>
      <c r="T36" s="160"/>
      <c r="U36" s="158"/>
      <c r="V36" s="158"/>
      <c r="X36" s="158"/>
      <c r="Y36" s="144"/>
      <c r="Z36" s="170"/>
      <c r="AA36" s="170"/>
      <c r="AB36" s="171"/>
      <c r="AC36" s="171"/>
      <c r="AD36" s="169"/>
      <c r="AE36" s="171"/>
      <c r="AF36" s="144"/>
      <c r="AG36" s="144"/>
      <c r="AH36" s="144"/>
      <c r="AI36" s="144"/>
      <c r="AJ36" s="14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25">
      <c r="B37" s="160"/>
      <c r="C37" s="160"/>
      <c r="D37" s="168"/>
      <c r="E37" s="160"/>
      <c r="F37" s="169"/>
      <c r="G37" s="169"/>
      <c r="H37" s="169"/>
      <c r="I37" s="169"/>
      <c r="J37" s="160"/>
      <c r="K37" s="160"/>
      <c r="L37" s="160"/>
      <c r="M37" s="160"/>
      <c r="N37" s="160"/>
      <c r="O37" s="169"/>
      <c r="P37" s="168"/>
      <c r="Q37" s="160"/>
      <c r="R37" s="160"/>
      <c r="S37" s="160"/>
      <c r="T37" s="160"/>
      <c r="U37" s="158"/>
      <c r="V37" s="158"/>
      <c r="X37" s="158"/>
      <c r="Y37" s="144"/>
      <c r="Z37" s="170"/>
      <c r="AA37" s="170"/>
      <c r="AB37" s="171"/>
      <c r="AC37" s="171"/>
      <c r="AD37" s="169"/>
      <c r="AE37" s="171"/>
      <c r="AF37" s="144"/>
      <c r="AG37" s="144"/>
      <c r="AH37" s="144"/>
      <c r="AI37" s="144"/>
      <c r="AJ37" s="14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P7:AP10"/>
    <mergeCell ref="AQ7:AQ10"/>
    <mergeCell ref="AK7:AK10"/>
    <mergeCell ref="AL7:AL10"/>
    <mergeCell ref="AM7:AM10"/>
    <mergeCell ref="AN7:AN10"/>
    <mergeCell ref="AO7:AO10"/>
    <mergeCell ref="AF7:AF10"/>
    <mergeCell ref="AG7:AG10"/>
    <mergeCell ref="AH7:AH10"/>
    <mergeCell ref="AI7:AI10"/>
    <mergeCell ref="AJ7:AJ10"/>
    <mergeCell ref="AA7:AA10"/>
    <mergeCell ref="AB7:AB10"/>
    <mergeCell ref="AC7:AC10"/>
    <mergeCell ref="AD7:AD10"/>
    <mergeCell ref="AE7:AE10"/>
    <mergeCell ref="V7:V10"/>
    <mergeCell ref="W7:W10"/>
    <mergeCell ref="X7:X10"/>
    <mergeCell ref="Y7:Y10"/>
    <mergeCell ref="Z7:Z10"/>
    <mergeCell ref="Q7:Q10"/>
    <mergeCell ref="R7:R10"/>
    <mergeCell ref="S7:S10"/>
    <mergeCell ref="T7:T10"/>
    <mergeCell ref="U7:U10"/>
    <mergeCell ref="AK6:AQ6"/>
    <mergeCell ref="B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B6:H6"/>
    <mergeCell ref="I6:O6"/>
    <mergeCell ref="P6:V6"/>
    <mergeCell ref="W6:AC6"/>
    <mergeCell ref="AD6:AJ6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O37"/>
  <sheetViews>
    <sheetView workbookViewId="0"/>
  </sheetViews>
  <sheetFormatPr defaultColWidth="9" defaultRowHeight="13.2" x14ac:dyDescent="0.25"/>
  <cols>
    <col min="1" max="1" width="14" style="21" customWidth="1"/>
    <col min="2" max="2" width="8.1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8" width="8.59765625" style="21" customWidth="1"/>
    <col min="9" max="9" width="7.8984375" style="21" customWidth="1"/>
    <col min="10" max="10" width="8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19921875" style="21" customWidth="1"/>
    <col min="19" max="19" width="7.59765625" style="21" customWidth="1"/>
    <col min="20" max="20" width="6.59765625" style="21" customWidth="1"/>
    <col min="21" max="21" width="7.3984375" style="21" customWidth="1"/>
    <col min="22" max="22" width="7.6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23" customFormat="1" ht="19.5" customHeight="1" x14ac:dyDescent="0.25">
      <c r="A1" s="113" t="s">
        <v>82</v>
      </c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4"/>
      <c r="O1" s="114"/>
      <c r="P1" s="114"/>
      <c r="Q1" s="114"/>
      <c r="R1" s="114"/>
      <c r="S1" s="116" t="s">
        <v>83</v>
      </c>
      <c r="T1" s="117"/>
      <c r="U1" s="118" t="s">
        <v>84</v>
      </c>
      <c r="V1" s="119"/>
      <c r="W1" s="120"/>
      <c r="X1" s="120"/>
      <c r="Y1" s="120"/>
      <c r="Z1" s="120"/>
      <c r="AA1" s="120"/>
      <c r="AB1" s="120"/>
      <c r="AC1" s="120"/>
      <c r="AD1" s="121"/>
      <c r="AE1" s="122"/>
      <c r="AF1" s="122"/>
      <c r="AG1" s="122"/>
      <c r="AH1" s="122"/>
      <c r="AI1" s="122"/>
      <c r="AJ1" s="122"/>
      <c r="AK1" s="122"/>
      <c r="AN1" s="116" t="s">
        <v>83</v>
      </c>
      <c r="AO1" s="117"/>
      <c r="AP1" s="118" t="s">
        <v>84</v>
      </c>
      <c r="AQ1" s="119"/>
    </row>
    <row r="2" spans="1:43" s="123" customFormat="1" ht="20.25" customHeight="1" x14ac:dyDescent="0.3">
      <c r="A2" s="124" t="s">
        <v>85</v>
      </c>
      <c r="B2" s="125" t="s">
        <v>86</v>
      </c>
      <c r="C2" s="126"/>
      <c r="D2" s="125"/>
      <c r="E2" s="125"/>
      <c r="F2" s="125"/>
      <c r="G2" s="125"/>
      <c r="H2" s="125"/>
      <c r="I2" s="125"/>
      <c r="J2" s="126"/>
      <c r="K2" s="125"/>
      <c r="L2" s="125"/>
      <c r="M2" s="125"/>
      <c r="N2" s="125"/>
      <c r="O2" s="125"/>
      <c r="P2" s="125"/>
      <c r="Q2" s="125"/>
      <c r="R2" s="125"/>
      <c r="S2" s="127" t="s">
        <v>87</v>
      </c>
      <c r="T2" s="83"/>
      <c r="U2" s="83" t="s">
        <v>7</v>
      </c>
      <c r="V2" s="84"/>
      <c r="W2" s="125" t="s">
        <v>237</v>
      </c>
      <c r="X2" s="128"/>
      <c r="Y2" s="128"/>
      <c r="Z2" s="128"/>
      <c r="AA2" s="128"/>
      <c r="AB2" s="128"/>
      <c r="AC2" s="128"/>
      <c r="AD2" s="129"/>
      <c r="AE2" s="130"/>
      <c r="AF2" s="130"/>
      <c r="AG2" s="130"/>
      <c r="AH2" s="130"/>
      <c r="AI2" s="130"/>
      <c r="AJ2" s="130"/>
      <c r="AK2" s="130"/>
      <c r="AL2" s="126"/>
      <c r="AM2" s="131"/>
      <c r="AN2" s="127" t="s">
        <v>87</v>
      </c>
      <c r="AO2" s="83"/>
      <c r="AP2" s="83" t="s">
        <v>7</v>
      </c>
      <c r="AQ2" s="84"/>
    </row>
    <row r="3" spans="1:43" s="123" customFormat="1" ht="16.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23" customFormat="1" ht="21" customHeight="1" x14ac:dyDescent="0.3">
      <c r="A4" s="134"/>
      <c r="B4" s="135"/>
      <c r="C4" s="135"/>
      <c r="D4" s="135"/>
      <c r="E4" s="135"/>
      <c r="F4" s="135"/>
      <c r="G4" s="134"/>
      <c r="H4" s="134"/>
      <c r="I4" s="134"/>
      <c r="J4" s="134" t="s">
        <v>88</v>
      </c>
      <c r="K4" s="135"/>
      <c r="L4" s="135"/>
      <c r="M4" s="135"/>
      <c r="N4" s="135"/>
      <c r="O4" s="135"/>
      <c r="P4" s="136"/>
      <c r="Q4" s="136"/>
      <c r="R4" s="136"/>
      <c r="S4" s="136"/>
      <c r="T4" s="136"/>
      <c r="U4" s="136"/>
      <c r="V4" s="136"/>
      <c r="W4" s="134"/>
      <c r="X4" s="137"/>
      <c r="Y4" s="137"/>
      <c r="Z4" s="137"/>
      <c r="AA4" s="137"/>
      <c r="AB4" s="137"/>
      <c r="AC4" s="134"/>
      <c r="AD4" s="134" t="s">
        <v>89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238</v>
      </c>
      <c r="L5" s="2"/>
      <c r="M5" s="2"/>
      <c r="N5" s="2"/>
      <c r="O5" s="2"/>
      <c r="P5" s="2"/>
      <c r="Q5" s="2"/>
      <c r="T5" s="2"/>
      <c r="U5" s="2"/>
      <c r="V5" s="3" t="s">
        <v>91</v>
      </c>
      <c r="Z5" s="2"/>
      <c r="AA5" s="2"/>
      <c r="AB5" s="2"/>
      <c r="AD5" s="2"/>
      <c r="AF5" s="85" t="s">
        <v>238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91</v>
      </c>
    </row>
    <row r="6" spans="1:43" s="144" customFormat="1" ht="24" customHeight="1" x14ac:dyDescent="0.3">
      <c r="A6" s="140" t="s">
        <v>92</v>
      </c>
      <c r="B6" s="141" t="s">
        <v>93</v>
      </c>
      <c r="C6" s="142"/>
      <c r="D6" s="142"/>
      <c r="E6" s="142"/>
      <c r="F6" s="142"/>
      <c r="G6" s="142"/>
      <c r="H6" s="143"/>
      <c r="I6" s="141" t="s">
        <v>94</v>
      </c>
      <c r="J6" s="142"/>
      <c r="K6" s="142"/>
      <c r="L6" s="142"/>
      <c r="M6" s="142"/>
      <c r="N6" s="142"/>
      <c r="O6" s="143"/>
      <c r="P6" s="141" t="s">
        <v>239</v>
      </c>
      <c r="Q6" s="142"/>
      <c r="R6" s="142"/>
      <c r="S6" s="142"/>
      <c r="T6" s="142"/>
      <c r="U6" s="142"/>
      <c r="V6" s="143"/>
      <c r="W6" s="141" t="s">
        <v>96</v>
      </c>
      <c r="X6" s="142"/>
      <c r="Y6" s="142"/>
      <c r="Z6" s="142"/>
      <c r="AA6" s="142"/>
      <c r="AB6" s="142"/>
      <c r="AC6" s="143"/>
      <c r="AD6" s="141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3" s="144" customFormat="1" ht="14.7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104</v>
      </c>
      <c r="H7" s="145" t="s">
        <v>240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240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240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240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240</v>
      </c>
      <c r="AK7" s="145" t="s">
        <v>99</v>
      </c>
      <c r="AL7" s="145" t="s">
        <v>100</v>
      </c>
      <c r="AM7" s="145" t="s">
        <v>101</v>
      </c>
      <c r="AN7" s="145" t="s">
        <v>107</v>
      </c>
      <c r="AO7" s="145" t="s">
        <v>103</v>
      </c>
      <c r="AP7" s="145" t="s">
        <v>106</v>
      </c>
      <c r="AQ7" s="146" t="s">
        <v>240</v>
      </c>
    </row>
    <row r="8" spans="1:43" s="144" customFormat="1" ht="16.2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9"/>
    </row>
    <row r="9" spans="1:43" s="144" customFormat="1" ht="4.5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9"/>
    </row>
    <row r="10" spans="1:43" s="144" customFormat="1" ht="17.25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3"/>
    </row>
    <row r="11" spans="1:43" s="144" customFormat="1" ht="24" customHeight="1" x14ac:dyDescent="0.3">
      <c r="A11" s="154" t="s">
        <v>109</v>
      </c>
      <c r="B11" s="7">
        <f>SUM(B12:B33)</f>
        <v>9312</v>
      </c>
      <c r="C11" s="7">
        <f t="shared" ref="C11:AQ11" si="0">SUM(C12:C33)</f>
        <v>11395</v>
      </c>
      <c r="D11" s="7">
        <f t="shared" si="0"/>
        <v>1077</v>
      </c>
      <c r="E11" s="7">
        <f t="shared" si="0"/>
        <v>75842</v>
      </c>
      <c r="F11" s="7">
        <f t="shared" si="0"/>
        <v>1</v>
      </c>
      <c r="G11" s="7">
        <f t="shared" si="0"/>
        <v>38350</v>
      </c>
      <c r="H11" s="7">
        <f t="shared" si="0"/>
        <v>397</v>
      </c>
      <c r="I11" s="7">
        <f t="shared" si="0"/>
        <v>1683</v>
      </c>
      <c r="J11" s="7">
        <f t="shared" si="0"/>
        <v>2419</v>
      </c>
      <c r="K11" s="7">
        <f t="shared" si="0"/>
        <v>115</v>
      </c>
      <c r="L11" s="7">
        <f t="shared" si="0"/>
        <v>19989</v>
      </c>
      <c r="M11" s="7">
        <f t="shared" si="0"/>
        <v>0</v>
      </c>
      <c r="N11" s="7">
        <f t="shared" si="0"/>
        <v>6019</v>
      </c>
      <c r="O11" s="7">
        <f t="shared" si="0"/>
        <v>149</v>
      </c>
      <c r="P11" s="7">
        <f t="shared" si="0"/>
        <v>1780</v>
      </c>
      <c r="Q11" s="7">
        <f t="shared" si="0"/>
        <v>2246</v>
      </c>
      <c r="R11" s="7">
        <f t="shared" si="0"/>
        <v>74</v>
      </c>
      <c r="S11" s="7">
        <f t="shared" si="0"/>
        <v>10135</v>
      </c>
      <c r="T11" s="7">
        <f t="shared" si="0"/>
        <v>0</v>
      </c>
      <c r="U11" s="7">
        <f t="shared" si="0"/>
        <v>3340</v>
      </c>
      <c r="V11" s="7">
        <f t="shared" si="0"/>
        <v>59</v>
      </c>
      <c r="W11" s="7">
        <f t="shared" si="0"/>
        <v>16</v>
      </c>
      <c r="X11" s="7">
        <f t="shared" si="0"/>
        <v>17</v>
      </c>
      <c r="Y11" s="7">
        <f t="shared" si="0"/>
        <v>0</v>
      </c>
      <c r="Z11" s="7">
        <f t="shared" si="0"/>
        <v>61</v>
      </c>
      <c r="AA11" s="7">
        <f t="shared" si="0"/>
        <v>0</v>
      </c>
      <c r="AB11" s="7">
        <f t="shared" si="0"/>
        <v>14</v>
      </c>
      <c r="AC11" s="7">
        <f t="shared" si="0"/>
        <v>0</v>
      </c>
      <c r="AD11" s="7">
        <f t="shared" si="0"/>
        <v>2</v>
      </c>
      <c r="AE11" s="7">
        <f t="shared" si="0"/>
        <v>1</v>
      </c>
      <c r="AF11" s="7">
        <f t="shared" si="0"/>
        <v>1</v>
      </c>
      <c r="AG11" s="7">
        <f t="shared" si="0"/>
        <v>4</v>
      </c>
      <c r="AH11" s="7">
        <f t="shared" si="0"/>
        <v>0</v>
      </c>
      <c r="AI11" s="7">
        <f t="shared" si="0"/>
        <v>1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44" customFormat="1" ht="24" customHeight="1" x14ac:dyDescent="0.3">
      <c r="A12" s="155" t="s">
        <v>110</v>
      </c>
      <c r="B12" s="8">
        <v>1007</v>
      </c>
      <c r="C12" s="9">
        <v>586</v>
      </c>
      <c r="D12" s="9">
        <v>68</v>
      </c>
      <c r="E12" s="9">
        <v>2547</v>
      </c>
      <c r="F12" s="9">
        <v>0</v>
      </c>
      <c r="G12" s="9">
        <v>525</v>
      </c>
      <c r="H12" s="9">
        <v>2</v>
      </c>
      <c r="I12" s="9">
        <v>15</v>
      </c>
      <c r="J12" s="9">
        <v>3</v>
      </c>
      <c r="K12" s="9">
        <v>1</v>
      </c>
      <c r="L12" s="9">
        <v>0</v>
      </c>
      <c r="M12" s="9">
        <v>0</v>
      </c>
      <c r="N12" s="9">
        <v>1</v>
      </c>
      <c r="O12" s="9">
        <v>0</v>
      </c>
      <c r="P12" s="8">
        <v>286</v>
      </c>
      <c r="Q12" s="9">
        <v>156</v>
      </c>
      <c r="R12" s="9">
        <v>15</v>
      </c>
      <c r="S12" s="9">
        <v>483</v>
      </c>
      <c r="T12" s="9">
        <v>0</v>
      </c>
      <c r="U12" s="9">
        <v>49</v>
      </c>
      <c r="V12" s="9">
        <v>1</v>
      </c>
      <c r="W12" s="9">
        <v>4</v>
      </c>
      <c r="X12" s="9">
        <v>5</v>
      </c>
      <c r="Y12" s="9">
        <v>0</v>
      </c>
      <c r="Z12" s="9">
        <v>7</v>
      </c>
      <c r="AA12" s="9">
        <v>0</v>
      </c>
      <c r="AB12" s="9">
        <v>3</v>
      </c>
      <c r="AC12" s="9">
        <v>0</v>
      </c>
      <c r="AD12" s="9">
        <v>2</v>
      </c>
      <c r="AE12" s="9">
        <v>1</v>
      </c>
      <c r="AF12" s="9">
        <v>1</v>
      </c>
      <c r="AG12" s="9">
        <v>3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44" customFormat="1" ht="24" customHeight="1" x14ac:dyDescent="0.3">
      <c r="A13" s="155" t="s">
        <v>111</v>
      </c>
      <c r="B13" s="8">
        <v>293</v>
      </c>
      <c r="C13" s="9">
        <v>577</v>
      </c>
      <c r="D13" s="9">
        <v>11</v>
      </c>
      <c r="E13" s="9">
        <v>20558</v>
      </c>
      <c r="F13" s="9">
        <v>1</v>
      </c>
      <c r="G13" s="9">
        <v>5302</v>
      </c>
      <c r="H13" s="9">
        <v>1</v>
      </c>
      <c r="I13" s="9">
        <v>3</v>
      </c>
      <c r="J13" s="9">
        <v>9</v>
      </c>
      <c r="K13" s="9">
        <v>0</v>
      </c>
      <c r="L13" s="9">
        <v>3454</v>
      </c>
      <c r="M13" s="9">
        <v>0</v>
      </c>
      <c r="N13" s="9">
        <v>435</v>
      </c>
      <c r="O13" s="9">
        <v>0</v>
      </c>
      <c r="P13" s="8">
        <v>48</v>
      </c>
      <c r="Q13" s="9">
        <v>125</v>
      </c>
      <c r="R13" s="9">
        <v>1</v>
      </c>
      <c r="S13" s="9">
        <v>2538</v>
      </c>
      <c r="T13" s="9">
        <v>0</v>
      </c>
      <c r="U13" s="9">
        <v>312</v>
      </c>
      <c r="V13" s="9">
        <v>0</v>
      </c>
      <c r="W13" s="9">
        <v>0</v>
      </c>
      <c r="X13" s="9">
        <v>0</v>
      </c>
      <c r="Y13" s="9">
        <v>0</v>
      </c>
      <c r="Z13" s="9">
        <v>2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55" t="s">
        <v>112</v>
      </c>
      <c r="B14" s="8">
        <f>3105+4</f>
        <v>3109</v>
      </c>
      <c r="C14" s="9">
        <v>2951</v>
      </c>
      <c r="D14" s="9">
        <v>335</v>
      </c>
      <c r="E14" s="9">
        <v>9533</v>
      </c>
      <c r="F14" s="9">
        <v>0</v>
      </c>
      <c r="G14" s="9">
        <v>7953</v>
      </c>
      <c r="H14" s="9">
        <v>161</v>
      </c>
      <c r="I14" s="9">
        <v>644</v>
      </c>
      <c r="J14" s="9">
        <v>634</v>
      </c>
      <c r="K14" s="9">
        <v>73</v>
      </c>
      <c r="L14" s="9">
        <v>1875</v>
      </c>
      <c r="M14" s="9">
        <v>0</v>
      </c>
      <c r="N14" s="9">
        <v>1257</v>
      </c>
      <c r="O14" s="9">
        <v>72</v>
      </c>
      <c r="P14" s="8">
        <f>849+1</f>
        <v>850</v>
      </c>
      <c r="Q14" s="9">
        <v>883</v>
      </c>
      <c r="R14" s="9">
        <v>29</v>
      </c>
      <c r="S14" s="9">
        <v>2035</v>
      </c>
      <c r="T14" s="9">
        <v>0</v>
      </c>
      <c r="U14" s="9">
        <v>1699</v>
      </c>
      <c r="V14" s="9">
        <v>38</v>
      </c>
      <c r="W14" s="9">
        <v>2</v>
      </c>
      <c r="X14" s="9">
        <v>2</v>
      </c>
      <c r="Y14" s="9">
        <v>0</v>
      </c>
      <c r="Z14" s="9">
        <v>5</v>
      </c>
      <c r="AA14" s="9">
        <v>0</v>
      </c>
      <c r="AB14" s="9">
        <v>3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55" t="s">
        <v>113</v>
      </c>
      <c r="B15" s="8">
        <f>546+2</f>
        <v>548</v>
      </c>
      <c r="C15" s="8">
        <v>687</v>
      </c>
      <c r="D15" s="8">
        <v>30</v>
      </c>
      <c r="E15" s="8">
        <v>5674</v>
      </c>
      <c r="F15" s="8">
        <v>0</v>
      </c>
      <c r="G15" s="8">
        <v>670</v>
      </c>
      <c r="H15" s="8">
        <v>5</v>
      </c>
      <c r="I15" s="8">
        <v>226</v>
      </c>
      <c r="J15" s="8">
        <v>171</v>
      </c>
      <c r="K15" s="8">
        <v>12</v>
      </c>
      <c r="L15" s="8">
        <v>2215</v>
      </c>
      <c r="M15" s="8">
        <v>0</v>
      </c>
      <c r="N15" s="8">
        <v>271</v>
      </c>
      <c r="O15" s="8">
        <v>3</v>
      </c>
      <c r="P15" s="8">
        <v>122</v>
      </c>
      <c r="Q15" s="8">
        <v>235</v>
      </c>
      <c r="R15" s="8">
        <v>8</v>
      </c>
      <c r="S15" s="8">
        <v>1565</v>
      </c>
      <c r="T15" s="8">
        <v>0</v>
      </c>
      <c r="U15" s="8">
        <v>152</v>
      </c>
      <c r="V15" s="8">
        <v>1</v>
      </c>
      <c r="W15" s="8">
        <v>1</v>
      </c>
      <c r="X15" s="8">
        <v>2</v>
      </c>
      <c r="Y15" s="8">
        <v>0</v>
      </c>
      <c r="Z15" s="8">
        <v>2</v>
      </c>
      <c r="AA15" s="8">
        <v>0</v>
      </c>
      <c r="AB15" s="8">
        <v>1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55" t="s">
        <v>114</v>
      </c>
      <c r="B16" s="8">
        <f>617+2</f>
        <v>619</v>
      </c>
      <c r="C16" s="8">
        <v>458</v>
      </c>
      <c r="D16" s="8">
        <v>82</v>
      </c>
      <c r="E16" s="8">
        <v>3376</v>
      </c>
      <c r="F16" s="8">
        <v>0</v>
      </c>
      <c r="G16" s="8">
        <v>2213</v>
      </c>
      <c r="H16" s="8">
        <v>17</v>
      </c>
      <c r="I16" s="8">
        <v>71</v>
      </c>
      <c r="J16" s="8">
        <v>58</v>
      </c>
      <c r="K16" s="8">
        <v>0</v>
      </c>
      <c r="L16" s="8">
        <v>1524</v>
      </c>
      <c r="M16" s="8">
        <v>0</v>
      </c>
      <c r="N16" s="8">
        <v>814</v>
      </c>
      <c r="O16" s="8">
        <v>4</v>
      </c>
      <c r="P16" s="8">
        <v>134</v>
      </c>
      <c r="Q16" s="8">
        <v>144</v>
      </c>
      <c r="R16" s="8">
        <v>0</v>
      </c>
      <c r="S16" s="8">
        <v>617</v>
      </c>
      <c r="T16" s="8">
        <v>0</v>
      </c>
      <c r="U16" s="8">
        <v>169</v>
      </c>
      <c r="V16" s="8">
        <v>5</v>
      </c>
      <c r="W16" s="8">
        <v>3</v>
      </c>
      <c r="X16" s="8">
        <v>0</v>
      </c>
      <c r="Y16" s="8">
        <v>0</v>
      </c>
      <c r="Z16" s="8">
        <v>32</v>
      </c>
      <c r="AA16" s="8">
        <v>0</v>
      </c>
      <c r="AB16" s="8">
        <v>2</v>
      </c>
      <c r="AC16" s="9">
        <v>0</v>
      </c>
      <c r="AD16" s="9">
        <v>0</v>
      </c>
      <c r="AE16" s="9">
        <v>0</v>
      </c>
      <c r="AF16" s="9">
        <v>0</v>
      </c>
      <c r="AG16" s="9">
        <v>1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44" customFormat="1" ht="24" customHeight="1" x14ac:dyDescent="0.3">
      <c r="A17" s="155" t="s">
        <v>115</v>
      </c>
      <c r="B17" s="8">
        <v>878</v>
      </c>
      <c r="C17" s="8">
        <v>617</v>
      </c>
      <c r="D17" s="8">
        <v>256</v>
      </c>
      <c r="E17" s="8">
        <v>6618</v>
      </c>
      <c r="F17" s="8">
        <v>0</v>
      </c>
      <c r="G17" s="8">
        <v>3056</v>
      </c>
      <c r="H17" s="8">
        <v>66</v>
      </c>
      <c r="I17" s="8">
        <v>177</v>
      </c>
      <c r="J17" s="8">
        <v>152</v>
      </c>
      <c r="K17" s="8">
        <v>16</v>
      </c>
      <c r="L17" s="8">
        <v>2601</v>
      </c>
      <c r="M17" s="8">
        <v>0</v>
      </c>
      <c r="N17" s="8">
        <v>581</v>
      </c>
      <c r="O17" s="8">
        <v>37</v>
      </c>
      <c r="P17" s="8">
        <v>94</v>
      </c>
      <c r="Q17" s="8">
        <v>71</v>
      </c>
      <c r="R17" s="8">
        <v>2</v>
      </c>
      <c r="S17" s="8">
        <v>303</v>
      </c>
      <c r="T17" s="8">
        <v>0</v>
      </c>
      <c r="U17" s="8">
        <v>108</v>
      </c>
      <c r="V17" s="8">
        <v>2</v>
      </c>
      <c r="W17" s="8">
        <v>0</v>
      </c>
      <c r="X17" s="8">
        <v>0</v>
      </c>
      <c r="Y17" s="8">
        <v>0</v>
      </c>
      <c r="Z17" s="8">
        <v>2</v>
      </c>
      <c r="AA17" s="8">
        <v>0</v>
      </c>
      <c r="AB17" s="8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55" t="s">
        <v>116</v>
      </c>
      <c r="B18" s="8">
        <f>424+1</f>
        <v>425</v>
      </c>
      <c r="C18" s="9">
        <v>866</v>
      </c>
      <c r="D18" s="9">
        <v>33</v>
      </c>
      <c r="E18" s="9">
        <v>2640</v>
      </c>
      <c r="F18" s="9">
        <v>0</v>
      </c>
      <c r="G18" s="9">
        <v>2069</v>
      </c>
      <c r="H18" s="9">
        <v>0</v>
      </c>
      <c r="I18" s="9">
        <v>78</v>
      </c>
      <c r="J18" s="9">
        <v>255</v>
      </c>
      <c r="K18" s="9">
        <v>3</v>
      </c>
      <c r="L18" s="9">
        <v>628</v>
      </c>
      <c r="M18" s="9">
        <v>0</v>
      </c>
      <c r="N18" s="9">
        <v>304</v>
      </c>
      <c r="O18" s="9">
        <v>0</v>
      </c>
      <c r="P18" s="8">
        <v>21</v>
      </c>
      <c r="Q18" s="9">
        <v>36</v>
      </c>
      <c r="R18" s="9">
        <v>1</v>
      </c>
      <c r="S18" s="9">
        <v>111</v>
      </c>
      <c r="T18" s="9">
        <v>0</v>
      </c>
      <c r="U18" s="9">
        <v>46</v>
      </c>
      <c r="V18" s="9">
        <v>0</v>
      </c>
      <c r="W18" s="9">
        <v>5</v>
      </c>
      <c r="X18" s="9">
        <v>2</v>
      </c>
      <c r="Y18" s="9">
        <v>0</v>
      </c>
      <c r="Z18" s="9">
        <v>3</v>
      </c>
      <c r="AA18" s="9">
        <v>0</v>
      </c>
      <c r="AB18" s="9">
        <v>3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55" t="s">
        <v>117</v>
      </c>
      <c r="B19" s="8">
        <v>54</v>
      </c>
      <c r="C19" s="9">
        <v>67</v>
      </c>
      <c r="D19" s="9">
        <v>3</v>
      </c>
      <c r="E19" s="9">
        <v>257</v>
      </c>
      <c r="F19" s="9">
        <v>0</v>
      </c>
      <c r="G19" s="9">
        <v>86</v>
      </c>
      <c r="H19" s="9">
        <v>0</v>
      </c>
      <c r="I19" s="9">
        <v>5</v>
      </c>
      <c r="J19" s="9">
        <v>0</v>
      </c>
      <c r="K19" s="9">
        <v>0</v>
      </c>
      <c r="L19" s="9">
        <v>17</v>
      </c>
      <c r="M19" s="9">
        <v>0</v>
      </c>
      <c r="N19" s="9">
        <v>2</v>
      </c>
      <c r="O19" s="9">
        <v>0</v>
      </c>
      <c r="P19" s="8">
        <v>2</v>
      </c>
      <c r="Q19" s="9">
        <v>5</v>
      </c>
      <c r="R19" s="9">
        <v>0</v>
      </c>
      <c r="S19" s="9">
        <v>5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55" t="s">
        <v>118</v>
      </c>
      <c r="B20" s="8">
        <v>46</v>
      </c>
      <c r="C20" s="9">
        <v>130</v>
      </c>
      <c r="D20" s="9">
        <v>15</v>
      </c>
      <c r="E20" s="9">
        <v>430</v>
      </c>
      <c r="F20" s="9">
        <v>0</v>
      </c>
      <c r="G20" s="9">
        <v>709</v>
      </c>
      <c r="H20" s="9">
        <v>13</v>
      </c>
      <c r="I20" s="9">
        <v>5</v>
      </c>
      <c r="J20" s="9">
        <v>18</v>
      </c>
      <c r="K20" s="9">
        <v>0</v>
      </c>
      <c r="L20" s="9">
        <v>30</v>
      </c>
      <c r="M20" s="9">
        <v>0</v>
      </c>
      <c r="N20" s="9">
        <v>39</v>
      </c>
      <c r="O20" s="9">
        <v>1</v>
      </c>
      <c r="P20" s="8">
        <v>1</v>
      </c>
      <c r="Q20" s="9">
        <v>3</v>
      </c>
      <c r="R20" s="9">
        <v>0</v>
      </c>
      <c r="S20" s="9">
        <v>10</v>
      </c>
      <c r="T20" s="9">
        <v>0</v>
      </c>
      <c r="U20" s="9">
        <v>5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55" t="s">
        <v>119</v>
      </c>
      <c r="B21" s="8">
        <f>586+1</f>
        <v>587</v>
      </c>
      <c r="C21" s="9">
        <v>425</v>
      </c>
      <c r="D21" s="9">
        <v>105</v>
      </c>
      <c r="E21" s="9">
        <v>1989</v>
      </c>
      <c r="F21" s="9">
        <v>0</v>
      </c>
      <c r="G21" s="9">
        <v>3354</v>
      </c>
      <c r="H21" s="9">
        <v>16</v>
      </c>
      <c r="I21" s="9">
        <v>105</v>
      </c>
      <c r="J21" s="9">
        <v>133</v>
      </c>
      <c r="K21" s="9">
        <v>2</v>
      </c>
      <c r="L21" s="9">
        <v>738</v>
      </c>
      <c r="M21" s="9">
        <v>0</v>
      </c>
      <c r="N21" s="9">
        <v>580</v>
      </c>
      <c r="O21" s="9">
        <v>9</v>
      </c>
      <c r="P21" s="8">
        <v>55</v>
      </c>
      <c r="Q21" s="9">
        <v>72</v>
      </c>
      <c r="R21" s="9">
        <v>1</v>
      </c>
      <c r="S21" s="9">
        <v>215</v>
      </c>
      <c r="T21" s="9">
        <v>0</v>
      </c>
      <c r="U21" s="9">
        <v>76</v>
      </c>
      <c r="V21" s="9">
        <v>1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1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1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55" t="s">
        <v>120</v>
      </c>
      <c r="B22" s="8">
        <v>209</v>
      </c>
      <c r="C22" s="9">
        <v>205</v>
      </c>
      <c r="D22" s="9">
        <v>27</v>
      </c>
      <c r="E22" s="9">
        <v>2169</v>
      </c>
      <c r="F22" s="9">
        <v>0</v>
      </c>
      <c r="G22" s="9">
        <v>1095</v>
      </c>
      <c r="H22" s="9">
        <v>14</v>
      </c>
      <c r="I22" s="9">
        <v>40</v>
      </c>
      <c r="J22" s="9">
        <v>25</v>
      </c>
      <c r="K22" s="9">
        <v>3</v>
      </c>
      <c r="L22" s="9">
        <v>325</v>
      </c>
      <c r="M22" s="9">
        <v>0</v>
      </c>
      <c r="N22" s="9">
        <v>112</v>
      </c>
      <c r="O22" s="9">
        <v>3</v>
      </c>
      <c r="P22" s="8">
        <v>13</v>
      </c>
      <c r="Q22" s="9">
        <v>11</v>
      </c>
      <c r="R22" s="9">
        <v>0</v>
      </c>
      <c r="S22" s="9">
        <v>122</v>
      </c>
      <c r="T22" s="9">
        <v>0</v>
      </c>
      <c r="U22" s="9">
        <v>34</v>
      </c>
      <c r="V22" s="9">
        <v>0</v>
      </c>
      <c r="W22" s="9">
        <v>1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55" t="s">
        <v>121</v>
      </c>
      <c r="B23" s="8">
        <f>474+1</f>
        <v>475</v>
      </c>
      <c r="C23" s="9">
        <v>582</v>
      </c>
      <c r="D23" s="9">
        <v>28</v>
      </c>
      <c r="E23" s="9">
        <v>2089</v>
      </c>
      <c r="F23" s="9">
        <v>0</v>
      </c>
      <c r="G23" s="9">
        <v>1659</v>
      </c>
      <c r="H23" s="9">
        <v>0</v>
      </c>
      <c r="I23" s="9">
        <v>34</v>
      </c>
      <c r="J23" s="9">
        <v>118</v>
      </c>
      <c r="K23" s="9">
        <v>0</v>
      </c>
      <c r="L23" s="9">
        <v>741</v>
      </c>
      <c r="M23" s="9">
        <v>0</v>
      </c>
      <c r="N23" s="9">
        <v>227</v>
      </c>
      <c r="O23" s="9">
        <v>0</v>
      </c>
      <c r="P23" s="8">
        <v>62</v>
      </c>
      <c r="Q23" s="9">
        <v>75</v>
      </c>
      <c r="R23" s="9">
        <v>8</v>
      </c>
      <c r="S23" s="9">
        <v>207</v>
      </c>
      <c r="T23" s="9">
        <v>0</v>
      </c>
      <c r="U23" s="9">
        <v>83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55" t="s">
        <v>122</v>
      </c>
      <c r="B24" s="8">
        <v>513</v>
      </c>
      <c r="C24" s="9">
        <v>749</v>
      </c>
      <c r="D24" s="9">
        <v>14</v>
      </c>
      <c r="E24" s="9">
        <v>3013</v>
      </c>
      <c r="F24" s="9">
        <v>0</v>
      </c>
      <c r="G24" s="9">
        <v>2075</v>
      </c>
      <c r="H24" s="9">
        <v>12</v>
      </c>
      <c r="I24" s="9">
        <v>133</v>
      </c>
      <c r="J24" s="9">
        <v>232</v>
      </c>
      <c r="K24" s="9">
        <v>0</v>
      </c>
      <c r="L24" s="9">
        <v>1530</v>
      </c>
      <c r="M24" s="9">
        <v>0</v>
      </c>
      <c r="N24" s="9">
        <v>514</v>
      </c>
      <c r="O24" s="9">
        <v>4</v>
      </c>
      <c r="P24" s="8">
        <v>12</v>
      </c>
      <c r="Q24" s="9">
        <v>19</v>
      </c>
      <c r="R24" s="9">
        <v>0</v>
      </c>
      <c r="S24" s="9">
        <v>52</v>
      </c>
      <c r="T24" s="9">
        <v>0</v>
      </c>
      <c r="U24" s="9">
        <v>22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55" t="s">
        <v>123</v>
      </c>
      <c r="B25" s="8">
        <f>268+2</f>
        <v>270</v>
      </c>
      <c r="C25" s="9">
        <v>439</v>
      </c>
      <c r="D25" s="9">
        <v>14</v>
      </c>
      <c r="E25" s="9">
        <v>2534</v>
      </c>
      <c r="F25" s="9">
        <v>0</v>
      </c>
      <c r="G25" s="9">
        <v>2045</v>
      </c>
      <c r="H25" s="9">
        <v>6</v>
      </c>
      <c r="I25" s="9">
        <v>70</v>
      </c>
      <c r="J25" s="9">
        <v>79</v>
      </c>
      <c r="K25" s="9">
        <v>0</v>
      </c>
      <c r="L25" s="9">
        <v>170</v>
      </c>
      <c r="M25" s="9">
        <v>0</v>
      </c>
      <c r="N25" s="9">
        <v>131</v>
      </c>
      <c r="O25" s="9">
        <v>1</v>
      </c>
      <c r="P25" s="8">
        <v>27</v>
      </c>
      <c r="Q25" s="9">
        <v>65</v>
      </c>
      <c r="R25" s="9">
        <v>1</v>
      </c>
      <c r="S25" s="9">
        <v>448</v>
      </c>
      <c r="T25" s="9">
        <v>0</v>
      </c>
      <c r="U25" s="9">
        <v>152</v>
      </c>
      <c r="V25" s="9">
        <v>3</v>
      </c>
      <c r="W25" s="9">
        <v>0</v>
      </c>
      <c r="X25" s="9">
        <v>0</v>
      </c>
      <c r="Y25" s="9">
        <v>0</v>
      </c>
      <c r="Z25" s="9">
        <v>2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55" t="s">
        <v>124</v>
      </c>
      <c r="B26" s="8">
        <v>31</v>
      </c>
      <c r="C26" s="9">
        <v>401</v>
      </c>
      <c r="D26" s="9">
        <v>10</v>
      </c>
      <c r="E26" s="9">
        <v>1979</v>
      </c>
      <c r="F26" s="9">
        <v>0</v>
      </c>
      <c r="G26" s="9">
        <v>837</v>
      </c>
      <c r="H26" s="9">
        <v>11</v>
      </c>
      <c r="I26" s="9">
        <v>0</v>
      </c>
      <c r="J26" s="9">
        <v>66</v>
      </c>
      <c r="K26" s="9">
        <v>1</v>
      </c>
      <c r="L26" s="9">
        <v>433</v>
      </c>
      <c r="M26" s="9">
        <v>0</v>
      </c>
      <c r="N26" s="9">
        <v>142</v>
      </c>
      <c r="O26" s="9">
        <v>1</v>
      </c>
      <c r="P26" s="8">
        <v>14</v>
      </c>
      <c r="Q26" s="9">
        <v>146</v>
      </c>
      <c r="R26" s="9">
        <v>2</v>
      </c>
      <c r="S26" s="9">
        <v>679</v>
      </c>
      <c r="T26" s="9">
        <v>0</v>
      </c>
      <c r="U26" s="9">
        <v>232</v>
      </c>
      <c r="V26" s="9">
        <v>5</v>
      </c>
      <c r="W26" s="9">
        <v>0</v>
      </c>
      <c r="X26" s="9">
        <v>1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55" t="s">
        <v>125</v>
      </c>
      <c r="B27" s="8">
        <v>34</v>
      </c>
      <c r="C27" s="9">
        <v>402</v>
      </c>
      <c r="D27" s="9">
        <v>7</v>
      </c>
      <c r="E27" s="9">
        <v>3494</v>
      </c>
      <c r="F27" s="9">
        <v>0</v>
      </c>
      <c r="G27" s="9">
        <v>591</v>
      </c>
      <c r="H27" s="9">
        <v>16</v>
      </c>
      <c r="I27" s="9">
        <v>12</v>
      </c>
      <c r="J27" s="9">
        <v>91</v>
      </c>
      <c r="K27" s="9">
        <v>0</v>
      </c>
      <c r="L27" s="9">
        <v>1946</v>
      </c>
      <c r="M27" s="9">
        <v>0</v>
      </c>
      <c r="N27" s="9">
        <v>116</v>
      </c>
      <c r="O27" s="9">
        <v>9</v>
      </c>
      <c r="P27" s="8">
        <v>8</v>
      </c>
      <c r="Q27" s="9">
        <v>37</v>
      </c>
      <c r="R27" s="9">
        <v>1</v>
      </c>
      <c r="S27" s="9">
        <v>137</v>
      </c>
      <c r="T27" s="9">
        <v>0</v>
      </c>
      <c r="U27" s="9">
        <v>30</v>
      </c>
      <c r="V27" s="9">
        <v>0</v>
      </c>
      <c r="W27" s="9">
        <v>0</v>
      </c>
      <c r="X27" s="9">
        <v>1</v>
      </c>
      <c r="Y27" s="9">
        <v>0</v>
      </c>
      <c r="Z27" s="9">
        <v>1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55" t="s">
        <v>126</v>
      </c>
      <c r="B28" s="8">
        <v>18</v>
      </c>
      <c r="C28" s="9">
        <v>357</v>
      </c>
      <c r="D28" s="9">
        <v>3</v>
      </c>
      <c r="E28" s="9">
        <v>1772</v>
      </c>
      <c r="F28" s="9">
        <v>0</v>
      </c>
      <c r="G28" s="9">
        <v>1037</v>
      </c>
      <c r="H28" s="9">
        <v>11</v>
      </c>
      <c r="I28" s="9">
        <v>3</v>
      </c>
      <c r="J28" s="9">
        <v>70</v>
      </c>
      <c r="K28" s="9">
        <v>0</v>
      </c>
      <c r="L28" s="9">
        <v>323</v>
      </c>
      <c r="M28" s="9">
        <v>0</v>
      </c>
      <c r="N28" s="9">
        <v>67</v>
      </c>
      <c r="O28" s="9">
        <v>0</v>
      </c>
      <c r="P28" s="8">
        <v>3</v>
      </c>
      <c r="Q28" s="9">
        <v>35</v>
      </c>
      <c r="R28" s="9">
        <v>0</v>
      </c>
      <c r="S28" s="9">
        <v>110</v>
      </c>
      <c r="T28" s="9">
        <v>0</v>
      </c>
      <c r="U28" s="9">
        <v>30</v>
      </c>
      <c r="V28" s="9">
        <v>0</v>
      </c>
      <c r="W28" s="9">
        <v>0</v>
      </c>
      <c r="X28" s="9">
        <v>0</v>
      </c>
      <c r="Y28" s="9">
        <v>0</v>
      </c>
      <c r="Z28" s="9">
        <v>3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55" t="s">
        <v>127</v>
      </c>
      <c r="B29" s="8">
        <v>99</v>
      </c>
      <c r="C29" s="9">
        <v>447</v>
      </c>
      <c r="D29" s="9">
        <v>11</v>
      </c>
      <c r="E29" s="9">
        <v>3489</v>
      </c>
      <c r="F29" s="9">
        <v>0</v>
      </c>
      <c r="G29" s="9">
        <v>2088</v>
      </c>
      <c r="H29" s="9">
        <v>39</v>
      </c>
      <c r="I29" s="8">
        <v>36</v>
      </c>
      <c r="J29" s="9">
        <v>207</v>
      </c>
      <c r="K29" s="9">
        <v>0</v>
      </c>
      <c r="L29" s="9">
        <v>1002</v>
      </c>
      <c r="M29" s="9">
        <v>0</v>
      </c>
      <c r="N29" s="9">
        <v>316</v>
      </c>
      <c r="O29" s="9">
        <v>5</v>
      </c>
      <c r="P29" s="9">
        <v>17</v>
      </c>
      <c r="Q29" s="9">
        <v>49</v>
      </c>
      <c r="R29" s="9">
        <v>1</v>
      </c>
      <c r="S29" s="9">
        <v>192</v>
      </c>
      <c r="T29" s="9">
        <v>0</v>
      </c>
      <c r="U29" s="9">
        <v>52</v>
      </c>
      <c r="V29" s="9">
        <v>1</v>
      </c>
      <c r="W29" s="9">
        <v>0</v>
      </c>
      <c r="X29" s="9">
        <v>4</v>
      </c>
      <c r="Y29" s="9">
        <v>0</v>
      </c>
      <c r="Z29" s="9">
        <v>2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55" t="s">
        <v>128</v>
      </c>
      <c r="B30" s="8">
        <v>32</v>
      </c>
      <c r="C30" s="9">
        <v>148</v>
      </c>
      <c r="D30" s="9">
        <v>4</v>
      </c>
      <c r="E30" s="9">
        <v>385</v>
      </c>
      <c r="F30" s="9">
        <v>0</v>
      </c>
      <c r="G30" s="9">
        <v>125</v>
      </c>
      <c r="H30" s="9">
        <v>2</v>
      </c>
      <c r="I30" s="8">
        <v>10</v>
      </c>
      <c r="J30" s="9">
        <v>29</v>
      </c>
      <c r="K30" s="9">
        <v>4</v>
      </c>
      <c r="L30" s="9">
        <v>42</v>
      </c>
      <c r="M30" s="9">
        <v>0</v>
      </c>
      <c r="N30" s="9">
        <v>35</v>
      </c>
      <c r="O30" s="9">
        <v>0</v>
      </c>
      <c r="P30" s="9">
        <v>9</v>
      </c>
      <c r="Q30" s="9">
        <v>54</v>
      </c>
      <c r="R30" s="9">
        <v>0</v>
      </c>
      <c r="S30" s="9">
        <v>160</v>
      </c>
      <c r="T30" s="9">
        <v>0</v>
      </c>
      <c r="U30" s="9">
        <v>38</v>
      </c>
      <c r="V30" s="9">
        <v>1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55" t="s">
        <v>129</v>
      </c>
      <c r="B31" s="8">
        <v>34</v>
      </c>
      <c r="C31" s="9">
        <v>119</v>
      </c>
      <c r="D31" s="9">
        <v>15</v>
      </c>
      <c r="E31" s="9">
        <v>826</v>
      </c>
      <c r="F31" s="9">
        <v>0</v>
      </c>
      <c r="G31" s="9">
        <v>414</v>
      </c>
      <c r="H31" s="9">
        <v>2</v>
      </c>
      <c r="I31" s="8">
        <v>7</v>
      </c>
      <c r="J31" s="9">
        <v>23</v>
      </c>
      <c r="K31" s="9">
        <v>0</v>
      </c>
      <c r="L31" s="9">
        <v>245</v>
      </c>
      <c r="M31" s="9">
        <v>0</v>
      </c>
      <c r="N31" s="9">
        <v>44</v>
      </c>
      <c r="O31" s="9">
        <v>0</v>
      </c>
      <c r="P31" s="9">
        <v>2</v>
      </c>
      <c r="Q31" s="9">
        <v>23</v>
      </c>
      <c r="R31" s="9">
        <v>4</v>
      </c>
      <c r="S31" s="9">
        <v>127</v>
      </c>
      <c r="T31" s="9">
        <v>0</v>
      </c>
      <c r="U31" s="9">
        <v>44</v>
      </c>
      <c r="V31" s="9">
        <v>1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56" t="s">
        <v>130</v>
      </c>
      <c r="B32" s="8">
        <v>31</v>
      </c>
      <c r="C32" s="9">
        <v>172</v>
      </c>
      <c r="D32" s="9">
        <v>5</v>
      </c>
      <c r="E32" s="9">
        <v>419</v>
      </c>
      <c r="F32" s="9">
        <v>0</v>
      </c>
      <c r="G32" s="9">
        <v>420</v>
      </c>
      <c r="H32" s="9">
        <v>3</v>
      </c>
      <c r="I32" s="8">
        <v>9</v>
      </c>
      <c r="J32" s="9">
        <v>46</v>
      </c>
      <c r="K32" s="9">
        <v>0</v>
      </c>
      <c r="L32" s="9">
        <v>150</v>
      </c>
      <c r="M32" s="9">
        <v>0</v>
      </c>
      <c r="N32" s="9">
        <v>31</v>
      </c>
      <c r="O32" s="9">
        <v>0</v>
      </c>
      <c r="P32" s="9">
        <v>0</v>
      </c>
      <c r="Q32" s="9">
        <v>0</v>
      </c>
      <c r="R32" s="9">
        <v>0</v>
      </c>
      <c r="S32" s="9">
        <v>5</v>
      </c>
      <c r="T32" s="9">
        <v>0</v>
      </c>
      <c r="U32" s="9">
        <v>1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57" t="s">
        <v>131</v>
      </c>
      <c r="B33" s="13">
        <v>0</v>
      </c>
      <c r="C33" s="11">
        <v>10</v>
      </c>
      <c r="D33" s="11">
        <v>1</v>
      </c>
      <c r="E33" s="11">
        <v>51</v>
      </c>
      <c r="F33" s="11">
        <v>0</v>
      </c>
      <c r="G33" s="11">
        <v>27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2</v>
      </c>
      <c r="R33" s="11">
        <v>0</v>
      </c>
      <c r="S33" s="11">
        <v>14</v>
      </c>
      <c r="T33" s="11">
        <v>0</v>
      </c>
      <c r="U33" s="11">
        <v>6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59" customFormat="1" ht="21" customHeight="1" x14ac:dyDescent="0.3">
      <c r="A34" s="160" t="s">
        <v>235</v>
      </c>
      <c r="B34" s="158"/>
      <c r="C34" s="158"/>
      <c r="E34" s="158"/>
      <c r="F34" s="158"/>
      <c r="G34" s="158"/>
      <c r="H34" s="158"/>
      <c r="J34" s="158"/>
      <c r="K34" s="158"/>
      <c r="N34" s="158"/>
      <c r="O34" s="158"/>
      <c r="P34" s="158"/>
      <c r="R34" s="160"/>
      <c r="T34" s="158"/>
      <c r="U34" s="158"/>
      <c r="V34" s="158"/>
      <c r="W34" s="161"/>
      <c r="X34" s="161"/>
      <c r="Y34" s="161"/>
      <c r="Z34" s="162"/>
      <c r="AA34" s="162"/>
      <c r="AB34" s="161"/>
      <c r="AC34" s="161"/>
      <c r="AD34" s="14"/>
      <c r="AE34" s="161"/>
      <c r="AF34" s="14"/>
      <c r="AG34" s="14"/>
      <c r="AH34" s="161"/>
      <c r="AI34" s="162"/>
      <c r="AJ34" s="162"/>
      <c r="AK34" s="14"/>
      <c r="AL34" s="14"/>
      <c r="AM34" s="163"/>
      <c r="AN34" s="161"/>
      <c r="AO34" s="14"/>
      <c r="AP34" s="164"/>
      <c r="AQ34" s="165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4" t="s">
        <v>236</v>
      </c>
      <c r="B35" s="158"/>
      <c r="C35" s="158"/>
      <c r="E35" s="160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R35" s="160"/>
      <c r="S35" s="158"/>
      <c r="T35" s="158"/>
      <c r="U35" s="158"/>
      <c r="V35" s="158"/>
      <c r="W35" s="161"/>
      <c r="X35" s="161"/>
      <c r="Y35" s="161"/>
      <c r="Z35" s="162"/>
      <c r="AA35" s="162"/>
      <c r="AB35" s="162"/>
      <c r="AC35" s="164"/>
      <c r="AD35" s="161"/>
      <c r="AE35" s="161"/>
      <c r="AF35" s="161"/>
      <c r="AG35" s="164"/>
      <c r="AH35" s="161"/>
      <c r="AI35" s="161"/>
      <c r="AJ35" s="161"/>
      <c r="AK35" s="161"/>
      <c r="AL35" s="14"/>
      <c r="AM35" s="161"/>
      <c r="AN35" s="161"/>
      <c r="AO35" s="14"/>
      <c r="AP35" s="164"/>
      <c r="AQ35" s="161"/>
      <c r="AR35" s="21"/>
      <c r="AS35" s="166"/>
      <c r="AT35" s="21"/>
      <c r="AU35" s="167"/>
      <c r="AV35" s="167"/>
      <c r="AW35" s="167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8.5" customHeight="1" x14ac:dyDescent="0.25">
      <c r="B36" s="160"/>
      <c r="C36" s="160"/>
      <c r="D36" s="168"/>
      <c r="E36" s="160"/>
      <c r="F36" s="169"/>
      <c r="G36" s="169"/>
      <c r="H36" s="169"/>
      <c r="I36" s="169"/>
      <c r="J36" s="160"/>
      <c r="K36" s="160"/>
      <c r="L36" s="160"/>
      <c r="M36" s="160"/>
      <c r="N36" s="160"/>
      <c r="O36" s="169"/>
      <c r="P36" s="168"/>
      <c r="Q36" s="160"/>
      <c r="R36" s="160"/>
      <c r="S36" s="160"/>
      <c r="T36" s="160"/>
      <c r="U36" s="158"/>
      <c r="V36" s="158"/>
      <c r="X36" s="158"/>
      <c r="Y36" s="144"/>
      <c r="Z36" s="170"/>
      <c r="AA36" s="170"/>
      <c r="AB36" s="171"/>
      <c r="AC36" s="171"/>
      <c r="AD36" s="169"/>
      <c r="AE36" s="171"/>
      <c r="AF36" s="144"/>
      <c r="AG36" s="144"/>
      <c r="AH36" s="144"/>
      <c r="AI36" s="144"/>
      <c r="AJ36" s="14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25">
      <c r="B37" s="160"/>
      <c r="C37" s="160"/>
      <c r="D37" s="168"/>
      <c r="E37" s="160"/>
      <c r="F37" s="169"/>
      <c r="G37" s="169"/>
      <c r="H37" s="169"/>
      <c r="I37" s="169"/>
      <c r="J37" s="160"/>
      <c r="K37" s="160"/>
      <c r="L37" s="160"/>
      <c r="M37" s="160"/>
      <c r="N37" s="160"/>
      <c r="O37" s="169"/>
      <c r="P37" s="168"/>
      <c r="Q37" s="160"/>
      <c r="R37" s="160"/>
      <c r="S37" s="160"/>
      <c r="T37" s="160"/>
      <c r="U37" s="158"/>
      <c r="V37" s="158"/>
      <c r="X37" s="158"/>
      <c r="Y37" s="144"/>
      <c r="Z37" s="170"/>
      <c r="AA37" s="170"/>
      <c r="AB37" s="171"/>
      <c r="AC37" s="171"/>
      <c r="AD37" s="169"/>
      <c r="AE37" s="171"/>
      <c r="AF37" s="144"/>
      <c r="AG37" s="144"/>
      <c r="AH37" s="144"/>
      <c r="AI37" s="144"/>
      <c r="AJ37" s="14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P7:AP10"/>
    <mergeCell ref="AQ7:AQ10"/>
    <mergeCell ref="AK7:AK10"/>
    <mergeCell ref="AL7:AL10"/>
    <mergeCell ref="AM7:AM10"/>
    <mergeCell ref="AN7:AN10"/>
    <mergeCell ref="AO7:AO10"/>
    <mergeCell ref="AF7:AF10"/>
    <mergeCell ref="AG7:AG10"/>
    <mergeCell ref="AH7:AH10"/>
    <mergeCell ref="AI7:AI10"/>
    <mergeCell ref="AJ7:AJ10"/>
    <mergeCell ref="AA7:AA10"/>
    <mergeCell ref="AB7:AB10"/>
    <mergeCell ref="AC7:AC10"/>
    <mergeCell ref="AD7:AD10"/>
    <mergeCell ref="AE7:AE10"/>
    <mergeCell ref="V7:V10"/>
    <mergeCell ref="W7:W10"/>
    <mergeCell ref="X7:X10"/>
    <mergeCell ref="Y7:Y10"/>
    <mergeCell ref="Z7:Z10"/>
    <mergeCell ref="Q7:Q10"/>
    <mergeCell ref="R7:R10"/>
    <mergeCell ref="S7:S10"/>
    <mergeCell ref="T7:T10"/>
    <mergeCell ref="U7:U10"/>
    <mergeCell ref="AK6:AQ6"/>
    <mergeCell ref="B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B6:H6"/>
    <mergeCell ref="I6:O6"/>
    <mergeCell ref="P6:V6"/>
    <mergeCell ref="W6:AC6"/>
    <mergeCell ref="AD6:AJ6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O37"/>
  <sheetViews>
    <sheetView workbookViewId="0"/>
  </sheetViews>
  <sheetFormatPr defaultColWidth="9" defaultRowHeight="13.2" x14ac:dyDescent="0.25"/>
  <cols>
    <col min="1" max="1" width="14" style="21" customWidth="1"/>
    <col min="2" max="2" width="7.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8" width="8.59765625" style="21" customWidth="1"/>
    <col min="9" max="9" width="7.8984375" style="21" customWidth="1"/>
    <col min="10" max="10" width="8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19921875" style="21" customWidth="1"/>
    <col min="19" max="19" width="7.59765625" style="21" customWidth="1"/>
    <col min="20" max="20" width="6.59765625" style="21" customWidth="1"/>
    <col min="21" max="21" width="7.3984375" style="21" customWidth="1"/>
    <col min="22" max="22" width="7.6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23" customFormat="1" ht="19.5" customHeight="1" x14ac:dyDescent="0.25">
      <c r="A1" s="113" t="s">
        <v>82</v>
      </c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4"/>
      <c r="O1" s="114"/>
      <c r="P1" s="114"/>
      <c r="Q1" s="114"/>
      <c r="R1" s="114"/>
      <c r="S1" s="116" t="s">
        <v>83</v>
      </c>
      <c r="T1" s="117"/>
      <c r="U1" s="118" t="s">
        <v>84</v>
      </c>
      <c r="V1" s="119"/>
      <c r="W1" s="113" t="s">
        <v>82</v>
      </c>
      <c r="X1" s="114"/>
      <c r="Y1" s="114"/>
      <c r="Z1" s="114"/>
      <c r="AA1" s="120"/>
      <c r="AB1" s="120"/>
      <c r="AC1" s="120"/>
      <c r="AD1" s="121"/>
      <c r="AE1" s="122"/>
      <c r="AF1" s="122"/>
      <c r="AG1" s="122"/>
      <c r="AH1" s="122"/>
      <c r="AI1" s="122"/>
      <c r="AJ1" s="122"/>
      <c r="AK1" s="122"/>
      <c r="AN1" s="116" t="s">
        <v>83</v>
      </c>
      <c r="AO1" s="117"/>
      <c r="AP1" s="118" t="s">
        <v>84</v>
      </c>
      <c r="AQ1" s="119"/>
    </row>
    <row r="2" spans="1:43" s="123" customFormat="1" ht="20.25" customHeight="1" x14ac:dyDescent="0.3">
      <c r="A2" s="124" t="s">
        <v>85</v>
      </c>
      <c r="B2" s="125" t="s">
        <v>86</v>
      </c>
      <c r="C2" s="126"/>
      <c r="D2" s="125"/>
      <c r="E2" s="125"/>
      <c r="F2" s="125"/>
      <c r="G2" s="125"/>
      <c r="H2" s="125"/>
      <c r="I2" s="125"/>
      <c r="J2" s="126"/>
      <c r="K2" s="125"/>
      <c r="L2" s="125"/>
      <c r="M2" s="125"/>
      <c r="N2" s="125"/>
      <c r="O2" s="125"/>
      <c r="P2" s="125"/>
      <c r="Q2" s="125"/>
      <c r="R2" s="125"/>
      <c r="S2" s="127" t="s">
        <v>87</v>
      </c>
      <c r="T2" s="83"/>
      <c r="U2" s="83" t="s">
        <v>9</v>
      </c>
      <c r="V2" s="84"/>
      <c r="W2" s="124" t="s">
        <v>85</v>
      </c>
      <c r="X2" s="125" t="s">
        <v>86</v>
      </c>
      <c r="Y2" s="126"/>
      <c r="Z2" s="125"/>
      <c r="AA2" s="128"/>
      <c r="AB2" s="128"/>
      <c r="AC2" s="128"/>
      <c r="AD2" s="129"/>
      <c r="AE2" s="130"/>
      <c r="AF2" s="130"/>
      <c r="AG2" s="130"/>
      <c r="AH2" s="130"/>
      <c r="AI2" s="130"/>
      <c r="AJ2" s="130"/>
      <c r="AK2" s="130"/>
      <c r="AL2" s="126"/>
      <c r="AM2" s="131"/>
      <c r="AN2" s="127" t="s">
        <v>87</v>
      </c>
      <c r="AO2" s="83"/>
      <c r="AP2" s="83" t="s">
        <v>9</v>
      </c>
      <c r="AQ2" s="84"/>
    </row>
    <row r="3" spans="1:43" s="123" customFormat="1" ht="16.5" customHeight="1" x14ac:dyDescent="0.3">
      <c r="A3" s="23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50"/>
      <c r="X3" s="150"/>
      <c r="Y3" s="150"/>
      <c r="Z3" s="150"/>
      <c r="AA3" s="150"/>
      <c r="AB3" s="240"/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</row>
    <row r="4" spans="1:43" s="123" customFormat="1" ht="21" customHeight="1" x14ac:dyDescent="0.3">
      <c r="B4" s="241"/>
      <c r="C4" s="241"/>
      <c r="D4" s="241"/>
      <c r="E4" s="241"/>
      <c r="F4" s="241"/>
      <c r="J4" s="242" t="s">
        <v>217</v>
      </c>
      <c r="K4" s="243"/>
      <c r="L4" s="243"/>
      <c r="M4" s="243"/>
      <c r="N4" s="243"/>
      <c r="O4" s="241"/>
      <c r="X4" s="244"/>
      <c r="Y4" s="244"/>
      <c r="Z4" s="244"/>
      <c r="AA4" s="244"/>
      <c r="AB4" s="244"/>
      <c r="AD4" s="123" t="s">
        <v>218</v>
      </c>
      <c r="AE4" s="245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219</v>
      </c>
      <c r="L5" s="2"/>
      <c r="M5" s="2"/>
      <c r="N5" s="2"/>
      <c r="O5" s="2"/>
      <c r="P5" s="2"/>
      <c r="Q5" s="2"/>
      <c r="T5" s="2"/>
      <c r="U5" s="2"/>
      <c r="V5" s="3" t="s">
        <v>91</v>
      </c>
      <c r="Z5" s="2"/>
      <c r="AA5" s="2"/>
      <c r="AB5" s="2"/>
      <c r="AD5" s="2"/>
      <c r="AF5" s="85" t="s">
        <v>219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91</v>
      </c>
    </row>
    <row r="6" spans="1:43" s="144" customFormat="1" ht="24" customHeight="1" x14ac:dyDescent="0.3">
      <c r="A6" s="140" t="s">
        <v>92</v>
      </c>
      <c r="B6" s="246" t="s">
        <v>220</v>
      </c>
      <c r="C6" s="247"/>
      <c r="D6" s="247"/>
      <c r="E6" s="247"/>
      <c r="F6" s="247"/>
      <c r="G6" s="247"/>
      <c r="H6" s="248"/>
      <c r="I6" s="246" t="s">
        <v>221</v>
      </c>
      <c r="J6" s="249"/>
      <c r="K6" s="249"/>
      <c r="L6" s="249"/>
      <c r="M6" s="249"/>
      <c r="N6" s="249"/>
      <c r="O6" s="250"/>
      <c r="P6" s="246" t="s">
        <v>222</v>
      </c>
      <c r="Q6" s="247"/>
      <c r="R6" s="247"/>
      <c r="S6" s="247"/>
      <c r="T6" s="247"/>
      <c r="U6" s="247"/>
      <c r="V6" s="248"/>
      <c r="W6" s="246" t="s">
        <v>223</v>
      </c>
      <c r="X6" s="247"/>
      <c r="Y6" s="247"/>
      <c r="Z6" s="247"/>
      <c r="AA6" s="247"/>
      <c r="AB6" s="247"/>
      <c r="AC6" s="248"/>
      <c r="AD6" s="249" t="s">
        <v>224</v>
      </c>
      <c r="AE6" s="249"/>
      <c r="AF6" s="249"/>
      <c r="AG6" s="249"/>
      <c r="AH6" s="249"/>
      <c r="AI6" s="249"/>
      <c r="AJ6" s="250"/>
      <c r="AK6" s="246" t="s">
        <v>225</v>
      </c>
      <c r="AL6" s="249"/>
      <c r="AM6" s="249"/>
      <c r="AN6" s="249"/>
      <c r="AO6" s="249"/>
      <c r="AP6" s="249"/>
      <c r="AQ6" s="249"/>
    </row>
    <row r="7" spans="1:43" s="144" customFormat="1" ht="15" customHeight="1" x14ac:dyDescent="0.3">
      <c r="B7" s="251" t="s">
        <v>226</v>
      </c>
      <c r="C7" s="251" t="s">
        <v>227</v>
      </c>
      <c r="D7" s="251" t="s">
        <v>228</v>
      </c>
      <c r="E7" s="251" t="s">
        <v>229</v>
      </c>
      <c r="F7" s="251" t="s">
        <v>230</v>
      </c>
      <c r="G7" s="251" t="s">
        <v>231</v>
      </c>
      <c r="H7" s="252" t="s">
        <v>232</v>
      </c>
      <c r="I7" s="251" t="s">
        <v>226</v>
      </c>
      <c r="J7" s="251" t="s">
        <v>227</v>
      </c>
      <c r="K7" s="251" t="s">
        <v>228</v>
      </c>
      <c r="L7" s="251" t="s">
        <v>229</v>
      </c>
      <c r="M7" s="251" t="s">
        <v>230</v>
      </c>
      <c r="N7" s="251" t="s">
        <v>233</v>
      </c>
      <c r="O7" s="252" t="s">
        <v>232</v>
      </c>
      <c r="P7" s="251" t="s">
        <v>226</v>
      </c>
      <c r="Q7" s="251" t="s">
        <v>227</v>
      </c>
      <c r="R7" s="251" t="s">
        <v>228</v>
      </c>
      <c r="S7" s="251" t="s">
        <v>234</v>
      </c>
      <c r="T7" s="251" t="s">
        <v>230</v>
      </c>
      <c r="U7" s="251" t="s">
        <v>233</v>
      </c>
      <c r="V7" s="251" t="s">
        <v>232</v>
      </c>
      <c r="W7" s="251" t="s">
        <v>226</v>
      </c>
      <c r="X7" s="251" t="s">
        <v>227</v>
      </c>
      <c r="Y7" s="251" t="s">
        <v>228</v>
      </c>
      <c r="Z7" s="251" t="s">
        <v>234</v>
      </c>
      <c r="AA7" s="251" t="s">
        <v>230</v>
      </c>
      <c r="AB7" s="251" t="s">
        <v>233</v>
      </c>
      <c r="AC7" s="252" t="s">
        <v>232</v>
      </c>
      <c r="AD7" s="251" t="s">
        <v>226</v>
      </c>
      <c r="AE7" s="251" t="s">
        <v>227</v>
      </c>
      <c r="AF7" s="251" t="s">
        <v>228</v>
      </c>
      <c r="AG7" s="251" t="s">
        <v>234</v>
      </c>
      <c r="AH7" s="251" t="s">
        <v>230</v>
      </c>
      <c r="AI7" s="251" t="s">
        <v>233</v>
      </c>
      <c r="AJ7" s="252" t="s">
        <v>232</v>
      </c>
      <c r="AK7" s="251" t="s">
        <v>226</v>
      </c>
      <c r="AL7" s="253" t="s">
        <v>227</v>
      </c>
      <c r="AM7" s="251" t="s">
        <v>228</v>
      </c>
      <c r="AN7" s="251" t="s">
        <v>234</v>
      </c>
      <c r="AO7" s="251" t="s">
        <v>230</v>
      </c>
      <c r="AP7" s="252" t="s">
        <v>233</v>
      </c>
      <c r="AQ7" s="252" t="s">
        <v>232</v>
      </c>
    </row>
    <row r="8" spans="1:43" s="144" customFormat="1" ht="15" customHeight="1" x14ac:dyDescent="0.3">
      <c r="A8" s="147"/>
      <c r="B8" s="254"/>
      <c r="C8" s="254"/>
      <c r="D8" s="254"/>
      <c r="E8" s="254"/>
      <c r="F8" s="254"/>
      <c r="G8" s="254"/>
      <c r="H8" s="255"/>
      <c r="I8" s="254"/>
      <c r="J8" s="254"/>
      <c r="K8" s="254"/>
      <c r="L8" s="254"/>
      <c r="M8" s="254"/>
      <c r="N8" s="254"/>
      <c r="O8" s="255"/>
      <c r="P8" s="254"/>
      <c r="Q8" s="254"/>
      <c r="R8" s="254"/>
      <c r="S8" s="254"/>
      <c r="T8" s="254"/>
      <c r="U8" s="254"/>
      <c r="V8" s="254"/>
      <c r="W8" s="254"/>
      <c r="X8" s="254"/>
      <c r="Y8" s="254"/>
      <c r="Z8" s="254"/>
      <c r="AA8" s="254"/>
      <c r="AB8" s="254"/>
      <c r="AC8" s="255"/>
      <c r="AD8" s="254"/>
      <c r="AE8" s="254"/>
      <c r="AF8" s="254"/>
      <c r="AG8" s="254"/>
      <c r="AH8" s="254"/>
      <c r="AI8" s="254"/>
      <c r="AJ8" s="255"/>
      <c r="AK8" s="254"/>
      <c r="AL8" s="253"/>
      <c r="AM8" s="254"/>
      <c r="AN8" s="254"/>
      <c r="AO8" s="254"/>
      <c r="AP8" s="255"/>
      <c r="AQ8" s="255"/>
    </row>
    <row r="9" spans="1:43" s="144" customFormat="1" ht="15" customHeight="1" x14ac:dyDescent="0.3">
      <c r="A9" s="150"/>
      <c r="B9" s="254"/>
      <c r="C9" s="254"/>
      <c r="D9" s="254"/>
      <c r="E9" s="254"/>
      <c r="F9" s="254"/>
      <c r="G9" s="254"/>
      <c r="H9" s="255"/>
      <c r="I9" s="254"/>
      <c r="J9" s="254"/>
      <c r="K9" s="254"/>
      <c r="L9" s="254"/>
      <c r="M9" s="254"/>
      <c r="N9" s="254"/>
      <c r="O9" s="255"/>
      <c r="P9" s="254"/>
      <c r="Q9" s="254"/>
      <c r="R9" s="254"/>
      <c r="S9" s="254"/>
      <c r="T9" s="254"/>
      <c r="U9" s="254"/>
      <c r="V9" s="254"/>
      <c r="W9" s="254"/>
      <c r="X9" s="254"/>
      <c r="Y9" s="254"/>
      <c r="Z9" s="254"/>
      <c r="AA9" s="254"/>
      <c r="AB9" s="254"/>
      <c r="AC9" s="255"/>
      <c r="AD9" s="254"/>
      <c r="AE9" s="254"/>
      <c r="AF9" s="254"/>
      <c r="AG9" s="254"/>
      <c r="AH9" s="254"/>
      <c r="AI9" s="254"/>
      <c r="AJ9" s="255"/>
      <c r="AK9" s="254"/>
      <c r="AL9" s="253"/>
      <c r="AM9" s="254"/>
      <c r="AN9" s="254"/>
      <c r="AO9" s="254"/>
      <c r="AP9" s="255"/>
      <c r="AQ9" s="255"/>
    </row>
    <row r="10" spans="1:43" s="144" customFormat="1" ht="15" customHeight="1" x14ac:dyDescent="0.3">
      <c r="A10" s="151" t="s">
        <v>108</v>
      </c>
      <c r="B10" s="256"/>
      <c r="C10" s="256"/>
      <c r="D10" s="256"/>
      <c r="E10" s="256"/>
      <c r="F10" s="256"/>
      <c r="G10" s="256"/>
      <c r="H10" s="257"/>
      <c r="I10" s="256"/>
      <c r="J10" s="256"/>
      <c r="K10" s="256"/>
      <c r="L10" s="256"/>
      <c r="M10" s="256"/>
      <c r="N10" s="256"/>
      <c r="O10" s="257"/>
      <c r="P10" s="256"/>
      <c r="Q10" s="256"/>
      <c r="R10" s="256"/>
      <c r="S10" s="256"/>
      <c r="T10" s="256"/>
      <c r="U10" s="256"/>
      <c r="V10" s="256"/>
      <c r="W10" s="256"/>
      <c r="X10" s="254"/>
      <c r="Y10" s="256"/>
      <c r="Z10" s="256"/>
      <c r="AA10" s="256"/>
      <c r="AB10" s="256"/>
      <c r="AC10" s="257"/>
      <c r="AD10" s="256"/>
      <c r="AE10" s="254"/>
      <c r="AF10" s="256"/>
      <c r="AG10" s="256"/>
      <c r="AH10" s="256"/>
      <c r="AI10" s="256"/>
      <c r="AJ10" s="257"/>
      <c r="AK10" s="256"/>
      <c r="AL10" s="253"/>
      <c r="AM10" s="256"/>
      <c r="AN10" s="256"/>
      <c r="AO10" s="256"/>
      <c r="AP10" s="257"/>
      <c r="AQ10" s="257"/>
    </row>
    <row r="11" spans="1:43" s="144" customFormat="1" ht="24" customHeight="1" x14ac:dyDescent="0.3">
      <c r="A11" s="154" t="s">
        <v>109</v>
      </c>
      <c r="B11" s="44">
        <f>SUM(B12:B33)</f>
        <v>12096</v>
      </c>
      <c r="C11" s="44">
        <f t="shared" ref="C11:AQ11" si="0">SUM(C12:C33)</f>
        <v>13687</v>
      </c>
      <c r="D11" s="44">
        <f t="shared" si="0"/>
        <v>1222</v>
      </c>
      <c r="E11" s="44">
        <f t="shared" si="0"/>
        <v>67280</v>
      </c>
      <c r="F11" s="44">
        <f t="shared" si="0"/>
        <v>1</v>
      </c>
      <c r="G11" s="44">
        <f t="shared" si="0"/>
        <v>44968</v>
      </c>
      <c r="H11" s="44">
        <f t="shared" si="0"/>
        <v>343</v>
      </c>
      <c r="I11" s="44">
        <f t="shared" si="0"/>
        <v>2356</v>
      </c>
      <c r="J11" s="44">
        <f t="shared" si="0"/>
        <v>3693</v>
      </c>
      <c r="K11" s="44">
        <f t="shared" si="0"/>
        <v>158</v>
      </c>
      <c r="L11" s="44">
        <f t="shared" si="0"/>
        <v>23869</v>
      </c>
      <c r="M11" s="44">
        <f t="shared" si="0"/>
        <v>0</v>
      </c>
      <c r="N11" s="44">
        <f t="shared" si="0"/>
        <v>12157</v>
      </c>
      <c r="O11" s="44">
        <f t="shared" si="0"/>
        <v>134</v>
      </c>
      <c r="P11" s="44">
        <f t="shared" si="0"/>
        <v>2265</v>
      </c>
      <c r="Q11" s="44">
        <f t="shared" si="0"/>
        <v>2761</v>
      </c>
      <c r="R11" s="44">
        <f t="shared" si="0"/>
        <v>103</v>
      </c>
      <c r="S11" s="44">
        <f t="shared" si="0"/>
        <v>10140</v>
      </c>
      <c r="T11" s="44">
        <f t="shared" si="0"/>
        <v>0</v>
      </c>
      <c r="U11" s="44">
        <f t="shared" si="0"/>
        <v>4121</v>
      </c>
      <c r="V11" s="44">
        <f t="shared" si="0"/>
        <v>45</v>
      </c>
      <c r="W11" s="44">
        <f t="shared" si="0"/>
        <v>24</v>
      </c>
      <c r="X11" s="44">
        <f t="shared" si="0"/>
        <v>30</v>
      </c>
      <c r="Y11" s="44">
        <f t="shared" si="0"/>
        <v>0</v>
      </c>
      <c r="Z11" s="44">
        <f t="shared" si="0"/>
        <v>111</v>
      </c>
      <c r="AA11" s="44">
        <f t="shared" si="0"/>
        <v>0</v>
      </c>
      <c r="AB11" s="44">
        <f t="shared" si="0"/>
        <v>61</v>
      </c>
      <c r="AC11" s="44">
        <f t="shared" si="0"/>
        <v>0</v>
      </c>
      <c r="AD11" s="44">
        <f t="shared" si="0"/>
        <v>1</v>
      </c>
      <c r="AE11" s="44">
        <f t="shared" si="0"/>
        <v>0</v>
      </c>
      <c r="AF11" s="44">
        <f t="shared" si="0"/>
        <v>0</v>
      </c>
      <c r="AG11" s="44">
        <f t="shared" si="0"/>
        <v>5</v>
      </c>
      <c r="AH11" s="44">
        <f t="shared" si="0"/>
        <v>0</v>
      </c>
      <c r="AI11" s="44">
        <f t="shared" si="0"/>
        <v>0</v>
      </c>
      <c r="AJ11" s="44">
        <f t="shared" si="0"/>
        <v>0</v>
      </c>
      <c r="AK11" s="44">
        <f t="shared" si="0"/>
        <v>0</v>
      </c>
      <c r="AL11" s="44">
        <f t="shared" si="0"/>
        <v>0</v>
      </c>
      <c r="AM11" s="44">
        <f t="shared" si="0"/>
        <v>0</v>
      </c>
      <c r="AN11" s="44">
        <f t="shared" si="0"/>
        <v>0</v>
      </c>
      <c r="AO11" s="44">
        <f t="shared" si="0"/>
        <v>0</v>
      </c>
      <c r="AP11" s="44">
        <f t="shared" si="0"/>
        <v>0</v>
      </c>
      <c r="AQ11" s="44">
        <f t="shared" si="0"/>
        <v>0</v>
      </c>
    </row>
    <row r="12" spans="1:43" s="144" customFormat="1" ht="24" customHeight="1" x14ac:dyDescent="0.3">
      <c r="A12" s="155" t="s">
        <v>110</v>
      </c>
      <c r="B12" s="45">
        <f>1243+2</f>
        <v>1245</v>
      </c>
      <c r="C12" s="46">
        <v>783</v>
      </c>
      <c r="D12" s="46">
        <v>70</v>
      </c>
      <c r="E12" s="46">
        <v>2314</v>
      </c>
      <c r="F12" s="46">
        <v>0</v>
      </c>
      <c r="G12" s="46">
        <v>601</v>
      </c>
      <c r="H12" s="46">
        <v>1</v>
      </c>
      <c r="I12" s="46">
        <v>36</v>
      </c>
      <c r="J12" s="46">
        <v>63</v>
      </c>
      <c r="K12" s="46">
        <v>2</v>
      </c>
      <c r="L12" s="46">
        <v>5</v>
      </c>
      <c r="M12" s="46">
        <v>0</v>
      </c>
      <c r="N12" s="46">
        <v>14</v>
      </c>
      <c r="O12" s="46">
        <v>0</v>
      </c>
      <c r="P12" s="45">
        <v>308</v>
      </c>
      <c r="Q12" s="46">
        <v>195</v>
      </c>
      <c r="R12" s="46">
        <v>13</v>
      </c>
      <c r="S12" s="46">
        <v>517</v>
      </c>
      <c r="T12" s="46">
        <v>0</v>
      </c>
      <c r="U12" s="46">
        <v>62</v>
      </c>
      <c r="V12" s="46">
        <v>0</v>
      </c>
      <c r="W12" s="46">
        <v>8</v>
      </c>
      <c r="X12" s="46">
        <v>5</v>
      </c>
      <c r="Y12" s="46">
        <v>0</v>
      </c>
      <c r="Z12" s="46">
        <v>14</v>
      </c>
      <c r="AA12" s="46">
        <v>0</v>
      </c>
      <c r="AB12" s="46">
        <v>3</v>
      </c>
      <c r="AC12" s="46">
        <v>0</v>
      </c>
      <c r="AD12" s="46">
        <v>0</v>
      </c>
      <c r="AE12" s="46">
        <v>0</v>
      </c>
      <c r="AF12" s="46">
        <v>0</v>
      </c>
      <c r="AG12" s="46">
        <v>2</v>
      </c>
      <c r="AH12" s="46">
        <v>0</v>
      </c>
      <c r="AI12" s="46">
        <v>0</v>
      </c>
      <c r="AJ12" s="46">
        <v>0</v>
      </c>
      <c r="AK12" s="46">
        <v>0</v>
      </c>
      <c r="AL12" s="46">
        <v>0</v>
      </c>
      <c r="AM12" s="46">
        <v>0</v>
      </c>
      <c r="AN12" s="46">
        <v>0</v>
      </c>
      <c r="AO12" s="46">
        <v>0</v>
      </c>
      <c r="AP12" s="46">
        <v>0</v>
      </c>
      <c r="AQ12" s="46">
        <v>0</v>
      </c>
    </row>
    <row r="13" spans="1:43" s="144" customFormat="1" ht="24" customHeight="1" x14ac:dyDescent="0.3">
      <c r="A13" s="155" t="s">
        <v>111</v>
      </c>
      <c r="B13" s="45">
        <v>505</v>
      </c>
      <c r="C13" s="46">
        <v>517</v>
      </c>
      <c r="D13" s="46">
        <v>21</v>
      </c>
      <c r="E13" s="46">
        <v>19513</v>
      </c>
      <c r="F13" s="46">
        <v>0</v>
      </c>
      <c r="G13" s="46">
        <v>4230</v>
      </c>
      <c r="H13" s="46">
        <v>12</v>
      </c>
      <c r="I13" s="46">
        <v>4</v>
      </c>
      <c r="J13" s="46">
        <v>12</v>
      </c>
      <c r="K13" s="46">
        <v>0</v>
      </c>
      <c r="L13" s="46">
        <v>3479</v>
      </c>
      <c r="M13" s="46">
        <v>0</v>
      </c>
      <c r="N13" s="46">
        <v>273</v>
      </c>
      <c r="O13" s="46">
        <v>0</v>
      </c>
      <c r="P13" s="45">
        <v>135</v>
      </c>
      <c r="Q13" s="46">
        <v>106</v>
      </c>
      <c r="R13" s="46">
        <v>0</v>
      </c>
      <c r="S13" s="46">
        <v>2662</v>
      </c>
      <c r="T13" s="46">
        <v>0</v>
      </c>
      <c r="U13" s="46">
        <v>288</v>
      </c>
      <c r="V13" s="46">
        <v>0</v>
      </c>
      <c r="W13" s="46">
        <v>0</v>
      </c>
      <c r="X13" s="46">
        <v>0</v>
      </c>
      <c r="Y13" s="46">
        <v>0</v>
      </c>
      <c r="Z13" s="46">
        <v>5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  <c r="AH13" s="46">
        <v>0</v>
      </c>
      <c r="AI13" s="46">
        <v>0</v>
      </c>
      <c r="AJ13" s="46">
        <v>0</v>
      </c>
      <c r="AK13" s="46">
        <v>0</v>
      </c>
      <c r="AL13" s="46">
        <v>0</v>
      </c>
      <c r="AM13" s="46">
        <v>0</v>
      </c>
      <c r="AN13" s="46">
        <v>0</v>
      </c>
      <c r="AO13" s="46">
        <v>0</v>
      </c>
      <c r="AP13" s="46">
        <v>0</v>
      </c>
      <c r="AQ13" s="46">
        <v>0</v>
      </c>
    </row>
    <row r="14" spans="1:43" ht="24" customHeight="1" x14ac:dyDescent="0.25">
      <c r="A14" s="155" t="s">
        <v>112</v>
      </c>
      <c r="B14" s="45">
        <f>3704+13</f>
        <v>3717</v>
      </c>
      <c r="C14" s="46">
        <v>4320</v>
      </c>
      <c r="D14" s="46">
        <v>570</v>
      </c>
      <c r="E14" s="46">
        <v>7175</v>
      </c>
      <c r="F14" s="46">
        <v>0</v>
      </c>
      <c r="G14" s="46">
        <v>12459</v>
      </c>
      <c r="H14" s="46">
        <v>109</v>
      </c>
      <c r="I14" s="46">
        <v>791</v>
      </c>
      <c r="J14" s="46">
        <v>944</v>
      </c>
      <c r="K14" s="46">
        <v>55</v>
      </c>
      <c r="L14" s="46">
        <v>2115</v>
      </c>
      <c r="M14" s="46">
        <v>0</v>
      </c>
      <c r="N14" s="46">
        <v>2817</v>
      </c>
      <c r="O14" s="46">
        <v>42</v>
      </c>
      <c r="P14" s="45">
        <f>940+3</f>
        <v>943</v>
      </c>
      <c r="Q14" s="46">
        <v>1254</v>
      </c>
      <c r="R14" s="46">
        <v>64</v>
      </c>
      <c r="S14" s="46">
        <v>2552</v>
      </c>
      <c r="T14" s="46">
        <v>0</v>
      </c>
      <c r="U14" s="46">
        <v>2645</v>
      </c>
      <c r="V14" s="46">
        <v>33</v>
      </c>
      <c r="W14" s="46">
        <v>4</v>
      </c>
      <c r="X14" s="46">
        <v>14</v>
      </c>
      <c r="Y14" s="46">
        <v>0</v>
      </c>
      <c r="Z14" s="46">
        <v>38</v>
      </c>
      <c r="AA14" s="46">
        <v>0</v>
      </c>
      <c r="AB14" s="46">
        <v>41</v>
      </c>
      <c r="AC14" s="46">
        <v>0</v>
      </c>
      <c r="AD14" s="46">
        <v>0</v>
      </c>
      <c r="AE14" s="46">
        <v>0</v>
      </c>
      <c r="AF14" s="46">
        <v>0</v>
      </c>
      <c r="AG14" s="46">
        <v>0</v>
      </c>
      <c r="AH14" s="46">
        <v>0</v>
      </c>
      <c r="AI14" s="46">
        <v>0</v>
      </c>
      <c r="AJ14" s="46">
        <v>0</v>
      </c>
      <c r="AK14" s="46">
        <v>0</v>
      </c>
      <c r="AL14" s="46">
        <v>0</v>
      </c>
      <c r="AM14" s="46">
        <v>0</v>
      </c>
      <c r="AN14" s="46">
        <v>0</v>
      </c>
      <c r="AO14" s="46">
        <v>0</v>
      </c>
      <c r="AP14" s="46">
        <v>0</v>
      </c>
      <c r="AQ14" s="46">
        <v>0</v>
      </c>
    </row>
    <row r="15" spans="1:43" ht="24" customHeight="1" x14ac:dyDescent="0.25">
      <c r="A15" s="155" t="s">
        <v>113</v>
      </c>
      <c r="B15" s="45">
        <f>1127+9</f>
        <v>1136</v>
      </c>
      <c r="C15" s="45">
        <v>1226</v>
      </c>
      <c r="D15" s="45">
        <v>50</v>
      </c>
      <c r="E15" s="45">
        <v>4762</v>
      </c>
      <c r="F15" s="45">
        <v>0</v>
      </c>
      <c r="G15" s="45">
        <v>850</v>
      </c>
      <c r="H15" s="45">
        <v>11</v>
      </c>
      <c r="I15" s="45">
        <v>319</v>
      </c>
      <c r="J15" s="45">
        <v>305</v>
      </c>
      <c r="K15" s="45">
        <v>20</v>
      </c>
      <c r="L15" s="45">
        <v>1715</v>
      </c>
      <c r="M15" s="45">
        <v>0</v>
      </c>
      <c r="N15" s="45">
        <v>337</v>
      </c>
      <c r="O15" s="45">
        <v>3</v>
      </c>
      <c r="P15" s="45">
        <f>236+1</f>
        <v>237</v>
      </c>
      <c r="Q15" s="45">
        <v>298</v>
      </c>
      <c r="R15" s="45">
        <v>6</v>
      </c>
      <c r="S15" s="45">
        <v>1344</v>
      </c>
      <c r="T15" s="45">
        <v>0</v>
      </c>
      <c r="U15" s="45">
        <v>148</v>
      </c>
      <c r="V15" s="45">
        <v>4</v>
      </c>
      <c r="W15" s="45">
        <v>3</v>
      </c>
      <c r="X15" s="45">
        <v>0</v>
      </c>
      <c r="Y15" s="45">
        <v>0</v>
      </c>
      <c r="Z15" s="45">
        <v>7</v>
      </c>
      <c r="AA15" s="45">
        <v>0</v>
      </c>
      <c r="AB15" s="45">
        <v>0</v>
      </c>
      <c r="AC15" s="46">
        <v>0</v>
      </c>
      <c r="AD15" s="46">
        <v>0</v>
      </c>
      <c r="AE15" s="46">
        <v>0</v>
      </c>
      <c r="AF15" s="46">
        <v>0</v>
      </c>
      <c r="AG15" s="46">
        <v>1</v>
      </c>
      <c r="AH15" s="46">
        <v>0</v>
      </c>
      <c r="AI15" s="46">
        <v>0</v>
      </c>
      <c r="AJ15" s="46">
        <v>0</v>
      </c>
      <c r="AK15" s="46">
        <v>0</v>
      </c>
      <c r="AL15" s="46">
        <v>0</v>
      </c>
      <c r="AM15" s="46">
        <v>0</v>
      </c>
      <c r="AN15" s="46">
        <v>0</v>
      </c>
      <c r="AO15" s="46">
        <v>0</v>
      </c>
      <c r="AP15" s="46">
        <v>0</v>
      </c>
      <c r="AQ15" s="46">
        <v>0</v>
      </c>
    </row>
    <row r="16" spans="1:43" ht="24" customHeight="1" x14ac:dyDescent="0.25">
      <c r="A16" s="155" t="s">
        <v>114</v>
      </c>
      <c r="B16" s="45">
        <f>975+21</f>
        <v>996</v>
      </c>
      <c r="C16" s="45">
        <v>719</v>
      </c>
      <c r="D16" s="45">
        <v>7</v>
      </c>
      <c r="E16" s="45">
        <v>3323</v>
      </c>
      <c r="F16" s="45">
        <v>0</v>
      </c>
      <c r="G16" s="45">
        <v>2468</v>
      </c>
      <c r="H16" s="45">
        <v>9</v>
      </c>
      <c r="I16" s="45">
        <v>67</v>
      </c>
      <c r="J16" s="45">
        <v>134</v>
      </c>
      <c r="K16" s="45">
        <v>1</v>
      </c>
      <c r="L16" s="45">
        <v>1522</v>
      </c>
      <c r="M16" s="45">
        <v>0</v>
      </c>
      <c r="N16" s="45">
        <v>996</v>
      </c>
      <c r="O16" s="45">
        <v>1</v>
      </c>
      <c r="P16" s="45">
        <f>187+1</f>
        <v>188</v>
      </c>
      <c r="Q16" s="45">
        <v>173</v>
      </c>
      <c r="R16" s="45">
        <v>1</v>
      </c>
      <c r="S16" s="45">
        <v>575</v>
      </c>
      <c r="T16" s="45">
        <v>0</v>
      </c>
      <c r="U16" s="45">
        <v>196</v>
      </c>
      <c r="V16" s="45">
        <v>3</v>
      </c>
      <c r="W16" s="45">
        <v>2</v>
      </c>
      <c r="X16" s="45">
        <v>4</v>
      </c>
      <c r="Y16" s="45">
        <v>0</v>
      </c>
      <c r="Z16" s="45">
        <v>25</v>
      </c>
      <c r="AA16" s="45">
        <v>0</v>
      </c>
      <c r="AB16" s="45">
        <v>4</v>
      </c>
      <c r="AC16" s="46">
        <v>0</v>
      </c>
      <c r="AD16" s="46">
        <v>0</v>
      </c>
      <c r="AE16" s="46">
        <v>0</v>
      </c>
      <c r="AF16" s="46">
        <v>0</v>
      </c>
      <c r="AG16" s="46">
        <v>1</v>
      </c>
      <c r="AH16" s="46">
        <v>0</v>
      </c>
      <c r="AI16" s="46">
        <v>0</v>
      </c>
      <c r="AJ16" s="46">
        <v>0</v>
      </c>
      <c r="AK16" s="46">
        <v>0</v>
      </c>
      <c r="AL16" s="46">
        <v>0</v>
      </c>
      <c r="AM16" s="46">
        <v>0</v>
      </c>
      <c r="AN16" s="46">
        <v>0</v>
      </c>
      <c r="AO16" s="46">
        <v>0</v>
      </c>
      <c r="AP16" s="46">
        <v>0</v>
      </c>
      <c r="AQ16" s="46">
        <v>0</v>
      </c>
    </row>
    <row r="17" spans="1:43" s="144" customFormat="1" ht="24" customHeight="1" x14ac:dyDescent="0.3">
      <c r="A17" s="155" t="s">
        <v>115</v>
      </c>
      <c r="B17" s="45">
        <v>876</v>
      </c>
      <c r="C17" s="45">
        <v>671</v>
      </c>
      <c r="D17" s="45">
        <v>182</v>
      </c>
      <c r="E17" s="45">
        <v>7289</v>
      </c>
      <c r="F17" s="45">
        <v>0</v>
      </c>
      <c r="G17" s="45">
        <v>3409</v>
      </c>
      <c r="H17" s="45">
        <v>75</v>
      </c>
      <c r="I17" s="45">
        <v>251</v>
      </c>
      <c r="J17" s="45">
        <v>248</v>
      </c>
      <c r="K17" s="45">
        <v>49</v>
      </c>
      <c r="L17" s="45">
        <v>4026</v>
      </c>
      <c r="M17" s="45">
        <v>0</v>
      </c>
      <c r="N17" s="45">
        <v>1444</v>
      </c>
      <c r="O17" s="45">
        <v>39</v>
      </c>
      <c r="P17" s="45">
        <v>74</v>
      </c>
      <c r="Q17" s="45">
        <v>80</v>
      </c>
      <c r="R17" s="45">
        <v>4</v>
      </c>
      <c r="S17" s="45">
        <v>499</v>
      </c>
      <c r="T17" s="45">
        <v>0</v>
      </c>
      <c r="U17" s="45">
        <v>93</v>
      </c>
      <c r="V17" s="45">
        <v>3</v>
      </c>
      <c r="W17" s="45">
        <v>0</v>
      </c>
      <c r="X17" s="45">
        <v>0</v>
      </c>
      <c r="Y17" s="45">
        <v>0</v>
      </c>
      <c r="Z17" s="45">
        <v>1</v>
      </c>
      <c r="AA17" s="45">
        <v>0</v>
      </c>
      <c r="AB17" s="45">
        <v>0</v>
      </c>
      <c r="AC17" s="46">
        <v>0</v>
      </c>
      <c r="AD17" s="46">
        <v>0</v>
      </c>
      <c r="AE17" s="46">
        <v>0</v>
      </c>
      <c r="AF17" s="46">
        <v>0</v>
      </c>
      <c r="AG17" s="46">
        <v>0</v>
      </c>
      <c r="AH17" s="46">
        <v>0</v>
      </c>
      <c r="AI17" s="46">
        <v>0</v>
      </c>
      <c r="AJ17" s="46">
        <v>0</v>
      </c>
      <c r="AK17" s="46">
        <v>0</v>
      </c>
      <c r="AL17" s="46">
        <v>0</v>
      </c>
      <c r="AM17" s="46">
        <v>0</v>
      </c>
      <c r="AN17" s="46">
        <v>0</v>
      </c>
      <c r="AO17" s="46">
        <v>0</v>
      </c>
      <c r="AP17" s="46">
        <v>0</v>
      </c>
      <c r="AQ17" s="46">
        <v>0</v>
      </c>
    </row>
    <row r="18" spans="1:43" ht="24" customHeight="1" x14ac:dyDescent="0.25">
      <c r="A18" s="155" t="s">
        <v>116</v>
      </c>
      <c r="B18" s="45">
        <f>422+6</f>
        <v>428</v>
      </c>
      <c r="C18" s="46">
        <v>621</v>
      </c>
      <c r="D18" s="46">
        <v>20</v>
      </c>
      <c r="E18" s="46">
        <v>1983</v>
      </c>
      <c r="F18" s="46">
        <v>0</v>
      </c>
      <c r="G18" s="46">
        <v>2242</v>
      </c>
      <c r="H18" s="46">
        <v>0</v>
      </c>
      <c r="I18" s="46">
        <v>78</v>
      </c>
      <c r="J18" s="46">
        <v>160</v>
      </c>
      <c r="K18" s="46">
        <v>6</v>
      </c>
      <c r="L18" s="46">
        <v>506</v>
      </c>
      <c r="M18" s="46">
        <v>0</v>
      </c>
      <c r="N18" s="46">
        <v>529</v>
      </c>
      <c r="O18" s="46">
        <v>0</v>
      </c>
      <c r="P18" s="45">
        <v>46</v>
      </c>
      <c r="Q18" s="46">
        <v>33</v>
      </c>
      <c r="R18" s="46">
        <v>1</v>
      </c>
      <c r="S18" s="46">
        <v>67</v>
      </c>
      <c r="T18" s="46">
        <v>0</v>
      </c>
      <c r="U18" s="46">
        <v>41</v>
      </c>
      <c r="V18" s="46">
        <v>0</v>
      </c>
      <c r="W18" s="46">
        <v>6</v>
      </c>
      <c r="X18" s="46">
        <v>1</v>
      </c>
      <c r="Y18" s="46">
        <v>0</v>
      </c>
      <c r="Z18" s="46">
        <v>2</v>
      </c>
      <c r="AA18" s="46">
        <v>0</v>
      </c>
      <c r="AB18" s="46">
        <v>6</v>
      </c>
      <c r="AC18" s="46">
        <v>0</v>
      </c>
      <c r="AD18" s="46">
        <v>0</v>
      </c>
      <c r="AE18" s="46">
        <v>0</v>
      </c>
      <c r="AF18" s="46">
        <v>0</v>
      </c>
      <c r="AG18" s="46">
        <v>0</v>
      </c>
      <c r="AH18" s="46">
        <v>0</v>
      </c>
      <c r="AI18" s="46">
        <v>0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0</v>
      </c>
      <c r="AP18" s="46">
        <v>0</v>
      </c>
      <c r="AQ18" s="46">
        <v>0</v>
      </c>
    </row>
    <row r="19" spans="1:43" ht="24" customHeight="1" x14ac:dyDescent="0.25">
      <c r="A19" s="155" t="s">
        <v>117</v>
      </c>
      <c r="B19" s="45">
        <f>77+6</f>
        <v>83</v>
      </c>
      <c r="C19" s="46">
        <v>92</v>
      </c>
      <c r="D19" s="46">
        <v>3</v>
      </c>
      <c r="E19" s="46">
        <v>429</v>
      </c>
      <c r="F19" s="46">
        <v>0</v>
      </c>
      <c r="G19" s="46">
        <v>175</v>
      </c>
      <c r="H19" s="46">
        <v>0</v>
      </c>
      <c r="I19" s="46">
        <v>4</v>
      </c>
      <c r="J19" s="46">
        <v>18</v>
      </c>
      <c r="K19" s="46">
        <v>0</v>
      </c>
      <c r="L19" s="46">
        <v>154</v>
      </c>
      <c r="M19" s="46">
        <v>0</v>
      </c>
      <c r="N19" s="46">
        <v>11</v>
      </c>
      <c r="O19" s="46">
        <v>0</v>
      </c>
      <c r="P19" s="45">
        <v>7</v>
      </c>
      <c r="Q19" s="46">
        <v>4</v>
      </c>
      <c r="R19" s="46">
        <v>0</v>
      </c>
      <c r="S19" s="46">
        <v>7</v>
      </c>
      <c r="T19" s="46">
        <v>0</v>
      </c>
      <c r="U19" s="46">
        <v>1</v>
      </c>
      <c r="V19" s="46">
        <v>0</v>
      </c>
      <c r="W19" s="46">
        <v>0</v>
      </c>
      <c r="X19" s="46">
        <v>0</v>
      </c>
      <c r="Y19" s="46">
        <v>0</v>
      </c>
      <c r="Z19" s="46">
        <v>0</v>
      </c>
      <c r="AA19" s="46">
        <v>0</v>
      </c>
      <c r="AB19" s="46">
        <v>0</v>
      </c>
      <c r="AC19" s="46">
        <v>0</v>
      </c>
      <c r="AD19" s="46">
        <v>0</v>
      </c>
      <c r="AE19" s="46">
        <v>0</v>
      </c>
      <c r="AF19" s="46">
        <v>0</v>
      </c>
      <c r="AG19" s="46">
        <v>0</v>
      </c>
      <c r="AH19" s="46">
        <v>0</v>
      </c>
      <c r="AI19" s="46">
        <v>0</v>
      </c>
      <c r="AJ19" s="46">
        <v>0</v>
      </c>
      <c r="AK19" s="46">
        <v>0</v>
      </c>
      <c r="AL19" s="46">
        <v>0</v>
      </c>
      <c r="AM19" s="46">
        <v>0</v>
      </c>
      <c r="AN19" s="46">
        <v>0</v>
      </c>
      <c r="AO19" s="46">
        <v>0</v>
      </c>
      <c r="AP19" s="46">
        <v>0</v>
      </c>
      <c r="AQ19" s="46">
        <v>0</v>
      </c>
    </row>
    <row r="20" spans="1:43" ht="24" customHeight="1" x14ac:dyDescent="0.25">
      <c r="A20" s="155" t="s">
        <v>118</v>
      </c>
      <c r="B20" s="45">
        <v>101</v>
      </c>
      <c r="C20" s="46">
        <v>172</v>
      </c>
      <c r="D20" s="46">
        <v>10</v>
      </c>
      <c r="E20" s="46">
        <v>572</v>
      </c>
      <c r="F20" s="46">
        <v>0</v>
      </c>
      <c r="G20" s="46">
        <v>858</v>
      </c>
      <c r="H20" s="46">
        <v>2</v>
      </c>
      <c r="I20" s="46">
        <v>35</v>
      </c>
      <c r="J20" s="46">
        <v>69</v>
      </c>
      <c r="K20" s="46">
        <v>4</v>
      </c>
      <c r="L20" s="46">
        <v>230</v>
      </c>
      <c r="M20" s="46">
        <v>0</v>
      </c>
      <c r="N20" s="46">
        <v>328</v>
      </c>
      <c r="O20" s="46">
        <v>2</v>
      </c>
      <c r="P20" s="45">
        <v>7</v>
      </c>
      <c r="Q20" s="46">
        <v>5</v>
      </c>
      <c r="R20" s="46">
        <v>0</v>
      </c>
      <c r="S20" s="46">
        <v>10</v>
      </c>
      <c r="T20" s="46">
        <v>0</v>
      </c>
      <c r="U20" s="46">
        <v>2</v>
      </c>
      <c r="V20" s="46">
        <v>0</v>
      </c>
      <c r="W20" s="46">
        <v>0</v>
      </c>
      <c r="X20" s="46">
        <v>1</v>
      </c>
      <c r="Y20" s="46">
        <v>0</v>
      </c>
      <c r="Z20" s="46">
        <v>0</v>
      </c>
      <c r="AA20" s="46">
        <v>0</v>
      </c>
      <c r="AB20" s="46">
        <v>0</v>
      </c>
      <c r="AC20" s="46">
        <v>0</v>
      </c>
      <c r="AD20" s="46">
        <v>0</v>
      </c>
      <c r="AE20" s="46">
        <v>0</v>
      </c>
      <c r="AF20" s="46">
        <v>0</v>
      </c>
      <c r="AG20" s="46">
        <v>0</v>
      </c>
      <c r="AH20" s="46">
        <v>0</v>
      </c>
      <c r="AI20" s="46">
        <v>0</v>
      </c>
      <c r="AJ20" s="46">
        <v>0</v>
      </c>
      <c r="AK20" s="46">
        <v>0</v>
      </c>
      <c r="AL20" s="46">
        <v>0</v>
      </c>
      <c r="AM20" s="46">
        <v>0</v>
      </c>
      <c r="AN20" s="46">
        <v>0</v>
      </c>
      <c r="AO20" s="46">
        <v>0</v>
      </c>
      <c r="AP20" s="46">
        <v>0</v>
      </c>
      <c r="AQ20" s="46">
        <v>0</v>
      </c>
    </row>
    <row r="21" spans="1:43" ht="24" customHeight="1" x14ac:dyDescent="0.25">
      <c r="A21" s="155" t="s">
        <v>119</v>
      </c>
      <c r="B21" s="45">
        <f>789+3</f>
        <v>792</v>
      </c>
      <c r="C21" s="46">
        <v>711</v>
      </c>
      <c r="D21" s="46">
        <v>163</v>
      </c>
      <c r="E21" s="46">
        <v>2689</v>
      </c>
      <c r="F21" s="46">
        <v>0</v>
      </c>
      <c r="G21" s="46">
        <v>3872</v>
      </c>
      <c r="H21" s="46">
        <v>40</v>
      </c>
      <c r="I21" s="46">
        <v>196</v>
      </c>
      <c r="J21" s="46">
        <v>256</v>
      </c>
      <c r="K21" s="46">
        <v>3</v>
      </c>
      <c r="L21" s="46">
        <v>1152</v>
      </c>
      <c r="M21" s="46">
        <v>0</v>
      </c>
      <c r="N21" s="46">
        <v>781</v>
      </c>
      <c r="O21" s="46">
        <v>18</v>
      </c>
      <c r="P21" s="45">
        <v>69</v>
      </c>
      <c r="Q21" s="46">
        <v>69</v>
      </c>
      <c r="R21" s="46">
        <v>0</v>
      </c>
      <c r="S21" s="46">
        <v>179</v>
      </c>
      <c r="T21" s="46">
        <v>0</v>
      </c>
      <c r="U21" s="46">
        <v>87</v>
      </c>
      <c r="V21" s="46">
        <v>2</v>
      </c>
      <c r="W21" s="46">
        <v>0</v>
      </c>
      <c r="X21" s="46">
        <v>1</v>
      </c>
      <c r="Y21" s="46">
        <v>0</v>
      </c>
      <c r="Z21" s="46">
        <v>0</v>
      </c>
      <c r="AA21" s="46">
        <v>0</v>
      </c>
      <c r="AB21" s="46">
        <v>1</v>
      </c>
      <c r="AC21" s="46">
        <v>0</v>
      </c>
      <c r="AD21" s="46">
        <v>1</v>
      </c>
      <c r="AE21" s="46">
        <v>0</v>
      </c>
      <c r="AF21" s="46">
        <v>0</v>
      </c>
      <c r="AG21" s="46">
        <v>0</v>
      </c>
      <c r="AH21" s="46">
        <v>0</v>
      </c>
      <c r="AI21" s="46">
        <v>0</v>
      </c>
      <c r="AJ21" s="46">
        <v>0</v>
      </c>
      <c r="AK21" s="46">
        <v>0</v>
      </c>
      <c r="AL21" s="46">
        <v>0</v>
      </c>
      <c r="AM21" s="46">
        <v>0</v>
      </c>
      <c r="AN21" s="46">
        <v>0</v>
      </c>
      <c r="AO21" s="46">
        <v>0</v>
      </c>
      <c r="AP21" s="46">
        <v>0</v>
      </c>
      <c r="AQ21" s="46">
        <v>0</v>
      </c>
    </row>
    <row r="22" spans="1:43" ht="24" customHeight="1" x14ac:dyDescent="0.25">
      <c r="A22" s="155" t="s">
        <v>120</v>
      </c>
      <c r="B22" s="45">
        <f>277+1</f>
        <v>278</v>
      </c>
      <c r="C22" s="46">
        <v>350</v>
      </c>
      <c r="D22" s="46">
        <v>14</v>
      </c>
      <c r="E22" s="46">
        <v>2222</v>
      </c>
      <c r="F22" s="46">
        <v>0</v>
      </c>
      <c r="G22" s="46">
        <v>1394</v>
      </c>
      <c r="H22" s="46">
        <v>18</v>
      </c>
      <c r="I22" s="46">
        <v>85</v>
      </c>
      <c r="J22" s="46">
        <v>182</v>
      </c>
      <c r="K22" s="46">
        <v>4</v>
      </c>
      <c r="L22" s="46">
        <v>1424</v>
      </c>
      <c r="M22" s="46">
        <v>0</v>
      </c>
      <c r="N22" s="46">
        <v>612</v>
      </c>
      <c r="O22" s="46">
        <v>11</v>
      </c>
      <c r="P22" s="45">
        <v>31</v>
      </c>
      <c r="Q22" s="46">
        <v>13</v>
      </c>
      <c r="R22" s="46">
        <v>0</v>
      </c>
      <c r="S22" s="46">
        <v>105</v>
      </c>
      <c r="T22" s="46">
        <v>0</v>
      </c>
      <c r="U22" s="46">
        <v>35</v>
      </c>
      <c r="V22" s="46">
        <v>0</v>
      </c>
      <c r="W22" s="46">
        <v>0</v>
      </c>
      <c r="X22" s="46">
        <v>0</v>
      </c>
      <c r="Y22" s="46">
        <v>0</v>
      </c>
      <c r="Z22" s="46">
        <v>0</v>
      </c>
      <c r="AA22" s="46">
        <v>0</v>
      </c>
      <c r="AB22" s="46">
        <v>0</v>
      </c>
      <c r="AC22" s="46">
        <v>0</v>
      </c>
      <c r="AD22" s="46">
        <v>0</v>
      </c>
      <c r="AE22" s="46">
        <v>0</v>
      </c>
      <c r="AF22" s="46">
        <v>0</v>
      </c>
      <c r="AG22" s="46">
        <v>0</v>
      </c>
      <c r="AH22" s="46">
        <v>0</v>
      </c>
      <c r="AI22" s="46">
        <v>0</v>
      </c>
      <c r="AJ22" s="46">
        <v>0</v>
      </c>
      <c r="AK22" s="46">
        <v>0</v>
      </c>
      <c r="AL22" s="46">
        <v>0</v>
      </c>
      <c r="AM22" s="46">
        <v>0</v>
      </c>
      <c r="AN22" s="46">
        <v>0</v>
      </c>
      <c r="AO22" s="46">
        <v>0</v>
      </c>
      <c r="AP22" s="46">
        <v>0</v>
      </c>
      <c r="AQ22" s="46">
        <v>0</v>
      </c>
    </row>
    <row r="23" spans="1:43" ht="24" customHeight="1" x14ac:dyDescent="0.25">
      <c r="A23" s="155" t="s">
        <v>121</v>
      </c>
      <c r="B23" s="45">
        <f>685+1</f>
        <v>686</v>
      </c>
      <c r="C23" s="46">
        <v>531</v>
      </c>
      <c r="D23" s="46">
        <v>15</v>
      </c>
      <c r="E23" s="46">
        <v>1529</v>
      </c>
      <c r="F23" s="46">
        <v>0</v>
      </c>
      <c r="G23" s="46">
        <v>2316</v>
      </c>
      <c r="H23" s="46">
        <v>9</v>
      </c>
      <c r="I23" s="46">
        <v>103</v>
      </c>
      <c r="J23" s="46">
        <v>137</v>
      </c>
      <c r="K23" s="46">
        <v>0</v>
      </c>
      <c r="L23" s="46">
        <v>554</v>
      </c>
      <c r="M23" s="46">
        <v>0</v>
      </c>
      <c r="N23" s="46">
        <v>1019</v>
      </c>
      <c r="O23" s="46">
        <v>3</v>
      </c>
      <c r="P23" s="45">
        <v>60</v>
      </c>
      <c r="Q23" s="46">
        <v>74</v>
      </c>
      <c r="R23" s="46">
        <v>2</v>
      </c>
      <c r="S23" s="46">
        <v>177</v>
      </c>
      <c r="T23" s="46">
        <v>0</v>
      </c>
      <c r="U23" s="46">
        <v>76</v>
      </c>
      <c r="V23" s="46">
        <v>0</v>
      </c>
      <c r="W23" s="46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6">
        <v>0</v>
      </c>
      <c r="AE23" s="46">
        <v>0</v>
      </c>
      <c r="AF23" s="46">
        <v>0</v>
      </c>
      <c r="AG23" s="46">
        <v>0</v>
      </c>
      <c r="AH23" s="46">
        <v>0</v>
      </c>
      <c r="AI23" s="46">
        <v>0</v>
      </c>
      <c r="AJ23" s="46">
        <v>0</v>
      </c>
      <c r="AK23" s="46">
        <v>0</v>
      </c>
      <c r="AL23" s="46">
        <v>0</v>
      </c>
      <c r="AM23" s="46">
        <v>0</v>
      </c>
      <c r="AN23" s="46">
        <v>0</v>
      </c>
      <c r="AO23" s="46">
        <v>0</v>
      </c>
      <c r="AP23" s="46">
        <v>0</v>
      </c>
      <c r="AQ23" s="46">
        <v>0</v>
      </c>
    </row>
    <row r="24" spans="1:43" ht="24" customHeight="1" x14ac:dyDescent="0.25">
      <c r="A24" s="155" t="s">
        <v>122</v>
      </c>
      <c r="B24" s="45">
        <f>474+5</f>
        <v>479</v>
      </c>
      <c r="C24" s="46">
        <v>573</v>
      </c>
      <c r="D24" s="46">
        <v>19</v>
      </c>
      <c r="E24" s="46">
        <v>1750</v>
      </c>
      <c r="F24" s="46">
        <v>0</v>
      </c>
      <c r="G24" s="46">
        <v>1419</v>
      </c>
      <c r="H24" s="46">
        <v>7</v>
      </c>
      <c r="I24" s="46">
        <v>266</v>
      </c>
      <c r="J24" s="46">
        <v>386</v>
      </c>
      <c r="K24" s="46">
        <v>5</v>
      </c>
      <c r="L24" s="46">
        <v>1119</v>
      </c>
      <c r="M24" s="46">
        <v>0</v>
      </c>
      <c r="N24" s="46">
        <v>589</v>
      </c>
      <c r="O24" s="46">
        <v>4</v>
      </c>
      <c r="P24" s="45">
        <v>12</v>
      </c>
      <c r="Q24" s="46">
        <v>15</v>
      </c>
      <c r="R24" s="46">
        <v>2</v>
      </c>
      <c r="S24" s="46">
        <v>54</v>
      </c>
      <c r="T24" s="46">
        <v>0</v>
      </c>
      <c r="U24" s="46">
        <v>21</v>
      </c>
      <c r="V24" s="46">
        <v>0</v>
      </c>
      <c r="W24" s="46">
        <v>0</v>
      </c>
      <c r="X24" s="46">
        <v>1</v>
      </c>
      <c r="Y24" s="46">
        <v>0</v>
      </c>
      <c r="Z24" s="46">
        <v>0</v>
      </c>
      <c r="AA24" s="46">
        <v>0</v>
      </c>
      <c r="AB24" s="46">
        <v>0</v>
      </c>
      <c r="AC24" s="46">
        <v>0</v>
      </c>
      <c r="AD24" s="46">
        <v>0</v>
      </c>
      <c r="AE24" s="46">
        <v>0</v>
      </c>
      <c r="AF24" s="46">
        <v>0</v>
      </c>
      <c r="AG24" s="46">
        <v>0</v>
      </c>
      <c r="AH24" s="46">
        <v>0</v>
      </c>
      <c r="AI24" s="46">
        <v>0</v>
      </c>
      <c r="AJ24" s="46">
        <v>0</v>
      </c>
      <c r="AK24" s="46">
        <v>0</v>
      </c>
      <c r="AL24" s="46">
        <v>0</v>
      </c>
      <c r="AM24" s="46">
        <v>0</v>
      </c>
      <c r="AN24" s="46">
        <v>0</v>
      </c>
      <c r="AO24" s="46">
        <v>0</v>
      </c>
      <c r="AP24" s="46">
        <v>0</v>
      </c>
      <c r="AQ24" s="46">
        <v>0</v>
      </c>
    </row>
    <row r="25" spans="1:43" ht="24" customHeight="1" x14ac:dyDescent="0.25">
      <c r="A25" s="155" t="s">
        <v>123</v>
      </c>
      <c r="B25" s="45">
        <f>369+9</f>
        <v>378</v>
      </c>
      <c r="C25" s="46">
        <v>525</v>
      </c>
      <c r="D25" s="46">
        <v>17</v>
      </c>
      <c r="E25" s="46">
        <v>2523</v>
      </c>
      <c r="F25" s="46">
        <v>1</v>
      </c>
      <c r="G25" s="46">
        <v>3005</v>
      </c>
      <c r="H25" s="46">
        <v>0</v>
      </c>
      <c r="I25" s="46">
        <v>18</v>
      </c>
      <c r="J25" s="46">
        <v>94</v>
      </c>
      <c r="K25" s="46">
        <v>4</v>
      </c>
      <c r="L25" s="46">
        <v>1034</v>
      </c>
      <c r="M25" s="46">
        <v>0</v>
      </c>
      <c r="N25" s="46">
        <v>712</v>
      </c>
      <c r="O25" s="46">
        <v>0</v>
      </c>
      <c r="P25" s="45">
        <f>70+2</f>
        <v>72</v>
      </c>
      <c r="Q25" s="46">
        <v>97</v>
      </c>
      <c r="R25" s="46">
        <v>1</v>
      </c>
      <c r="S25" s="46">
        <v>240</v>
      </c>
      <c r="T25" s="46">
        <v>0</v>
      </c>
      <c r="U25" s="46">
        <v>90</v>
      </c>
      <c r="V25" s="46">
        <v>0</v>
      </c>
      <c r="W25" s="46">
        <v>0</v>
      </c>
      <c r="X25" s="46">
        <v>0</v>
      </c>
      <c r="Y25" s="46">
        <v>0</v>
      </c>
      <c r="Z25" s="46">
        <v>0</v>
      </c>
      <c r="AA25" s="46">
        <v>0</v>
      </c>
      <c r="AB25" s="46">
        <v>0</v>
      </c>
      <c r="AC25" s="46">
        <v>0</v>
      </c>
      <c r="AD25" s="46">
        <v>0</v>
      </c>
      <c r="AE25" s="46">
        <v>0</v>
      </c>
      <c r="AF25" s="46">
        <v>0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</row>
    <row r="26" spans="1:43" ht="24" customHeight="1" x14ac:dyDescent="0.25">
      <c r="A26" s="155" t="s">
        <v>124</v>
      </c>
      <c r="B26" s="45">
        <v>46</v>
      </c>
      <c r="C26" s="46">
        <v>393</v>
      </c>
      <c r="D26" s="46">
        <v>16</v>
      </c>
      <c r="E26" s="46">
        <v>1666</v>
      </c>
      <c r="F26" s="46">
        <v>0</v>
      </c>
      <c r="G26" s="46">
        <v>889</v>
      </c>
      <c r="H26" s="46">
        <v>3</v>
      </c>
      <c r="I26" s="46">
        <v>4</v>
      </c>
      <c r="J26" s="46">
        <v>109</v>
      </c>
      <c r="K26" s="46">
        <v>0</v>
      </c>
      <c r="L26" s="46">
        <v>566</v>
      </c>
      <c r="M26" s="46">
        <v>0</v>
      </c>
      <c r="N26" s="46">
        <v>245</v>
      </c>
      <c r="O26" s="46">
        <v>3</v>
      </c>
      <c r="P26" s="45">
        <v>17</v>
      </c>
      <c r="Q26" s="46">
        <v>112</v>
      </c>
      <c r="R26" s="46">
        <v>4</v>
      </c>
      <c r="S26" s="46">
        <v>372</v>
      </c>
      <c r="T26" s="46">
        <v>0</v>
      </c>
      <c r="U26" s="46">
        <v>146</v>
      </c>
      <c r="V26" s="46">
        <v>0</v>
      </c>
      <c r="W26" s="46">
        <v>0</v>
      </c>
      <c r="X26" s="46">
        <v>2</v>
      </c>
      <c r="Y26" s="46">
        <v>0</v>
      </c>
      <c r="Z26" s="46">
        <v>10</v>
      </c>
      <c r="AA26" s="46">
        <v>0</v>
      </c>
      <c r="AB26" s="46">
        <v>4</v>
      </c>
      <c r="AC26" s="46">
        <v>0</v>
      </c>
      <c r="AD26" s="46">
        <v>0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</row>
    <row r="27" spans="1:43" ht="24" customHeight="1" x14ac:dyDescent="0.25">
      <c r="A27" s="155" t="s">
        <v>125</v>
      </c>
      <c r="B27" s="45">
        <v>37</v>
      </c>
      <c r="C27" s="46">
        <v>501</v>
      </c>
      <c r="D27" s="46">
        <v>8</v>
      </c>
      <c r="E27" s="46">
        <v>2721</v>
      </c>
      <c r="F27" s="46">
        <v>0</v>
      </c>
      <c r="G27" s="46">
        <v>647</v>
      </c>
      <c r="H27" s="46">
        <v>4</v>
      </c>
      <c r="I27" s="46">
        <v>19</v>
      </c>
      <c r="J27" s="46">
        <v>304</v>
      </c>
      <c r="K27" s="46">
        <v>0</v>
      </c>
      <c r="L27" s="46">
        <v>2059</v>
      </c>
      <c r="M27" s="46">
        <v>0</v>
      </c>
      <c r="N27" s="46">
        <v>268</v>
      </c>
      <c r="O27" s="46">
        <v>2</v>
      </c>
      <c r="P27" s="45">
        <v>3</v>
      </c>
      <c r="Q27" s="46">
        <v>35</v>
      </c>
      <c r="R27" s="46">
        <v>3</v>
      </c>
      <c r="S27" s="46">
        <v>148</v>
      </c>
      <c r="T27" s="46">
        <v>0</v>
      </c>
      <c r="U27" s="46">
        <v>26</v>
      </c>
      <c r="V27" s="46">
        <v>0</v>
      </c>
      <c r="W27" s="46">
        <v>0</v>
      </c>
      <c r="X27" s="46">
        <v>0</v>
      </c>
      <c r="Y27" s="46">
        <v>0</v>
      </c>
      <c r="Z27" s="46">
        <v>0</v>
      </c>
      <c r="AA27" s="46">
        <v>0</v>
      </c>
      <c r="AB27" s="46">
        <v>0</v>
      </c>
      <c r="AC27" s="46">
        <v>0</v>
      </c>
      <c r="AD27" s="46">
        <v>0</v>
      </c>
      <c r="AE27" s="46">
        <v>0</v>
      </c>
      <c r="AF27" s="46">
        <v>0</v>
      </c>
      <c r="AG27" s="46">
        <v>1</v>
      </c>
      <c r="AH27" s="46">
        <v>0</v>
      </c>
      <c r="AI27" s="46">
        <v>0</v>
      </c>
      <c r="AJ27" s="46">
        <v>0</v>
      </c>
      <c r="AK27" s="46">
        <v>0</v>
      </c>
      <c r="AL27" s="46">
        <v>0</v>
      </c>
      <c r="AM27" s="46">
        <v>0</v>
      </c>
      <c r="AN27" s="46">
        <v>0</v>
      </c>
      <c r="AO27" s="46">
        <v>0</v>
      </c>
      <c r="AP27" s="46">
        <v>0</v>
      </c>
      <c r="AQ27" s="46">
        <v>0</v>
      </c>
    </row>
    <row r="28" spans="1:43" ht="24" customHeight="1" x14ac:dyDescent="0.25">
      <c r="A28" s="155" t="s">
        <v>126</v>
      </c>
      <c r="B28" s="45">
        <v>20</v>
      </c>
      <c r="C28" s="46">
        <v>102</v>
      </c>
      <c r="D28" s="46">
        <v>2</v>
      </c>
      <c r="E28" s="46">
        <v>918</v>
      </c>
      <c r="F28" s="46">
        <v>0</v>
      </c>
      <c r="G28" s="46">
        <v>643</v>
      </c>
      <c r="H28" s="46">
        <v>10</v>
      </c>
      <c r="I28" s="46">
        <v>7</v>
      </c>
      <c r="J28" s="46">
        <v>53</v>
      </c>
      <c r="K28" s="46">
        <v>0</v>
      </c>
      <c r="L28" s="46">
        <v>627</v>
      </c>
      <c r="M28" s="46">
        <v>0</v>
      </c>
      <c r="N28" s="46">
        <v>468</v>
      </c>
      <c r="O28" s="46">
        <v>2</v>
      </c>
      <c r="P28" s="45">
        <v>5</v>
      </c>
      <c r="Q28" s="46">
        <v>11</v>
      </c>
      <c r="R28" s="46">
        <v>0</v>
      </c>
      <c r="S28" s="46">
        <v>47</v>
      </c>
      <c r="T28" s="46">
        <v>0</v>
      </c>
      <c r="U28" s="46">
        <v>11</v>
      </c>
      <c r="V28" s="46">
        <v>0</v>
      </c>
      <c r="W28" s="46">
        <v>0</v>
      </c>
      <c r="X28" s="46">
        <v>1</v>
      </c>
      <c r="Y28" s="46">
        <v>0</v>
      </c>
      <c r="Z28" s="46">
        <v>0</v>
      </c>
      <c r="AA28" s="46">
        <v>0</v>
      </c>
      <c r="AB28" s="46">
        <v>0</v>
      </c>
      <c r="AC28" s="46">
        <v>0</v>
      </c>
      <c r="AD28" s="46">
        <v>0</v>
      </c>
      <c r="AE28" s="46">
        <v>0</v>
      </c>
      <c r="AF28" s="46">
        <v>0</v>
      </c>
      <c r="AG28" s="46">
        <v>0</v>
      </c>
      <c r="AH28" s="46">
        <v>0</v>
      </c>
      <c r="AI28" s="46">
        <v>0</v>
      </c>
      <c r="AJ28" s="46">
        <v>0</v>
      </c>
      <c r="AK28" s="46">
        <v>0</v>
      </c>
      <c r="AL28" s="46">
        <v>0</v>
      </c>
      <c r="AM28" s="46">
        <v>0</v>
      </c>
      <c r="AN28" s="46">
        <v>0</v>
      </c>
      <c r="AO28" s="46">
        <v>0</v>
      </c>
      <c r="AP28" s="46">
        <v>0</v>
      </c>
      <c r="AQ28" s="46">
        <v>0</v>
      </c>
    </row>
    <row r="29" spans="1:43" ht="24" customHeight="1" x14ac:dyDescent="0.25">
      <c r="A29" s="155" t="s">
        <v>127</v>
      </c>
      <c r="B29" s="45">
        <v>114</v>
      </c>
      <c r="C29" s="46">
        <v>260</v>
      </c>
      <c r="D29" s="46">
        <v>15</v>
      </c>
      <c r="E29" s="46">
        <v>1929</v>
      </c>
      <c r="F29" s="46">
        <v>0</v>
      </c>
      <c r="G29" s="46">
        <v>1819</v>
      </c>
      <c r="H29" s="46">
        <v>29</v>
      </c>
      <c r="I29" s="45">
        <v>32</v>
      </c>
      <c r="J29" s="46">
        <v>66</v>
      </c>
      <c r="K29" s="46">
        <v>2</v>
      </c>
      <c r="L29" s="46">
        <v>920</v>
      </c>
      <c r="M29" s="46">
        <v>0</v>
      </c>
      <c r="N29" s="46">
        <v>306</v>
      </c>
      <c r="O29" s="46">
        <v>3</v>
      </c>
      <c r="P29" s="46">
        <v>23</v>
      </c>
      <c r="Q29" s="46">
        <v>49</v>
      </c>
      <c r="R29" s="46">
        <v>1</v>
      </c>
      <c r="S29" s="46">
        <v>146</v>
      </c>
      <c r="T29" s="46">
        <v>0</v>
      </c>
      <c r="U29" s="46">
        <v>51</v>
      </c>
      <c r="V29" s="46">
        <v>0</v>
      </c>
      <c r="W29" s="46">
        <v>1</v>
      </c>
      <c r="X29" s="46">
        <v>0</v>
      </c>
      <c r="Y29" s="46">
        <v>0</v>
      </c>
      <c r="Z29" s="46">
        <v>8</v>
      </c>
      <c r="AA29" s="46">
        <v>0</v>
      </c>
      <c r="AB29" s="46">
        <v>2</v>
      </c>
      <c r="AC29" s="46">
        <v>0</v>
      </c>
      <c r="AD29" s="46">
        <v>0</v>
      </c>
      <c r="AE29" s="46">
        <v>0</v>
      </c>
      <c r="AF29" s="46">
        <v>0</v>
      </c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>
        <v>0</v>
      </c>
      <c r="AN29" s="46">
        <v>0</v>
      </c>
      <c r="AO29" s="46">
        <v>0</v>
      </c>
      <c r="AP29" s="46">
        <v>0</v>
      </c>
      <c r="AQ29" s="46">
        <v>0</v>
      </c>
    </row>
    <row r="30" spans="1:43" ht="24" customHeight="1" x14ac:dyDescent="0.25">
      <c r="A30" s="155" t="s">
        <v>128</v>
      </c>
      <c r="B30" s="45">
        <v>58</v>
      </c>
      <c r="C30" s="46">
        <v>315</v>
      </c>
      <c r="D30" s="46">
        <v>5</v>
      </c>
      <c r="E30" s="46">
        <v>641</v>
      </c>
      <c r="F30" s="46">
        <v>0</v>
      </c>
      <c r="G30" s="46">
        <v>353</v>
      </c>
      <c r="H30" s="46">
        <v>0</v>
      </c>
      <c r="I30" s="45">
        <v>15</v>
      </c>
      <c r="J30" s="46">
        <v>51</v>
      </c>
      <c r="K30" s="46">
        <v>2</v>
      </c>
      <c r="L30" s="46">
        <v>119</v>
      </c>
      <c r="M30" s="46">
        <v>0</v>
      </c>
      <c r="N30" s="46">
        <v>161</v>
      </c>
      <c r="O30" s="46">
        <v>0</v>
      </c>
      <c r="P30" s="46">
        <v>14</v>
      </c>
      <c r="Q30" s="46">
        <v>107</v>
      </c>
      <c r="R30" s="46">
        <v>1</v>
      </c>
      <c r="S30" s="46">
        <v>257</v>
      </c>
      <c r="T30" s="46">
        <v>0</v>
      </c>
      <c r="U30" s="46">
        <v>52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  <c r="AB30" s="46">
        <v>0</v>
      </c>
      <c r="AC30" s="46">
        <v>0</v>
      </c>
      <c r="AD30" s="46">
        <v>0</v>
      </c>
      <c r="AE30" s="46">
        <v>0</v>
      </c>
      <c r="AF30" s="46">
        <v>0</v>
      </c>
      <c r="AG30" s="46">
        <v>0</v>
      </c>
      <c r="AH30" s="46">
        <v>0</v>
      </c>
      <c r="AI30" s="46">
        <v>0</v>
      </c>
      <c r="AJ30" s="46">
        <v>0</v>
      </c>
      <c r="AK30" s="46">
        <v>0</v>
      </c>
      <c r="AL30" s="46">
        <v>0</v>
      </c>
      <c r="AM30" s="46">
        <v>0</v>
      </c>
      <c r="AN30" s="46">
        <v>0</v>
      </c>
      <c r="AO30" s="46">
        <v>0</v>
      </c>
      <c r="AP30" s="46">
        <v>0</v>
      </c>
      <c r="AQ30" s="46">
        <v>0</v>
      </c>
    </row>
    <row r="31" spans="1:43" ht="24" customHeight="1" x14ac:dyDescent="0.25">
      <c r="A31" s="155" t="s">
        <v>129</v>
      </c>
      <c r="B31" s="45">
        <v>83</v>
      </c>
      <c r="C31" s="46">
        <v>139</v>
      </c>
      <c r="D31" s="46">
        <v>7</v>
      </c>
      <c r="E31" s="46">
        <v>933</v>
      </c>
      <c r="F31" s="46">
        <v>0</v>
      </c>
      <c r="G31" s="46">
        <v>776</v>
      </c>
      <c r="H31" s="46">
        <v>0</v>
      </c>
      <c r="I31" s="45">
        <v>19</v>
      </c>
      <c r="J31" s="46">
        <v>61</v>
      </c>
      <c r="K31" s="46">
        <v>1</v>
      </c>
      <c r="L31" s="46">
        <v>419</v>
      </c>
      <c r="M31" s="46">
        <v>0</v>
      </c>
      <c r="N31" s="46">
        <v>216</v>
      </c>
      <c r="O31" s="46">
        <v>0</v>
      </c>
      <c r="P31" s="46">
        <v>13</v>
      </c>
      <c r="Q31" s="46">
        <v>15</v>
      </c>
      <c r="R31" s="46">
        <v>0</v>
      </c>
      <c r="S31" s="46">
        <v>137</v>
      </c>
      <c r="T31" s="46">
        <v>0</v>
      </c>
      <c r="U31" s="46">
        <v>39</v>
      </c>
      <c r="V31" s="46">
        <v>0</v>
      </c>
      <c r="W31" s="46">
        <v>0</v>
      </c>
      <c r="X31" s="46">
        <v>0</v>
      </c>
      <c r="Y31" s="46">
        <v>0</v>
      </c>
      <c r="Z31" s="46">
        <v>1</v>
      </c>
      <c r="AA31" s="46">
        <v>0</v>
      </c>
      <c r="AB31" s="46">
        <v>0</v>
      </c>
      <c r="AC31" s="46">
        <v>0</v>
      </c>
      <c r="AD31" s="46">
        <v>0</v>
      </c>
      <c r="AE31" s="46">
        <v>0</v>
      </c>
      <c r="AF31" s="46">
        <v>0</v>
      </c>
      <c r="AG31" s="46">
        <v>0</v>
      </c>
      <c r="AH31" s="46">
        <v>0</v>
      </c>
      <c r="AI31" s="46">
        <v>0</v>
      </c>
      <c r="AJ31" s="46">
        <v>0</v>
      </c>
      <c r="AK31" s="46">
        <v>0</v>
      </c>
      <c r="AL31" s="46">
        <v>0</v>
      </c>
      <c r="AM31" s="46">
        <v>0</v>
      </c>
      <c r="AN31" s="46">
        <v>0</v>
      </c>
      <c r="AO31" s="46">
        <v>0</v>
      </c>
      <c r="AP31" s="46">
        <v>0</v>
      </c>
      <c r="AQ31" s="46">
        <v>0</v>
      </c>
    </row>
    <row r="32" spans="1:43" ht="24" customHeight="1" x14ac:dyDescent="0.25">
      <c r="A32" s="156" t="s">
        <v>130</v>
      </c>
      <c r="B32" s="45">
        <v>38</v>
      </c>
      <c r="C32" s="46">
        <v>145</v>
      </c>
      <c r="D32" s="46">
        <v>8</v>
      </c>
      <c r="E32" s="46">
        <v>333</v>
      </c>
      <c r="F32" s="46">
        <v>0</v>
      </c>
      <c r="G32" s="46">
        <v>502</v>
      </c>
      <c r="H32" s="46">
        <v>4</v>
      </c>
      <c r="I32" s="45">
        <v>7</v>
      </c>
      <c r="J32" s="46">
        <v>41</v>
      </c>
      <c r="K32" s="46">
        <v>0</v>
      </c>
      <c r="L32" s="46">
        <v>124</v>
      </c>
      <c r="M32" s="46">
        <v>0</v>
      </c>
      <c r="N32" s="46">
        <v>31</v>
      </c>
      <c r="O32" s="46">
        <v>1</v>
      </c>
      <c r="P32" s="46">
        <v>1</v>
      </c>
      <c r="Q32" s="46">
        <v>10</v>
      </c>
      <c r="R32" s="46">
        <v>0</v>
      </c>
      <c r="S32" s="46">
        <v>20</v>
      </c>
      <c r="T32" s="46">
        <v>0</v>
      </c>
      <c r="U32" s="46">
        <v>5</v>
      </c>
      <c r="V32" s="46">
        <v>0</v>
      </c>
      <c r="W32" s="46">
        <v>0</v>
      </c>
      <c r="X32" s="46">
        <v>0</v>
      </c>
      <c r="Y32" s="46">
        <v>0</v>
      </c>
      <c r="Z32" s="46">
        <v>0</v>
      </c>
      <c r="AA32" s="46">
        <v>0</v>
      </c>
      <c r="AB32" s="46">
        <v>0</v>
      </c>
      <c r="AC32" s="46">
        <v>0</v>
      </c>
      <c r="AD32" s="46">
        <v>0</v>
      </c>
      <c r="AE32" s="46">
        <v>0</v>
      </c>
      <c r="AF32" s="46">
        <v>0</v>
      </c>
      <c r="AG32" s="46">
        <v>0</v>
      </c>
      <c r="AH32" s="46">
        <v>0</v>
      </c>
      <c r="AI32" s="46">
        <v>0</v>
      </c>
      <c r="AJ32" s="46">
        <v>0</v>
      </c>
      <c r="AK32" s="46">
        <v>0</v>
      </c>
      <c r="AL32" s="46">
        <v>0</v>
      </c>
      <c r="AM32" s="46">
        <v>0</v>
      </c>
      <c r="AN32" s="46">
        <v>0</v>
      </c>
      <c r="AO32" s="46">
        <v>0</v>
      </c>
      <c r="AP32" s="46">
        <v>0</v>
      </c>
      <c r="AQ32" s="46">
        <v>0</v>
      </c>
    </row>
    <row r="33" spans="1:197" ht="24" customHeight="1" x14ac:dyDescent="0.25">
      <c r="A33" s="157" t="s">
        <v>131</v>
      </c>
      <c r="B33" s="47">
        <v>0</v>
      </c>
      <c r="C33" s="48">
        <v>21</v>
      </c>
      <c r="D33" s="48">
        <v>0</v>
      </c>
      <c r="E33" s="48">
        <v>66</v>
      </c>
      <c r="F33" s="48">
        <v>0</v>
      </c>
      <c r="G33" s="48">
        <v>41</v>
      </c>
      <c r="H33" s="48">
        <v>0</v>
      </c>
      <c r="I33" s="47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6</v>
      </c>
      <c r="R33" s="48">
        <v>0</v>
      </c>
      <c r="S33" s="48">
        <v>25</v>
      </c>
      <c r="T33" s="48">
        <v>0</v>
      </c>
      <c r="U33" s="48">
        <v>6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</row>
    <row r="34" spans="1:197" s="159" customFormat="1" ht="21" customHeight="1" x14ac:dyDescent="0.25">
      <c r="A34" s="160" t="s">
        <v>235</v>
      </c>
      <c r="B34" s="258"/>
      <c r="C34" s="259"/>
      <c r="D34" s="260"/>
      <c r="E34" s="260"/>
      <c r="F34" s="261"/>
      <c r="G34" s="261"/>
      <c r="H34" s="262"/>
      <c r="I34" s="261"/>
      <c r="J34" s="259"/>
      <c r="K34" s="49"/>
      <c r="L34" s="263"/>
      <c r="M34" s="263"/>
      <c r="N34" s="258"/>
      <c r="O34" s="258"/>
      <c r="P34" s="258"/>
      <c r="Q34" s="263"/>
      <c r="R34" s="264"/>
      <c r="S34" s="263"/>
      <c r="T34" s="258"/>
      <c r="U34" s="258"/>
      <c r="V34" s="258"/>
      <c r="AH34" s="265"/>
      <c r="AI34" s="266"/>
      <c r="AJ34" s="266"/>
      <c r="AK34" s="49"/>
      <c r="AL34" s="49"/>
      <c r="AM34" s="263"/>
      <c r="AN34" s="265"/>
      <c r="AO34" s="49"/>
      <c r="AP34" s="267"/>
      <c r="AQ34" s="268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25">
      <c r="A35" s="4" t="s">
        <v>236</v>
      </c>
      <c r="B35" s="258"/>
      <c r="C35" s="259"/>
      <c r="D35" s="260"/>
      <c r="E35" s="260"/>
      <c r="F35" s="261"/>
      <c r="G35" s="261"/>
      <c r="H35" s="262"/>
      <c r="I35" s="261"/>
      <c r="J35" s="259"/>
      <c r="K35" s="267"/>
      <c r="L35" s="258"/>
      <c r="M35" s="258"/>
      <c r="N35" s="258"/>
      <c r="O35" s="258"/>
      <c r="P35" s="258"/>
      <c r="Q35" s="263"/>
      <c r="R35" s="264"/>
      <c r="S35" s="258"/>
      <c r="T35" s="258"/>
      <c r="U35" s="258"/>
      <c r="V35" s="258"/>
      <c r="AH35" s="265"/>
      <c r="AI35" s="265"/>
      <c r="AJ35" s="265"/>
      <c r="AK35" s="265"/>
      <c r="AL35" s="49"/>
      <c r="AM35" s="265"/>
      <c r="AN35" s="265"/>
      <c r="AO35" s="49"/>
      <c r="AP35" s="267"/>
      <c r="AQ35" s="265"/>
      <c r="AR35" s="21"/>
      <c r="AS35" s="166"/>
      <c r="AT35" s="21"/>
      <c r="AU35" s="167"/>
      <c r="AV35" s="167"/>
      <c r="AW35" s="167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8.5" customHeight="1" x14ac:dyDescent="0.25">
      <c r="B36" s="160"/>
      <c r="C36" s="160"/>
      <c r="D36" s="168"/>
      <c r="E36" s="160"/>
      <c r="F36" s="169"/>
      <c r="G36" s="169"/>
      <c r="H36" s="169"/>
      <c r="I36" s="169"/>
      <c r="J36" s="160"/>
      <c r="K36" s="160"/>
      <c r="L36" s="160"/>
      <c r="M36" s="160"/>
      <c r="N36" s="160"/>
      <c r="O36" s="169"/>
      <c r="P36" s="168"/>
      <c r="Q36" s="160"/>
      <c r="R36" s="160"/>
      <c r="S36" s="160"/>
      <c r="T36" s="160"/>
      <c r="U36" s="158"/>
      <c r="V36" s="158"/>
      <c r="AG36" s="144"/>
      <c r="AH36" s="144"/>
      <c r="AI36" s="144"/>
      <c r="AJ36" s="14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25">
      <c r="B37" s="160"/>
      <c r="C37" s="160"/>
      <c r="D37" s="168"/>
      <c r="E37" s="160"/>
      <c r="F37" s="169"/>
      <c r="G37" s="169"/>
      <c r="H37" s="169"/>
      <c r="I37" s="169"/>
      <c r="J37" s="160"/>
      <c r="K37" s="160"/>
      <c r="L37" s="160"/>
      <c r="M37" s="160"/>
      <c r="N37" s="160"/>
      <c r="O37" s="169"/>
      <c r="P37" s="168"/>
      <c r="Q37" s="160"/>
      <c r="R37" s="160"/>
      <c r="S37" s="160"/>
      <c r="T37" s="160"/>
      <c r="U37" s="158"/>
      <c r="V37" s="158"/>
      <c r="AG37" s="144"/>
      <c r="AH37" s="144"/>
      <c r="AI37" s="144"/>
      <c r="AJ37" s="14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O37"/>
  <sheetViews>
    <sheetView zoomScale="80" zoomScaleNormal="80"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2" width="11.09765625" style="14" customWidth="1"/>
    <col min="43" max="43" width="12.09765625" style="14" customWidth="1"/>
    <col min="44" max="16384" width="9" style="14"/>
  </cols>
  <sheetData>
    <row r="1" spans="1:44" s="136" customFormat="1" ht="16.5" customHeight="1" x14ac:dyDescent="0.3">
      <c r="A1" s="223" t="s">
        <v>134</v>
      </c>
      <c r="B1" s="173"/>
      <c r="C1" s="133"/>
      <c r="D1" s="133"/>
      <c r="E1" s="133"/>
      <c r="F1" s="133"/>
      <c r="G1" s="133"/>
      <c r="H1" s="133"/>
      <c r="I1" s="224"/>
      <c r="J1" s="133"/>
      <c r="K1" s="133"/>
      <c r="L1" s="133"/>
      <c r="M1" s="133"/>
      <c r="N1" s="133"/>
      <c r="O1" s="133"/>
      <c r="P1" s="133"/>
      <c r="Q1" s="133"/>
      <c r="R1" s="133"/>
      <c r="S1" s="225" t="s">
        <v>135</v>
      </c>
      <c r="T1" s="226"/>
      <c r="U1" s="227" t="s">
        <v>136</v>
      </c>
      <c r="V1" s="228"/>
      <c r="W1" s="174"/>
      <c r="X1" s="174"/>
      <c r="Y1" s="174"/>
      <c r="Z1" s="174"/>
      <c r="AA1" s="174"/>
      <c r="AB1" s="174"/>
      <c r="AC1" s="174"/>
      <c r="AD1" s="175"/>
      <c r="AE1" s="176"/>
      <c r="AF1" s="176"/>
      <c r="AG1" s="176"/>
      <c r="AH1" s="176"/>
      <c r="AI1" s="176"/>
      <c r="AJ1" s="176"/>
      <c r="AK1" s="176"/>
      <c r="AN1" s="225" t="s">
        <v>135</v>
      </c>
      <c r="AO1" s="226"/>
      <c r="AP1" s="227" t="s">
        <v>136</v>
      </c>
      <c r="AQ1" s="228"/>
    </row>
    <row r="2" spans="1:44" s="136" customFormat="1" ht="15.9" customHeight="1" x14ac:dyDescent="0.3">
      <c r="A2" s="182" t="s">
        <v>137</v>
      </c>
      <c r="B2" s="183" t="s">
        <v>190</v>
      </c>
      <c r="C2" s="184"/>
      <c r="D2" s="183"/>
      <c r="E2" s="183"/>
      <c r="F2" s="183"/>
      <c r="G2" s="183"/>
      <c r="H2" s="183"/>
      <c r="I2" s="183"/>
      <c r="J2" s="184"/>
      <c r="K2" s="183"/>
      <c r="L2" s="183"/>
      <c r="M2" s="183"/>
      <c r="N2" s="183"/>
      <c r="O2" s="183"/>
      <c r="P2" s="183"/>
      <c r="Q2" s="183"/>
      <c r="R2" s="183"/>
      <c r="S2" s="229" t="s">
        <v>139</v>
      </c>
      <c r="T2" s="230"/>
      <c r="U2" s="230" t="s">
        <v>7</v>
      </c>
      <c r="V2" s="231"/>
      <c r="W2" s="183" t="s">
        <v>191</v>
      </c>
      <c r="X2" s="185"/>
      <c r="Y2" s="185"/>
      <c r="Z2" s="185"/>
      <c r="AA2" s="185"/>
      <c r="AB2" s="185"/>
      <c r="AC2" s="185"/>
      <c r="AD2" s="186"/>
      <c r="AE2" s="187"/>
      <c r="AF2" s="187"/>
      <c r="AG2" s="187"/>
      <c r="AH2" s="187"/>
      <c r="AI2" s="187"/>
      <c r="AJ2" s="187"/>
      <c r="AK2" s="187"/>
      <c r="AL2" s="184"/>
      <c r="AM2" s="232"/>
      <c r="AN2" s="229" t="s">
        <v>139</v>
      </c>
      <c r="AO2" s="230"/>
      <c r="AP2" s="230" t="s">
        <v>7</v>
      </c>
      <c r="AQ2" s="231"/>
    </row>
    <row r="3" spans="1:44" s="136" customFormat="1" ht="16.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34" customFormat="1" ht="28.5" customHeight="1" x14ac:dyDescent="0.3">
      <c r="B4" s="135"/>
      <c r="C4" s="135"/>
      <c r="D4" s="135"/>
      <c r="E4" s="135"/>
      <c r="F4" s="135"/>
      <c r="G4" s="135"/>
      <c r="J4" s="134" t="s">
        <v>88</v>
      </c>
      <c r="K4" s="135"/>
      <c r="L4" s="135"/>
      <c r="M4" s="135"/>
      <c r="N4" s="135"/>
      <c r="O4" s="135"/>
      <c r="X4" s="137"/>
      <c r="Y4" s="137"/>
      <c r="Z4" s="137"/>
      <c r="AA4" s="137"/>
      <c r="AB4" s="137"/>
      <c r="AD4" s="134" t="s">
        <v>192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92" t="s">
        <v>210</v>
      </c>
      <c r="L5" s="2"/>
      <c r="M5" s="2"/>
      <c r="N5" s="2"/>
      <c r="O5" s="2"/>
      <c r="P5" s="2"/>
      <c r="Q5" s="2"/>
      <c r="U5" s="2"/>
      <c r="V5" s="193" t="s">
        <v>194</v>
      </c>
      <c r="Z5" s="2"/>
      <c r="AA5" s="2"/>
      <c r="AB5" s="2"/>
      <c r="AD5" s="2"/>
      <c r="AF5" s="192" t="s">
        <v>210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93" t="s">
        <v>194</v>
      </c>
    </row>
    <row r="6" spans="1:44" s="144" customFormat="1" ht="30" customHeight="1" x14ac:dyDescent="0.3">
      <c r="A6" s="194" t="s">
        <v>143</v>
      </c>
      <c r="B6" s="203" t="s">
        <v>211</v>
      </c>
      <c r="C6" s="220"/>
      <c r="D6" s="220"/>
      <c r="E6" s="220"/>
      <c r="F6" s="220"/>
      <c r="G6" s="220"/>
      <c r="H6" s="221"/>
      <c r="I6" s="203" t="s">
        <v>212</v>
      </c>
      <c r="J6" s="201"/>
      <c r="K6" s="201"/>
      <c r="L6" s="201"/>
      <c r="M6" s="201"/>
      <c r="N6" s="201"/>
      <c r="O6" s="202"/>
      <c r="P6" s="203" t="s">
        <v>213</v>
      </c>
      <c r="Q6" s="220"/>
      <c r="R6" s="220"/>
      <c r="S6" s="220"/>
      <c r="T6" s="220"/>
      <c r="U6" s="220"/>
      <c r="V6" s="221"/>
      <c r="W6" s="203" t="s">
        <v>214</v>
      </c>
      <c r="X6" s="220"/>
      <c r="Y6" s="220"/>
      <c r="Z6" s="220"/>
      <c r="AA6" s="220"/>
      <c r="AB6" s="220"/>
      <c r="AC6" s="221"/>
      <c r="AD6" s="201" t="s">
        <v>215</v>
      </c>
      <c r="AE6" s="201"/>
      <c r="AF6" s="201"/>
      <c r="AG6" s="201"/>
      <c r="AH6" s="201"/>
      <c r="AI6" s="201"/>
      <c r="AJ6" s="202"/>
      <c r="AK6" s="203" t="s">
        <v>216</v>
      </c>
      <c r="AL6" s="201"/>
      <c r="AM6" s="201"/>
      <c r="AN6" s="201"/>
      <c r="AO6" s="201"/>
      <c r="AP6" s="201"/>
      <c r="AQ6" s="201"/>
    </row>
    <row r="7" spans="1:44" s="144" customFormat="1" ht="18.899999999999999" customHeight="1" x14ac:dyDescent="0.3">
      <c r="A7" s="234"/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106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233" t="s">
        <v>100</v>
      </c>
      <c r="AM7" s="145" t="s">
        <v>101</v>
      </c>
      <c r="AN7" s="145" t="s">
        <v>107</v>
      </c>
      <c r="AO7" s="145" t="s">
        <v>103</v>
      </c>
      <c r="AP7" s="146" t="s">
        <v>106</v>
      </c>
      <c r="AQ7" s="146" t="s">
        <v>105</v>
      </c>
    </row>
    <row r="8" spans="1:44" s="144" customFormat="1" ht="18.899999999999999" customHeight="1" x14ac:dyDescent="0.3">
      <c r="A8" s="20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233"/>
      <c r="AM8" s="148"/>
      <c r="AN8" s="148"/>
      <c r="AO8" s="148"/>
      <c r="AP8" s="149"/>
      <c r="AQ8" s="149"/>
    </row>
    <row r="9" spans="1:44" s="144" customFormat="1" ht="17.399999999999999" customHeight="1" x14ac:dyDescent="0.3">
      <c r="A9" s="82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233"/>
      <c r="AM9" s="148"/>
      <c r="AN9" s="148"/>
      <c r="AO9" s="148"/>
      <c r="AP9" s="149"/>
      <c r="AQ9" s="149"/>
    </row>
    <row r="10" spans="1:44" s="144" customFormat="1" ht="18" customHeight="1" x14ac:dyDescent="0.3">
      <c r="A10" s="235" t="s">
        <v>156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48"/>
      <c r="Y10" s="152"/>
      <c r="Z10" s="152"/>
      <c r="AA10" s="152"/>
      <c r="AB10" s="152"/>
      <c r="AC10" s="152"/>
      <c r="AD10" s="152"/>
      <c r="AE10" s="148"/>
      <c r="AF10" s="152"/>
      <c r="AG10" s="152"/>
      <c r="AH10" s="152"/>
      <c r="AI10" s="152"/>
      <c r="AJ10" s="152"/>
      <c r="AK10" s="152"/>
      <c r="AL10" s="233"/>
      <c r="AM10" s="152"/>
      <c r="AN10" s="152"/>
      <c r="AO10" s="152"/>
      <c r="AP10" s="153"/>
      <c r="AQ10" s="153"/>
    </row>
    <row r="11" spans="1:44" s="144" customFormat="1" ht="30.9" customHeight="1" x14ac:dyDescent="0.3">
      <c r="A11" s="216" t="s">
        <v>202</v>
      </c>
      <c r="B11" s="7">
        <f t="shared" ref="B11:AQ11" si="0">SUM(B12:B33)</f>
        <v>9350</v>
      </c>
      <c r="C11" s="7">
        <f t="shared" si="0"/>
        <v>12638</v>
      </c>
      <c r="D11" s="7">
        <f t="shared" si="0"/>
        <v>1220</v>
      </c>
      <c r="E11" s="7">
        <f t="shared" si="0"/>
        <v>67810</v>
      </c>
      <c r="F11" s="7">
        <f t="shared" si="0"/>
        <v>2</v>
      </c>
      <c r="G11" s="7">
        <f t="shared" si="0"/>
        <v>43982</v>
      </c>
      <c r="H11" s="7">
        <f t="shared" si="0"/>
        <v>406</v>
      </c>
      <c r="I11" s="7">
        <f t="shared" si="0"/>
        <v>1834</v>
      </c>
      <c r="J11" s="7">
        <f t="shared" si="0"/>
        <v>3408</v>
      </c>
      <c r="K11" s="7">
        <f t="shared" si="0"/>
        <v>165</v>
      </c>
      <c r="L11" s="7">
        <f t="shared" si="0"/>
        <v>24803</v>
      </c>
      <c r="M11" s="7">
        <f t="shared" si="0"/>
        <v>0</v>
      </c>
      <c r="N11" s="7">
        <f t="shared" si="0"/>
        <v>11843</v>
      </c>
      <c r="O11" s="7">
        <f t="shared" si="0"/>
        <v>200</v>
      </c>
      <c r="P11" s="7">
        <f t="shared" si="0"/>
        <v>2159</v>
      </c>
      <c r="Q11" s="7">
        <f t="shared" si="0"/>
        <v>2900</v>
      </c>
      <c r="R11" s="7">
        <f t="shared" si="0"/>
        <v>89</v>
      </c>
      <c r="S11" s="7">
        <f t="shared" si="0"/>
        <v>9388</v>
      </c>
      <c r="T11" s="7">
        <f t="shared" si="0"/>
        <v>0</v>
      </c>
      <c r="U11" s="7">
        <f t="shared" si="0"/>
        <v>3362</v>
      </c>
      <c r="V11" s="7">
        <f t="shared" si="0"/>
        <v>29</v>
      </c>
      <c r="W11" s="7">
        <f t="shared" si="0"/>
        <v>28</v>
      </c>
      <c r="X11" s="7">
        <f t="shared" si="0"/>
        <v>54</v>
      </c>
      <c r="Y11" s="7">
        <f t="shared" si="0"/>
        <v>0</v>
      </c>
      <c r="Z11" s="7">
        <f t="shared" si="0"/>
        <v>49</v>
      </c>
      <c r="AA11" s="7">
        <f t="shared" si="0"/>
        <v>0</v>
      </c>
      <c r="AB11" s="7">
        <f t="shared" si="0"/>
        <v>58</v>
      </c>
      <c r="AC11" s="7">
        <f t="shared" si="0"/>
        <v>0</v>
      </c>
      <c r="AD11" s="7">
        <f t="shared" si="0"/>
        <v>7</v>
      </c>
      <c r="AE11" s="7">
        <f t="shared" si="0"/>
        <v>5</v>
      </c>
      <c r="AF11" s="7">
        <f t="shared" si="0"/>
        <v>0</v>
      </c>
      <c r="AG11" s="7">
        <f t="shared" si="0"/>
        <v>1</v>
      </c>
      <c r="AH11" s="7">
        <f t="shared" si="0"/>
        <v>0</v>
      </c>
      <c r="AI11" s="7">
        <f t="shared" si="0"/>
        <v>4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44" customFormat="1" ht="30.9" customHeight="1" x14ac:dyDescent="0.3">
      <c r="A12" s="217" t="s">
        <v>158</v>
      </c>
      <c r="B12" s="30">
        <v>978</v>
      </c>
      <c r="C12" s="31">
        <v>642</v>
      </c>
      <c r="D12" s="31">
        <v>79</v>
      </c>
      <c r="E12" s="31">
        <v>2818</v>
      </c>
      <c r="F12" s="31">
        <v>0</v>
      </c>
      <c r="G12" s="31">
        <v>1915</v>
      </c>
      <c r="H12" s="31">
        <v>5</v>
      </c>
      <c r="I12" s="31">
        <v>2</v>
      </c>
      <c r="J12" s="31">
        <v>7</v>
      </c>
      <c r="K12" s="31">
        <v>1</v>
      </c>
      <c r="L12" s="31">
        <v>3</v>
      </c>
      <c r="M12" s="32">
        <v>0</v>
      </c>
      <c r="N12" s="31">
        <v>3</v>
      </c>
      <c r="O12" s="31">
        <v>0</v>
      </c>
      <c r="P12" s="33">
        <v>276</v>
      </c>
      <c r="Q12" s="34">
        <v>198</v>
      </c>
      <c r="R12" s="34">
        <v>14</v>
      </c>
      <c r="S12" s="34">
        <v>508</v>
      </c>
      <c r="T12" s="34">
        <v>0</v>
      </c>
      <c r="U12" s="34">
        <v>45</v>
      </c>
      <c r="V12" s="34">
        <v>1</v>
      </c>
      <c r="W12" s="23">
        <v>3</v>
      </c>
      <c r="X12" s="23">
        <v>12</v>
      </c>
      <c r="Y12" s="23">
        <v>0</v>
      </c>
      <c r="Z12" s="23">
        <v>12</v>
      </c>
      <c r="AA12" s="23">
        <v>0</v>
      </c>
      <c r="AB12" s="23">
        <v>0</v>
      </c>
      <c r="AC12" s="23">
        <v>0</v>
      </c>
      <c r="AD12" s="23">
        <v>1</v>
      </c>
      <c r="AE12" s="23">
        <v>1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44" customFormat="1" ht="30.9" customHeight="1" x14ac:dyDescent="0.3">
      <c r="A13" s="217" t="s">
        <v>159</v>
      </c>
      <c r="B13" s="30">
        <v>254</v>
      </c>
      <c r="C13" s="31">
        <v>871</v>
      </c>
      <c r="D13" s="31">
        <v>37</v>
      </c>
      <c r="E13" s="31">
        <v>17805</v>
      </c>
      <c r="F13" s="31">
        <v>0</v>
      </c>
      <c r="G13" s="31">
        <v>3806</v>
      </c>
      <c r="H13" s="31">
        <v>14</v>
      </c>
      <c r="I13" s="31">
        <v>8</v>
      </c>
      <c r="J13" s="31">
        <v>10</v>
      </c>
      <c r="K13" s="31">
        <v>0</v>
      </c>
      <c r="L13" s="31">
        <v>2344</v>
      </c>
      <c r="M13" s="32">
        <v>0</v>
      </c>
      <c r="N13" s="31">
        <v>211</v>
      </c>
      <c r="O13" s="31">
        <v>0</v>
      </c>
      <c r="P13" s="33">
        <v>47</v>
      </c>
      <c r="Q13" s="34">
        <v>125</v>
      </c>
      <c r="R13" s="34">
        <v>3</v>
      </c>
      <c r="S13" s="34">
        <v>2287</v>
      </c>
      <c r="T13" s="34">
        <v>0</v>
      </c>
      <c r="U13" s="34">
        <v>250</v>
      </c>
      <c r="V13" s="34">
        <v>0</v>
      </c>
      <c r="W13" s="23">
        <v>0</v>
      </c>
      <c r="X13" s="23">
        <v>0</v>
      </c>
      <c r="Y13" s="23">
        <v>0</v>
      </c>
      <c r="Z13" s="23">
        <v>4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3">
      <c r="A14" s="217" t="s">
        <v>203</v>
      </c>
      <c r="B14" s="30">
        <v>2717</v>
      </c>
      <c r="C14" s="31">
        <v>2465</v>
      </c>
      <c r="D14" s="31">
        <v>396</v>
      </c>
      <c r="E14" s="31">
        <v>4585</v>
      </c>
      <c r="F14" s="31">
        <v>0</v>
      </c>
      <c r="G14" s="31">
        <v>6293</v>
      </c>
      <c r="H14" s="31">
        <v>2</v>
      </c>
      <c r="I14" s="31">
        <v>427</v>
      </c>
      <c r="J14" s="31">
        <v>454</v>
      </c>
      <c r="K14" s="31">
        <v>37</v>
      </c>
      <c r="L14" s="31">
        <v>982</v>
      </c>
      <c r="M14" s="32">
        <v>0</v>
      </c>
      <c r="N14" s="31">
        <v>1208</v>
      </c>
      <c r="O14" s="31">
        <v>1</v>
      </c>
      <c r="P14" s="33">
        <v>986</v>
      </c>
      <c r="Q14" s="34">
        <v>970</v>
      </c>
      <c r="R14" s="34">
        <v>52</v>
      </c>
      <c r="S14" s="34">
        <v>1734</v>
      </c>
      <c r="T14" s="34">
        <v>0</v>
      </c>
      <c r="U14" s="34">
        <v>1754</v>
      </c>
      <c r="V14" s="34">
        <v>0</v>
      </c>
      <c r="W14" s="23">
        <v>4</v>
      </c>
      <c r="X14" s="23">
        <v>8</v>
      </c>
      <c r="Y14" s="23">
        <v>0</v>
      </c>
      <c r="Z14" s="23">
        <v>0</v>
      </c>
      <c r="AA14" s="23">
        <v>0</v>
      </c>
      <c r="AB14" s="23">
        <v>7</v>
      </c>
      <c r="AC14" s="23">
        <v>0</v>
      </c>
      <c r="AD14" s="23">
        <v>6</v>
      </c>
      <c r="AE14" s="23">
        <v>4</v>
      </c>
      <c r="AF14" s="23">
        <v>0</v>
      </c>
      <c r="AG14" s="23">
        <v>0</v>
      </c>
      <c r="AH14" s="23">
        <v>0</v>
      </c>
      <c r="AI14" s="23">
        <v>4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3">
      <c r="A15" s="217" t="s">
        <v>160</v>
      </c>
      <c r="B15" s="30">
        <v>470</v>
      </c>
      <c r="C15" s="30">
        <v>747</v>
      </c>
      <c r="D15" s="30">
        <v>42</v>
      </c>
      <c r="E15" s="30">
        <v>4474</v>
      </c>
      <c r="F15" s="30">
        <v>0</v>
      </c>
      <c r="G15" s="30">
        <v>737</v>
      </c>
      <c r="H15" s="30">
        <v>1</v>
      </c>
      <c r="I15" s="30">
        <v>185</v>
      </c>
      <c r="J15" s="30">
        <v>172</v>
      </c>
      <c r="K15" s="30">
        <v>20</v>
      </c>
      <c r="L15" s="30">
        <v>2020</v>
      </c>
      <c r="M15" s="30">
        <v>0</v>
      </c>
      <c r="N15" s="30">
        <v>278</v>
      </c>
      <c r="O15" s="30">
        <v>1</v>
      </c>
      <c r="P15" s="33">
        <v>92</v>
      </c>
      <c r="Q15" s="33">
        <v>264</v>
      </c>
      <c r="R15" s="33">
        <v>4</v>
      </c>
      <c r="S15" s="33">
        <v>1030</v>
      </c>
      <c r="T15" s="33">
        <v>0</v>
      </c>
      <c r="U15" s="33">
        <v>170</v>
      </c>
      <c r="V15" s="33">
        <v>0</v>
      </c>
      <c r="W15" s="22">
        <v>1</v>
      </c>
      <c r="X15" s="22">
        <v>1</v>
      </c>
      <c r="Y15" s="22">
        <v>0</v>
      </c>
      <c r="Z15" s="22">
        <v>0</v>
      </c>
      <c r="AA15" s="22">
        <v>0</v>
      </c>
      <c r="AB15" s="22">
        <v>2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3">
      <c r="A16" s="217" t="s">
        <v>204</v>
      </c>
      <c r="B16" s="30">
        <v>550</v>
      </c>
      <c r="C16" s="30">
        <v>515</v>
      </c>
      <c r="D16" s="30">
        <v>8</v>
      </c>
      <c r="E16" s="30">
        <v>2966</v>
      </c>
      <c r="F16" s="30">
        <v>0</v>
      </c>
      <c r="G16" s="30">
        <v>1924</v>
      </c>
      <c r="H16" s="30">
        <v>95</v>
      </c>
      <c r="I16" s="30">
        <v>33</v>
      </c>
      <c r="J16" s="30">
        <v>128</v>
      </c>
      <c r="K16" s="30">
        <v>1</v>
      </c>
      <c r="L16" s="30">
        <v>1733</v>
      </c>
      <c r="M16" s="30">
        <v>0</v>
      </c>
      <c r="N16" s="30">
        <v>898</v>
      </c>
      <c r="O16" s="30">
        <v>50</v>
      </c>
      <c r="P16" s="33">
        <v>121</v>
      </c>
      <c r="Q16" s="33">
        <v>140</v>
      </c>
      <c r="R16" s="33">
        <v>1</v>
      </c>
      <c r="S16" s="33">
        <v>359</v>
      </c>
      <c r="T16" s="33">
        <v>0</v>
      </c>
      <c r="U16" s="33">
        <v>127</v>
      </c>
      <c r="V16" s="33">
        <v>3</v>
      </c>
      <c r="W16" s="22">
        <v>0</v>
      </c>
      <c r="X16" s="22">
        <v>1</v>
      </c>
      <c r="Y16" s="22">
        <v>0</v>
      </c>
      <c r="Z16" s="22">
        <v>6</v>
      </c>
      <c r="AA16" s="22">
        <v>0</v>
      </c>
      <c r="AB16" s="22">
        <v>3</v>
      </c>
      <c r="AC16" s="22">
        <v>0</v>
      </c>
      <c r="AD16" s="22">
        <v>0</v>
      </c>
      <c r="AE16" s="22">
        <v>0</v>
      </c>
      <c r="AF16" s="22">
        <v>0</v>
      </c>
      <c r="AG16" s="22">
        <v>1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44" customFormat="1" ht="30.9" customHeight="1" x14ac:dyDescent="0.3">
      <c r="A17" s="217" t="s">
        <v>162</v>
      </c>
      <c r="B17" s="30">
        <v>783</v>
      </c>
      <c r="C17" s="30">
        <v>777</v>
      </c>
      <c r="D17" s="30">
        <v>327</v>
      </c>
      <c r="E17" s="30">
        <v>5361</v>
      </c>
      <c r="F17" s="30">
        <v>0</v>
      </c>
      <c r="G17" s="30">
        <v>4786</v>
      </c>
      <c r="H17" s="30">
        <v>107</v>
      </c>
      <c r="I17" s="30">
        <v>254</v>
      </c>
      <c r="J17" s="30">
        <v>341</v>
      </c>
      <c r="K17" s="30">
        <v>77</v>
      </c>
      <c r="L17" s="30">
        <v>3179</v>
      </c>
      <c r="M17" s="30">
        <v>0</v>
      </c>
      <c r="N17" s="30">
        <v>1658</v>
      </c>
      <c r="O17" s="30">
        <v>51</v>
      </c>
      <c r="P17" s="33">
        <v>92</v>
      </c>
      <c r="Q17" s="33">
        <v>89</v>
      </c>
      <c r="R17" s="33">
        <v>8</v>
      </c>
      <c r="S17" s="33">
        <v>432</v>
      </c>
      <c r="T17" s="33">
        <v>0</v>
      </c>
      <c r="U17" s="33">
        <v>123</v>
      </c>
      <c r="V17" s="33">
        <v>16</v>
      </c>
      <c r="W17" s="22">
        <v>0</v>
      </c>
      <c r="X17" s="22">
        <v>1</v>
      </c>
      <c r="Y17" s="22">
        <v>0</v>
      </c>
      <c r="Z17" s="22">
        <v>0</v>
      </c>
      <c r="AA17" s="22">
        <v>0</v>
      </c>
      <c r="AB17" s="22">
        <v>1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3">
      <c r="A18" s="217" t="s">
        <v>163</v>
      </c>
      <c r="B18" s="30">
        <v>390</v>
      </c>
      <c r="C18" s="31">
        <v>691</v>
      </c>
      <c r="D18" s="31">
        <v>8</v>
      </c>
      <c r="E18" s="31">
        <v>1708</v>
      </c>
      <c r="F18" s="31">
        <v>0</v>
      </c>
      <c r="G18" s="31">
        <v>2706</v>
      </c>
      <c r="H18" s="31">
        <v>2</v>
      </c>
      <c r="I18" s="31">
        <v>105</v>
      </c>
      <c r="J18" s="31">
        <v>234</v>
      </c>
      <c r="K18" s="31">
        <v>1</v>
      </c>
      <c r="L18" s="31">
        <v>468</v>
      </c>
      <c r="M18" s="32">
        <v>0</v>
      </c>
      <c r="N18" s="31">
        <v>523</v>
      </c>
      <c r="O18" s="31">
        <v>0</v>
      </c>
      <c r="P18" s="33">
        <v>54</v>
      </c>
      <c r="Q18" s="34">
        <v>77</v>
      </c>
      <c r="R18" s="34">
        <v>0</v>
      </c>
      <c r="S18" s="34">
        <v>90</v>
      </c>
      <c r="T18" s="34">
        <v>0</v>
      </c>
      <c r="U18" s="34">
        <v>50</v>
      </c>
      <c r="V18" s="34">
        <v>1</v>
      </c>
      <c r="W18" s="23">
        <v>16</v>
      </c>
      <c r="X18" s="23">
        <v>23</v>
      </c>
      <c r="Y18" s="23">
        <v>0</v>
      </c>
      <c r="Z18" s="23">
        <v>9</v>
      </c>
      <c r="AA18" s="23">
        <v>0</v>
      </c>
      <c r="AB18" s="23">
        <v>19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3">
      <c r="A19" s="217" t="s">
        <v>165</v>
      </c>
      <c r="B19" s="30">
        <v>71</v>
      </c>
      <c r="C19" s="31">
        <v>75</v>
      </c>
      <c r="D19" s="31">
        <v>1</v>
      </c>
      <c r="E19" s="31">
        <v>493</v>
      </c>
      <c r="F19" s="31">
        <v>0</v>
      </c>
      <c r="G19" s="31">
        <v>393</v>
      </c>
      <c r="H19" s="31">
        <v>5</v>
      </c>
      <c r="I19" s="31">
        <v>1</v>
      </c>
      <c r="J19" s="31">
        <v>11</v>
      </c>
      <c r="K19" s="31">
        <v>0</v>
      </c>
      <c r="L19" s="31">
        <v>105</v>
      </c>
      <c r="M19" s="32">
        <v>0</v>
      </c>
      <c r="N19" s="31">
        <v>27</v>
      </c>
      <c r="O19" s="31">
        <v>2</v>
      </c>
      <c r="P19" s="33">
        <v>1</v>
      </c>
      <c r="Q19" s="34">
        <v>11</v>
      </c>
      <c r="R19" s="34">
        <v>0</v>
      </c>
      <c r="S19" s="34">
        <v>17</v>
      </c>
      <c r="T19" s="34">
        <v>0</v>
      </c>
      <c r="U19" s="34">
        <v>2</v>
      </c>
      <c r="V19" s="34">
        <v>2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3">
      <c r="A20" s="217" t="s">
        <v>166</v>
      </c>
      <c r="B20" s="30">
        <v>99</v>
      </c>
      <c r="C20" s="31">
        <v>197</v>
      </c>
      <c r="D20" s="31">
        <v>9</v>
      </c>
      <c r="E20" s="31">
        <v>1120</v>
      </c>
      <c r="F20" s="31">
        <v>0</v>
      </c>
      <c r="G20" s="31">
        <v>1106</v>
      </c>
      <c r="H20" s="31">
        <v>3</v>
      </c>
      <c r="I20" s="31">
        <v>45</v>
      </c>
      <c r="J20" s="31">
        <v>72</v>
      </c>
      <c r="K20" s="31">
        <v>1</v>
      </c>
      <c r="L20" s="31">
        <v>387</v>
      </c>
      <c r="M20" s="32">
        <v>0</v>
      </c>
      <c r="N20" s="31">
        <v>479</v>
      </c>
      <c r="O20" s="31">
        <v>2</v>
      </c>
      <c r="P20" s="33">
        <v>7</v>
      </c>
      <c r="Q20" s="34">
        <v>20</v>
      </c>
      <c r="R20" s="34">
        <v>0</v>
      </c>
      <c r="S20" s="34">
        <v>83</v>
      </c>
      <c r="T20" s="34">
        <v>0</v>
      </c>
      <c r="U20" s="34">
        <v>15</v>
      </c>
      <c r="V20" s="34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3">
      <c r="A21" s="217" t="s">
        <v>167</v>
      </c>
      <c r="B21" s="30">
        <v>672</v>
      </c>
      <c r="C21" s="31">
        <v>673</v>
      </c>
      <c r="D21" s="31">
        <v>202</v>
      </c>
      <c r="E21" s="31">
        <v>3849</v>
      </c>
      <c r="F21" s="31">
        <v>0</v>
      </c>
      <c r="G21" s="31">
        <v>4225</v>
      </c>
      <c r="H21" s="31">
        <v>51</v>
      </c>
      <c r="I21" s="31">
        <v>120</v>
      </c>
      <c r="J21" s="31">
        <v>240</v>
      </c>
      <c r="K21" s="31">
        <v>8</v>
      </c>
      <c r="L21" s="31">
        <v>1976</v>
      </c>
      <c r="M21" s="32">
        <v>0</v>
      </c>
      <c r="N21" s="31">
        <v>771</v>
      </c>
      <c r="O21" s="31">
        <v>22</v>
      </c>
      <c r="P21" s="33">
        <v>90</v>
      </c>
      <c r="Q21" s="34">
        <v>73</v>
      </c>
      <c r="R21" s="34">
        <v>2</v>
      </c>
      <c r="S21" s="34">
        <v>230</v>
      </c>
      <c r="T21" s="34">
        <v>0</v>
      </c>
      <c r="U21" s="34">
        <v>74</v>
      </c>
      <c r="V21" s="34">
        <v>2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3">
      <c r="A22" s="217" t="s">
        <v>168</v>
      </c>
      <c r="B22" s="30">
        <v>230</v>
      </c>
      <c r="C22" s="31">
        <v>529</v>
      </c>
      <c r="D22" s="31">
        <v>15</v>
      </c>
      <c r="E22" s="31">
        <v>2229</v>
      </c>
      <c r="F22" s="31">
        <v>0</v>
      </c>
      <c r="G22" s="31">
        <v>930</v>
      </c>
      <c r="H22" s="31">
        <v>5</v>
      </c>
      <c r="I22" s="31">
        <v>57</v>
      </c>
      <c r="J22" s="31">
        <v>253</v>
      </c>
      <c r="K22" s="31">
        <v>0</v>
      </c>
      <c r="L22" s="31">
        <v>1156</v>
      </c>
      <c r="M22" s="32">
        <v>0</v>
      </c>
      <c r="N22" s="31">
        <v>410</v>
      </c>
      <c r="O22" s="31">
        <v>5</v>
      </c>
      <c r="P22" s="33">
        <v>22</v>
      </c>
      <c r="Q22" s="34">
        <v>37</v>
      </c>
      <c r="R22" s="34">
        <v>0</v>
      </c>
      <c r="S22" s="34">
        <v>178</v>
      </c>
      <c r="T22" s="34">
        <v>0</v>
      </c>
      <c r="U22" s="34">
        <v>50</v>
      </c>
      <c r="V22" s="34">
        <v>0</v>
      </c>
      <c r="W22" s="23">
        <v>2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3">
      <c r="A23" s="217" t="s">
        <v>169</v>
      </c>
      <c r="B23" s="30">
        <v>870</v>
      </c>
      <c r="C23" s="31">
        <v>1117</v>
      </c>
      <c r="D23" s="31">
        <v>13</v>
      </c>
      <c r="E23" s="31">
        <v>1970</v>
      </c>
      <c r="F23" s="31">
        <v>0</v>
      </c>
      <c r="G23" s="31">
        <v>2647</v>
      </c>
      <c r="H23" s="31">
        <v>17</v>
      </c>
      <c r="I23" s="31">
        <v>217</v>
      </c>
      <c r="J23" s="31">
        <v>290</v>
      </c>
      <c r="K23" s="31">
        <v>4</v>
      </c>
      <c r="L23" s="31">
        <v>881</v>
      </c>
      <c r="M23" s="32">
        <v>0</v>
      </c>
      <c r="N23" s="31">
        <v>1228</v>
      </c>
      <c r="O23" s="31">
        <v>12</v>
      </c>
      <c r="P23" s="33">
        <v>130</v>
      </c>
      <c r="Q23" s="34">
        <v>267</v>
      </c>
      <c r="R23" s="34">
        <v>2</v>
      </c>
      <c r="S23" s="34">
        <v>253</v>
      </c>
      <c r="T23" s="34">
        <v>0</v>
      </c>
      <c r="U23" s="34">
        <v>102</v>
      </c>
      <c r="V23" s="34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3">
      <c r="A24" s="217" t="s">
        <v>170</v>
      </c>
      <c r="B24" s="30">
        <v>557</v>
      </c>
      <c r="C24" s="31">
        <v>723</v>
      </c>
      <c r="D24" s="31">
        <v>21</v>
      </c>
      <c r="E24" s="31">
        <v>2408</v>
      </c>
      <c r="F24" s="31">
        <v>0</v>
      </c>
      <c r="G24" s="31">
        <v>1906</v>
      </c>
      <c r="H24" s="31">
        <v>8</v>
      </c>
      <c r="I24" s="31">
        <v>300</v>
      </c>
      <c r="J24" s="31">
        <v>402</v>
      </c>
      <c r="K24" s="31">
        <v>5</v>
      </c>
      <c r="L24" s="31">
        <v>1624</v>
      </c>
      <c r="M24" s="32">
        <v>0</v>
      </c>
      <c r="N24" s="31">
        <v>865</v>
      </c>
      <c r="O24" s="31">
        <v>3</v>
      </c>
      <c r="P24" s="33">
        <v>52</v>
      </c>
      <c r="Q24" s="34">
        <v>52</v>
      </c>
      <c r="R24" s="34">
        <v>0</v>
      </c>
      <c r="S24" s="34">
        <v>87</v>
      </c>
      <c r="T24" s="34">
        <v>0</v>
      </c>
      <c r="U24" s="34">
        <v>46</v>
      </c>
      <c r="V24" s="34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3">
      <c r="A25" s="217" t="s">
        <v>205</v>
      </c>
      <c r="B25" s="30">
        <v>396</v>
      </c>
      <c r="C25" s="31">
        <v>691</v>
      </c>
      <c r="D25" s="31">
        <v>9</v>
      </c>
      <c r="E25" s="31">
        <v>5095</v>
      </c>
      <c r="F25" s="31">
        <v>1</v>
      </c>
      <c r="G25" s="31">
        <v>4542</v>
      </c>
      <c r="H25" s="31">
        <v>5</v>
      </c>
      <c r="I25" s="31">
        <v>15</v>
      </c>
      <c r="J25" s="31">
        <v>155</v>
      </c>
      <c r="K25" s="31">
        <v>0</v>
      </c>
      <c r="L25" s="31">
        <v>2321</v>
      </c>
      <c r="M25" s="32">
        <v>0</v>
      </c>
      <c r="N25" s="31">
        <v>1513</v>
      </c>
      <c r="O25" s="31">
        <v>3</v>
      </c>
      <c r="P25" s="33">
        <v>122</v>
      </c>
      <c r="Q25" s="34">
        <v>121</v>
      </c>
      <c r="R25" s="34">
        <v>0</v>
      </c>
      <c r="S25" s="34">
        <v>410</v>
      </c>
      <c r="T25" s="34">
        <v>0</v>
      </c>
      <c r="U25" s="34">
        <v>135</v>
      </c>
      <c r="V25" s="34">
        <v>0</v>
      </c>
      <c r="W25" s="23">
        <v>0</v>
      </c>
      <c r="X25" s="23">
        <v>0</v>
      </c>
      <c r="Y25" s="23">
        <v>0</v>
      </c>
      <c r="Z25" s="23">
        <v>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3">
      <c r="A26" s="217" t="s">
        <v>172</v>
      </c>
      <c r="B26" s="30">
        <v>15</v>
      </c>
      <c r="C26" s="31">
        <v>311</v>
      </c>
      <c r="D26" s="31">
        <v>1</v>
      </c>
      <c r="E26" s="31">
        <v>1965</v>
      </c>
      <c r="F26" s="31">
        <v>0</v>
      </c>
      <c r="G26" s="31">
        <v>589</v>
      </c>
      <c r="H26" s="31">
        <v>0</v>
      </c>
      <c r="I26" s="31">
        <v>2</v>
      </c>
      <c r="J26" s="31">
        <v>29</v>
      </c>
      <c r="K26" s="31">
        <v>0</v>
      </c>
      <c r="L26" s="31">
        <v>154</v>
      </c>
      <c r="M26" s="32">
        <v>0</v>
      </c>
      <c r="N26" s="31">
        <v>39</v>
      </c>
      <c r="O26" s="31">
        <v>0</v>
      </c>
      <c r="P26" s="33">
        <v>6</v>
      </c>
      <c r="Q26" s="34">
        <v>157</v>
      </c>
      <c r="R26" s="34">
        <v>0</v>
      </c>
      <c r="S26" s="34">
        <v>1031</v>
      </c>
      <c r="T26" s="34">
        <v>0</v>
      </c>
      <c r="U26" s="34">
        <v>181</v>
      </c>
      <c r="V26" s="34">
        <v>0</v>
      </c>
      <c r="W26" s="23">
        <v>1</v>
      </c>
      <c r="X26" s="23">
        <v>5</v>
      </c>
      <c r="Y26" s="23">
        <v>0</v>
      </c>
      <c r="Z26" s="23">
        <v>12</v>
      </c>
      <c r="AA26" s="23">
        <v>0</v>
      </c>
      <c r="AB26" s="23">
        <v>9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3">
      <c r="A27" s="217" t="s">
        <v>173</v>
      </c>
      <c r="B27" s="30">
        <v>76</v>
      </c>
      <c r="C27" s="31">
        <v>362</v>
      </c>
      <c r="D27" s="31">
        <v>3</v>
      </c>
      <c r="E27" s="31">
        <v>2873</v>
      </c>
      <c r="F27" s="31">
        <v>0</v>
      </c>
      <c r="G27" s="31">
        <v>637</v>
      </c>
      <c r="H27" s="31">
        <v>22</v>
      </c>
      <c r="I27" s="31">
        <v>17</v>
      </c>
      <c r="J27" s="31">
        <v>143</v>
      </c>
      <c r="K27" s="31">
        <v>0</v>
      </c>
      <c r="L27" s="31">
        <v>1940</v>
      </c>
      <c r="M27" s="32">
        <v>0</v>
      </c>
      <c r="N27" s="31">
        <v>196</v>
      </c>
      <c r="O27" s="31">
        <v>12</v>
      </c>
      <c r="P27" s="33">
        <v>17</v>
      </c>
      <c r="Q27" s="34">
        <v>39</v>
      </c>
      <c r="R27" s="34">
        <v>1</v>
      </c>
      <c r="S27" s="34">
        <v>144</v>
      </c>
      <c r="T27" s="34">
        <v>0</v>
      </c>
      <c r="U27" s="34">
        <v>27</v>
      </c>
      <c r="V27" s="34">
        <v>3</v>
      </c>
      <c r="W27" s="23">
        <v>0</v>
      </c>
      <c r="X27" s="23">
        <v>1</v>
      </c>
      <c r="Y27" s="23">
        <v>0</v>
      </c>
      <c r="Z27" s="23">
        <v>0</v>
      </c>
      <c r="AA27" s="23">
        <v>0</v>
      </c>
      <c r="AB27" s="23">
        <v>2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3">
      <c r="A28" s="217" t="s">
        <v>174</v>
      </c>
      <c r="B28" s="30">
        <v>25</v>
      </c>
      <c r="C28" s="31">
        <v>181</v>
      </c>
      <c r="D28" s="31">
        <v>1</v>
      </c>
      <c r="E28" s="31">
        <v>952</v>
      </c>
      <c r="F28" s="31">
        <v>0</v>
      </c>
      <c r="G28" s="31">
        <v>732</v>
      </c>
      <c r="H28" s="31">
        <v>8</v>
      </c>
      <c r="I28" s="31">
        <v>6</v>
      </c>
      <c r="J28" s="31">
        <v>134</v>
      </c>
      <c r="K28" s="31">
        <v>1</v>
      </c>
      <c r="L28" s="31">
        <v>790</v>
      </c>
      <c r="M28" s="32">
        <v>0</v>
      </c>
      <c r="N28" s="31">
        <v>485</v>
      </c>
      <c r="O28" s="31">
        <v>8</v>
      </c>
      <c r="P28" s="33">
        <v>7</v>
      </c>
      <c r="Q28" s="34">
        <v>15</v>
      </c>
      <c r="R28" s="34">
        <v>0</v>
      </c>
      <c r="S28" s="34">
        <v>60</v>
      </c>
      <c r="T28" s="34">
        <v>0</v>
      </c>
      <c r="U28" s="34">
        <v>16</v>
      </c>
      <c r="V28" s="34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4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3">
      <c r="A29" s="217" t="s">
        <v>206</v>
      </c>
      <c r="B29" s="30">
        <v>74</v>
      </c>
      <c r="C29" s="31">
        <v>511</v>
      </c>
      <c r="D29" s="31">
        <v>17</v>
      </c>
      <c r="E29" s="31">
        <v>2854</v>
      </c>
      <c r="F29" s="31">
        <v>1</v>
      </c>
      <c r="G29" s="31">
        <v>2594</v>
      </c>
      <c r="H29" s="31">
        <v>54</v>
      </c>
      <c r="I29" s="33">
        <v>11</v>
      </c>
      <c r="J29" s="34">
        <v>130</v>
      </c>
      <c r="K29" s="34">
        <v>3</v>
      </c>
      <c r="L29" s="34">
        <v>1424</v>
      </c>
      <c r="M29" s="34">
        <v>0</v>
      </c>
      <c r="N29" s="34">
        <v>508</v>
      </c>
      <c r="O29" s="31">
        <v>28</v>
      </c>
      <c r="P29" s="34">
        <v>15</v>
      </c>
      <c r="Q29" s="34">
        <v>139</v>
      </c>
      <c r="R29" s="34">
        <v>1</v>
      </c>
      <c r="S29" s="34">
        <v>195</v>
      </c>
      <c r="T29" s="35">
        <v>0</v>
      </c>
      <c r="U29" s="34">
        <v>65</v>
      </c>
      <c r="V29" s="34">
        <v>0</v>
      </c>
      <c r="W29" s="23">
        <v>1</v>
      </c>
      <c r="X29" s="23">
        <v>2</v>
      </c>
      <c r="Y29" s="23">
        <v>0</v>
      </c>
      <c r="Z29" s="23">
        <v>5</v>
      </c>
      <c r="AA29" s="23">
        <v>0</v>
      </c>
      <c r="AB29" s="23">
        <v>11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3">
      <c r="A30" s="217" t="s">
        <v>176</v>
      </c>
      <c r="B30" s="30">
        <v>45</v>
      </c>
      <c r="C30" s="31">
        <v>324</v>
      </c>
      <c r="D30" s="31">
        <v>11</v>
      </c>
      <c r="E30" s="31">
        <v>430</v>
      </c>
      <c r="F30" s="31">
        <v>0</v>
      </c>
      <c r="G30" s="31">
        <v>549</v>
      </c>
      <c r="H30" s="31">
        <v>0</v>
      </c>
      <c r="I30" s="33">
        <v>10</v>
      </c>
      <c r="J30" s="34">
        <v>130</v>
      </c>
      <c r="K30" s="34">
        <v>5</v>
      </c>
      <c r="L30" s="34">
        <v>134</v>
      </c>
      <c r="M30" s="34">
        <v>0</v>
      </c>
      <c r="N30" s="34">
        <v>374</v>
      </c>
      <c r="O30" s="31">
        <v>0</v>
      </c>
      <c r="P30" s="34">
        <v>10</v>
      </c>
      <c r="Q30" s="34">
        <v>77</v>
      </c>
      <c r="R30" s="34">
        <v>0</v>
      </c>
      <c r="S30" s="34">
        <v>123</v>
      </c>
      <c r="T30" s="35">
        <v>0</v>
      </c>
      <c r="U30" s="34">
        <v>59</v>
      </c>
      <c r="V30" s="34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3">
      <c r="A31" s="217" t="s">
        <v>177</v>
      </c>
      <c r="B31" s="30">
        <v>31</v>
      </c>
      <c r="C31" s="31">
        <v>119</v>
      </c>
      <c r="D31" s="31">
        <v>12</v>
      </c>
      <c r="E31" s="31">
        <v>1550</v>
      </c>
      <c r="F31" s="31">
        <v>0</v>
      </c>
      <c r="G31" s="31">
        <v>642</v>
      </c>
      <c r="H31" s="31">
        <v>2</v>
      </c>
      <c r="I31" s="33">
        <v>4</v>
      </c>
      <c r="J31" s="34">
        <v>40</v>
      </c>
      <c r="K31" s="34">
        <v>1</v>
      </c>
      <c r="L31" s="34">
        <v>1073</v>
      </c>
      <c r="M31" s="34">
        <v>0</v>
      </c>
      <c r="N31" s="34">
        <v>148</v>
      </c>
      <c r="O31" s="31">
        <v>0</v>
      </c>
      <c r="P31" s="34">
        <v>10</v>
      </c>
      <c r="Q31" s="34">
        <v>21</v>
      </c>
      <c r="R31" s="34">
        <v>1</v>
      </c>
      <c r="S31" s="34">
        <v>113</v>
      </c>
      <c r="T31" s="35">
        <v>0</v>
      </c>
      <c r="U31" s="34">
        <v>64</v>
      </c>
      <c r="V31" s="34">
        <v>1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3">
      <c r="A32" s="218" t="s">
        <v>178</v>
      </c>
      <c r="B32" s="30">
        <v>47</v>
      </c>
      <c r="C32" s="31">
        <v>112</v>
      </c>
      <c r="D32" s="31">
        <v>7</v>
      </c>
      <c r="E32" s="31">
        <v>276</v>
      </c>
      <c r="F32" s="31">
        <v>0</v>
      </c>
      <c r="G32" s="31">
        <v>306</v>
      </c>
      <c r="H32" s="31">
        <v>0</v>
      </c>
      <c r="I32" s="33">
        <v>15</v>
      </c>
      <c r="J32" s="34">
        <v>33</v>
      </c>
      <c r="K32" s="34">
        <v>0</v>
      </c>
      <c r="L32" s="34">
        <v>109</v>
      </c>
      <c r="M32" s="34">
        <v>0</v>
      </c>
      <c r="N32" s="34">
        <v>21</v>
      </c>
      <c r="O32" s="31">
        <v>0</v>
      </c>
      <c r="P32" s="34">
        <v>2</v>
      </c>
      <c r="Q32" s="34">
        <v>8</v>
      </c>
      <c r="R32" s="34">
        <v>0</v>
      </c>
      <c r="S32" s="34">
        <v>18</v>
      </c>
      <c r="T32" s="35">
        <v>0</v>
      </c>
      <c r="U32" s="34">
        <v>6</v>
      </c>
      <c r="V32" s="34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3">
      <c r="A33" s="219" t="s">
        <v>179</v>
      </c>
      <c r="B33" s="36">
        <v>0</v>
      </c>
      <c r="C33" s="37">
        <v>5</v>
      </c>
      <c r="D33" s="37">
        <v>1</v>
      </c>
      <c r="E33" s="37">
        <v>29</v>
      </c>
      <c r="F33" s="37">
        <v>0</v>
      </c>
      <c r="G33" s="37">
        <v>17</v>
      </c>
      <c r="H33" s="37">
        <v>0</v>
      </c>
      <c r="I33" s="38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7">
        <v>0</v>
      </c>
      <c r="P33" s="39">
        <v>0</v>
      </c>
      <c r="Q33" s="39">
        <v>0</v>
      </c>
      <c r="R33" s="39">
        <v>0</v>
      </c>
      <c r="S33" s="39">
        <v>6</v>
      </c>
      <c r="T33" s="40">
        <v>0</v>
      </c>
      <c r="U33" s="39">
        <v>1</v>
      </c>
      <c r="V33" s="39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59" customFormat="1" ht="21" customHeight="1" x14ac:dyDescent="0.3">
      <c r="A34" s="236" t="s">
        <v>207</v>
      </c>
      <c r="B34" s="237"/>
      <c r="C34" s="234"/>
      <c r="D34" s="238"/>
      <c r="E34" s="238"/>
      <c r="G34" s="160"/>
      <c r="H34" s="158"/>
      <c r="L34" s="160"/>
      <c r="M34" s="160"/>
      <c r="O34" s="222"/>
      <c r="Q34" s="16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60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236" t="s">
        <v>208</v>
      </c>
      <c r="B35" s="237"/>
      <c r="C35" s="234"/>
      <c r="D35" s="238"/>
      <c r="E35" s="238"/>
      <c r="L35" s="160"/>
      <c r="M35" s="160"/>
      <c r="O35" s="222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1" customHeight="1" x14ac:dyDescent="0.3">
      <c r="F36" s="170"/>
      <c r="G36" s="171"/>
      <c r="H36" s="169"/>
      <c r="I36" s="171"/>
      <c r="J36" s="144"/>
      <c r="K36" s="144"/>
      <c r="L36" s="144"/>
      <c r="M36" s="144"/>
      <c r="N36" s="144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3">
      <c r="F37" s="170"/>
      <c r="G37" s="171"/>
      <c r="H37" s="169"/>
      <c r="I37" s="171"/>
      <c r="J37" s="144"/>
      <c r="K37" s="144"/>
      <c r="L37" s="144"/>
      <c r="M37" s="144"/>
      <c r="N37" s="144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O37"/>
  <sheetViews>
    <sheetView zoomScale="80" zoomScaleNormal="80"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36" customFormat="1" ht="16.5" customHeight="1" x14ac:dyDescent="0.3">
      <c r="A1" s="223" t="s">
        <v>134</v>
      </c>
      <c r="B1" s="173"/>
      <c r="C1" s="133"/>
      <c r="D1" s="133"/>
      <c r="E1" s="133"/>
      <c r="F1" s="133"/>
      <c r="G1" s="133"/>
      <c r="H1" s="133"/>
      <c r="I1" s="224"/>
      <c r="J1" s="133"/>
      <c r="K1" s="133"/>
      <c r="L1" s="133"/>
      <c r="M1" s="133"/>
      <c r="N1" s="133"/>
      <c r="O1" s="133"/>
      <c r="P1" s="133"/>
      <c r="Q1" s="133"/>
      <c r="R1" s="133"/>
      <c r="S1" s="225" t="s">
        <v>135</v>
      </c>
      <c r="T1" s="226"/>
      <c r="U1" s="227" t="s">
        <v>136</v>
      </c>
      <c r="V1" s="228"/>
      <c r="W1" s="174"/>
      <c r="X1" s="174"/>
      <c r="Y1" s="174"/>
      <c r="Z1" s="174"/>
      <c r="AA1" s="174"/>
      <c r="AB1" s="174"/>
      <c r="AC1" s="174"/>
      <c r="AD1" s="175"/>
      <c r="AE1" s="176"/>
      <c r="AF1" s="176"/>
      <c r="AG1" s="176"/>
      <c r="AH1" s="176"/>
      <c r="AI1" s="176"/>
      <c r="AJ1" s="176"/>
      <c r="AK1" s="176"/>
      <c r="AN1" s="225" t="s">
        <v>135</v>
      </c>
      <c r="AO1" s="226"/>
      <c r="AP1" s="227" t="s">
        <v>136</v>
      </c>
      <c r="AQ1" s="228"/>
    </row>
    <row r="2" spans="1:44" s="136" customFormat="1" ht="15.9" customHeight="1" x14ac:dyDescent="0.3">
      <c r="A2" s="182" t="s">
        <v>137</v>
      </c>
      <c r="B2" s="183" t="s">
        <v>190</v>
      </c>
      <c r="C2" s="184"/>
      <c r="D2" s="183"/>
      <c r="E2" s="183"/>
      <c r="F2" s="183"/>
      <c r="G2" s="183"/>
      <c r="H2" s="183"/>
      <c r="I2" s="183"/>
      <c r="J2" s="184"/>
      <c r="K2" s="183"/>
      <c r="L2" s="183"/>
      <c r="M2" s="183"/>
      <c r="N2" s="183"/>
      <c r="O2" s="183"/>
      <c r="P2" s="183"/>
      <c r="Q2" s="183"/>
      <c r="R2" s="183"/>
      <c r="S2" s="229" t="s">
        <v>139</v>
      </c>
      <c r="T2" s="230"/>
      <c r="U2" s="230" t="s">
        <v>7</v>
      </c>
      <c r="V2" s="231"/>
      <c r="W2" s="183" t="s">
        <v>191</v>
      </c>
      <c r="X2" s="185"/>
      <c r="Y2" s="185"/>
      <c r="Z2" s="185"/>
      <c r="AA2" s="185"/>
      <c r="AB2" s="185"/>
      <c r="AC2" s="185"/>
      <c r="AD2" s="186"/>
      <c r="AE2" s="187"/>
      <c r="AF2" s="187"/>
      <c r="AG2" s="187"/>
      <c r="AH2" s="187"/>
      <c r="AI2" s="187"/>
      <c r="AJ2" s="187"/>
      <c r="AK2" s="187"/>
      <c r="AL2" s="184"/>
      <c r="AM2" s="232"/>
      <c r="AN2" s="229" t="s">
        <v>139</v>
      </c>
      <c r="AO2" s="230"/>
      <c r="AP2" s="230" t="s">
        <v>7</v>
      </c>
      <c r="AQ2" s="231"/>
    </row>
    <row r="3" spans="1:44" s="136" customFormat="1" ht="16.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34" customFormat="1" ht="28.5" customHeight="1" x14ac:dyDescent="0.3">
      <c r="B4" s="135"/>
      <c r="C4" s="135"/>
      <c r="D4" s="135"/>
      <c r="E4" s="135"/>
      <c r="F4" s="135"/>
      <c r="G4" s="135"/>
      <c r="J4" s="134" t="s">
        <v>88</v>
      </c>
      <c r="K4" s="135"/>
      <c r="L4" s="135"/>
      <c r="M4" s="135"/>
      <c r="N4" s="135"/>
      <c r="O4" s="135"/>
      <c r="X4" s="137"/>
      <c r="Y4" s="137"/>
      <c r="Z4" s="137"/>
      <c r="AA4" s="137"/>
      <c r="AB4" s="137"/>
      <c r="AD4" s="134" t="s">
        <v>192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92" t="s">
        <v>209</v>
      </c>
      <c r="L5" s="2"/>
      <c r="M5" s="2"/>
      <c r="N5" s="2"/>
      <c r="O5" s="2"/>
      <c r="P5" s="2"/>
      <c r="Q5" s="2"/>
      <c r="U5" s="2"/>
      <c r="V5" s="193" t="s">
        <v>194</v>
      </c>
      <c r="Z5" s="2"/>
      <c r="AA5" s="2"/>
      <c r="AB5" s="2"/>
      <c r="AD5" s="2"/>
      <c r="AF5" s="192" t="s">
        <v>209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93" t="s">
        <v>194</v>
      </c>
    </row>
    <row r="6" spans="1:44" s="144" customFormat="1" ht="30" customHeight="1" x14ac:dyDescent="0.3">
      <c r="A6" s="194" t="s">
        <v>143</v>
      </c>
      <c r="B6" s="141" t="s">
        <v>93</v>
      </c>
      <c r="C6" s="111"/>
      <c r="D6" s="111"/>
      <c r="E6" s="111"/>
      <c r="F6" s="111"/>
      <c r="G6" s="111"/>
      <c r="H6" s="112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11"/>
      <c r="R6" s="111"/>
      <c r="S6" s="111"/>
      <c r="T6" s="111"/>
      <c r="U6" s="111"/>
      <c r="V6" s="112"/>
      <c r="W6" s="141" t="s">
        <v>96</v>
      </c>
      <c r="X6" s="111"/>
      <c r="Y6" s="111"/>
      <c r="Z6" s="111"/>
      <c r="AA6" s="111"/>
      <c r="AB6" s="111"/>
      <c r="AC6" s="112"/>
      <c r="AD6" s="142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4" s="144" customFormat="1" ht="18.899999999999999" customHeight="1" x14ac:dyDescent="0.3">
      <c r="A7" s="234"/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106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233" t="s">
        <v>100</v>
      </c>
      <c r="AM7" s="145" t="s">
        <v>101</v>
      </c>
      <c r="AN7" s="145" t="s">
        <v>107</v>
      </c>
      <c r="AO7" s="145" t="s">
        <v>103</v>
      </c>
      <c r="AP7" s="146" t="s">
        <v>106</v>
      </c>
      <c r="AQ7" s="146" t="s">
        <v>105</v>
      </c>
    </row>
    <row r="8" spans="1:44" s="144" customFormat="1" ht="18.899999999999999" customHeight="1" x14ac:dyDescent="0.3">
      <c r="A8" s="20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233"/>
      <c r="AM8" s="148"/>
      <c r="AN8" s="148"/>
      <c r="AO8" s="148"/>
      <c r="AP8" s="149"/>
      <c r="AQ8" s="149"/>
    </row>
    <row r="9" spans="1:44" s="144" customFormat="1" ht="17.399999999999999" customHeight="1" x14ac:dyDescent="0.3">
      <c r="A9" s="82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233"/>
      <c r="AM9" s="148"/>
      <c r="AN9" s="148"/>
      <c r="AO9" s="148"/>
      <c r="AP9" s="149"/>
      <c r="AQ9" s="149"/>
    </row>
    <row r="10" spans="1:44" s="144" customFormat="1" ht="18" customHeight="1" x14ac:dyDescent="0.3">
      <c r="A10" s="235" t="s">
        <v>156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48"/>
      <c r="Y10" s="152"/>
      <c r="Z10" s="152"/>
      <c r="AA10" s="152"/>
      <c r="AB10" s="152"/>
      <c r="AC10" s="152"/>
      <c r="AD10" s="152"/>
      <c r="AE10" s="148"/>
      <c r="AF10" s="152"/>
      <c r="AG10" s="152"/>
      <c r="AH10" s="152"/>
      <c r="AI10" s="152"/>
      <c r="AJ10" s="152"/>
      <c r="AK10" s="152"/>
      <c r="AL10" s="233"/>
      <c r="AM10" s="152"/>
      <c r="AN10" s="152"/>
      <c r="AO10" s="152"/>
      <c r="AP10" s="153"/>
      <c r="AQ10" s="153"/>
    </row>
    <row r="11" spans="1:44" s="144" customFormat="1" ht="30.9" customHeight="1" x14ac:dyDescent="0.3">
      <c r="A11" s="216" t="s">
        <v>202</v>
      </c>
      <c r="B11" s="7">
        <f t="shared" ref="B11:AQ11" si="0">SUM(B12:B33)</f>
        <v>9268</v>
      </c>
      <c r="C11" s="7">
        <f t="shared" si="0"/>
        <v>10860</v>
      </c>
      <c r="D11" s="7">
        <f t="shared" si="0"/>
        <v>1080</v>
      </c>
      <c r="E11" s="7">
        <f t="shared" si="0"/>
        <v>67947</v>
      </c>
      <c r="F11" s="7">
        <f t="shared" si="0"/>
        <v>3</v>
      </c>
      <c r="G11" s="7">
        <f t="shared" si="0"/>
        <v>36787</v>
      </c>
      <c r="H11" s="7">
        <f t="shared" si="0"/>
        <v>331</v>
      </c>
      <c r="I11" s="7">
        <f t="shared" si="0"/>
        <v>1856</v>
      </c>
      <c r="J11" s="7">
        <f t="shared" si="0"/>
        <v>2968</v>
      </c>
      <c r="K11" s="7">
        <f t="shared" si="0"/>
        <v>258</v>
      </c>
      <c r="L11" s="7">
        <f t="shared" si="0"/>
        <v>23146</v>
      </c>
      <c r="M11" s="7">
        <f t="shared" si="0"/>
        <v>1</v>
      </c>
      <c r="N11" s="7">
        <f t="shared" si="0"/>
        <v>10927</v>
      </c>
      <c r="O11" s="7">
        <f t="shared" si="0"/>
        <v>162</v>
      </c>
      <c r="P11" s="7">
        <f t="shared" si="0"/>
        <v>1988</v>
      </c>
      <c r="Q11" s="7">
        <f t="shared" si="0"/>
        <v>2409</v>
      </c>
      <c r="R11" s="7">
        <f t="shared" si="0"/>
        <v>107</v>
      </c>
      <c r="S11" s="7">
        <f t="shared" si="0"/>
        <v>9248</v>
      </c>
      <c r="T11" s="7">
        <f t="shared" si="0"/>
        <v>0</v>
      </c>
      <c r="U11" s="7">
        <f t="shared" si="0"/>
        <v>2443</v>
      </c>
      <c r="V11" s="7">
        <f t="shared" si="0"/>
        <v>23</v>
      </c>
      <c r="W11" s="7">
        <f t="shared" si="0"/>
        <v>0</v>
      </c>
      <c r="X11" s="7">
        <f t="shared" si="0"/>
        <v>0</v>
      </c>
      <c r="Y11" s="7">
        <f t="shared" si="0"/>
        <v>0</v>
      </c>
      <c r="Z11" s="7">
        <f t="shared" si="0"/>
        <v>0</v>
      </c>
      <c r="AA11" s="7">
        <f t="shared" si="0"/>
        <v>0</v>
      </c>
      <c r="AB11" s="7">
        <f t="shared" si="0"/>
        <v>0</v>
      </c>
      <c r="AC11" s="7">
        <f t="shared" si="0"/>
        <v>0</v>
      </c>
      <c r="AD11" s="7">
        <f t="shared" si="0"/>
        <v>4</v>
      </c>
      <c r="AE11" s="7">
        <f t="shared" si="0"/>
        <v>4</v>
      </c>
      <c r="AF11" s="7">
        <f t="shared" si="0"/>
        <v>0</v>
      </c>
      <c r="AG11" s="7">
        <f t="shared" si="0"/>
        <v>3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1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3</v>
      </c>
      <c r="AQ11" s="7">
        <f t="shared" si="0"/>
        <v>0</v>
      </c>
      <c r="AR11" s="22"/>
    </row>
    <row r="12" spans="1:44" s="144" customFormat="1" ht="30.9" customHeight="1" x14ac:dyDescent="0.3">
      <c r="A12" s="217" t="s">
        <v>158</v>
      </c>
      <c r="B12" s="22">
        <v>1275</v>
      </c>
      <c r="C12" s="23">
        <v>828</v>
      </c>
      <c r="D12" s="23">
        <v>151</v>
      </c>
      <c r="E12" s="23">
        <v>2944</v>
      </c>
      <c r="F12" s="23">
        <v>0</v>
      </c>
      <c r="G12" s="23">
        <v>672</v>
      </c>
      <c r="H12" s="23">
        <v>2</v>
      </c>
      <c r="I12" s="23">
        <v>8</v>
      </c>
      <c r="J12" s="23">
        <v>2</v>
      </c>
      <c r="K12" s="23">
        <v>1</v>
      </c>
      <c r="L12" s="23">
        <v>9</v>
      </c>
      <c r="M12" s="23">
        <v>0</v>
      </c>
      <c r="N12" s="23">
        <v>7</v>
      </c>
      <c r="O12" s="23">
        <v>0</v>
      </c>
      <c r="P12" s="22">
        <v>400</v>
      </c>
      <c r="Q12" s="23">
        <v>243</v>
      </c>
      <c r="R12" s="23">
        <v>31</v>
      </c>
      <c r="S12" s="23">
        <v>514</v>
      </c>
      <c r="T12" s="23">
        <v>0</v>
      </c>
      <c r="U12" s="23">
        <v>61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4</v>
      </c>
      <c r="AE12" s="23">
        <v>3</v>
      </c>
      <c r="AF12" s="23">
        <v>0</v>
      </c>
      <c r="AG12" s="23">
        <v>3</v>
      </c>
      <c r="AH12" s="23">
        <v>0</v>
      </c>
      <c r="AI12" s="23">
        <v>0</v>
      </c>
      <c r="AJ12" s="23">
        <v>0</v>
      </c>
      <c r="AK12" s="22">
        <v>1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44" customFormat="1" ht="30.9" customHeight="1" x14ac:dyDescent="0.3">
      <c r="A13" s="217" t="s">
        <v>159</v>
      </c>
      <c r="B13" s="22">
        <v>206</v>
      </c>
      <c r="C13" s="23">
        <v>290</v>
      </c>
      <c r="D13" s="23">
        <v>23</v>
      </c>
      <c r="E13" s="23">
        <v>17925</v>
      </c>
      <c r="F13" s="23">
        <v>0</v>
      </c>
      <c r="G13" s="23">
        <v>3281</v>
      </c>
      <c r="H13" s="23">
        <v>0</v>
      </c>
      <c r="I13" s="23">
        <v>3</v>
      </c>
      <c r="J13" s="23">
        <v>6</v>
      </c>
      <c r="K13" s="23">
        <v>0</v>
      </c>
      <c r="L13" s="23">
        <v>1702</v>
      </c>
      <c r="M13" s="23">
        <v>0</v>
      </c>
      <c r="N13" s="23">
        <v>127</v>
      </c>
      <c r="O13" s="23">
        <v>0</v>
      </c>
      <c r="P13" s="22">
        <v>10</v>
      </c>
      <c r="Q13" s="23">
        <v>31</v>
      </c>
      <c r="R13" s="23">
        <v>0</v>
      </c>
      <c r="S13" s="23">
        <v>690</v>
      </c>
      <c r="T13" s="23">
        <v>0</v>
      </c>
      <c r="U13" s="23">
        <v>70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217" t="s">
        <v>203</v>
      </c>
      <c r="B14" s="22">
        <v>1269</v>
      </c>
      <c r="C14" s="23">
        <v>750</v>
      </c>
      <c r="D14" s="23">
        <v>129</v>
      </c>
      <c r="E14" s="23">
        <v>5489</v>
      </c>
      <c r="F14" s="23">
        <v>0</v>
      </c>
      <c r="G14" s="23">
        <v>2544</v>
      </c>
      <c r="H14" s="23">
        <v>1</v>
      </c>
      <c r="I14" s="23">
        <v>208</v>
      </c>
      <c r="J14" s="23">
        <v>164</v>
      </c>
      <c r="K14" s="23">
        <v>10</v>
      </c>
      <c r="L14" s="23">
        <v>2193</v>
      </c>
      <c r="M14" s="23">
        <v>0</v>
      </c>
      <c r="N14" s="23">
        <v>675</v>
      </c>
      <c r="O14" s="23">
        <v>0</v>
      </c>
      <c r="P14" s="22">
        <v>443</v>
      </c>
      <c r="Q14" s="23">
        <v>263</v>
      </c>
      <c r="R14" s="23">
        <v>19</v>
      </c>
      <c r="S14" s="23">
        <v>2399</v>
      </c>
      <c r="T14" s="23">
        <v>0</v>
      </c>
      <c r="U14" s="23">
        <v>814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1</v>
      </c>
      <c r="AQ14" s="24">
        <v>0</v>
      </c>
    </row>
    <row r="15" spans="1:44" s="21" customFormat="1" ht="30.9" customHeight="1" x14ac:dyDescent="0.25">
      <c r="A15" s="217" t="s">
        <v>160</v>
      </c>
      <c r="B15" s="22">
        <v>934</v>
      </c>
      <c r="C15" s="22">
        <v>1281</v>
      </c>
      <c r="D15" s="22">
        <v>80</v>
      </c>
      <c r="E15" s="22">
        <v>5382</v>
      </c>
      <c r="F15" s="22">
        <v>0</v>
      </c>
      <c r="G15" s="22">
        <v>1118</v>
      </c>
      <c r="H15" s="22">
        <v>15</v>
      </c>
      <c r="I15" s="22">
        <v>271</v>
      </c>
      <c r="J15" s="22">
        <v>205</v>
      </c>
      <c r="K15" s="22">
        <v>41</v>
      </c>
      <c r="L15" s="22">
        <v>2034</v>
      </c>
      <c r="M15" s="22">
        <v>0</v>
      </c>
      <c r="N15" s="22">
        <v>476</v>
      </c>
      <c r="O15" s="22">
        <v>7</v>
      </c>
      <c r="P15" s="22">
        <v>271</v>
      </c>
      <c r="Q15" s="22">
        <v>503</v>
      </c>
      <c r="R15" s="22">
        <v>14</v>
      </c>
      <c r="S15" s="22">
        <v>1540</v>
      </c>
      <c r="T15" s="22">
        <v>0</v>
      </c>
      <c r="U15" s="22">
        <v>259</v>
      </c>
      <c r="V15" s="22">
        <v>4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25">
      <c r="A16" s="217" t="s">
        <v>204</v>
      </c>
      <c r="B16" s="22">
        <v>522</v>
      </c>
      <c r="C16" s="22">
        <v>386</v>
      </c>
      <c r="D16" s="22">
        <v>16</v>
      </c>
      <c r="E16" s="22">
        <v>2444</v>
      </c>
      <c r="F16" s="22">
        <v>0</v>
      </c>
      <c r="G16" s="22">
        <v>2472</v>
      </c>
      <c r="H16" s="22">
        <v>28</v>
      </c>
      <c r="I16" s="22">
        <v>56</v>
      </c>
      <c r="J16" s="22">
        <v>108</v>
      </c>
      <c r="K16" s="22">
        <v>2</v>
      </c>
      <c r="L16" s="22">
        <v>1384</v>
      </c>
      <c r="M16" s="22">
        <v>0</v>
      </c>
      <c r="N16" s="22">
        <v>1275</v>
      </c>
      <c r="O16" s="22">
        <v>12</v>
      </c>
      <c r="P16" s="22">
        <v>99</v>
      </c>
      <c r="Q16" s="22">
        <v>82</v>
      </c>
      <c r="R16" s="22">
        <v>1</v>
      </c>
      <c r="S16" s="22">
        <v>364</v>
      </c>
      <c r="T16" s="22">
        <v>0</v>
      </c>
      <c r="U16" s="22">
        <v>146</v>
      </c>
      <c r="V16" s="22">
        <v>7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44" customFormat="1" ht="30.9" customHeight="1" x14ac:dyDescent="0.3">
      <c r="A17" s="217" t="s">
        <v>162</v>
      </c>
      <c r="B17" s="22">
        <v>1013</v>
      </c>
      <c r="C17" s="22">
        <v>819</v>
      </c>
      <c r="D17" s="22">
        <v>249</v>
      </c>
      <c r="E17" s="22">
        <v>5375</v>
      </c>
      <c r="F17" s="22">
        <v>2</v>
      </c>
      <c r="G17" s="22">
        <v>4004</v>
      </c>
      <c r="H17" s="22">
        <v>68</v>
      </c>
      <c r="I17" s="22">
        <v>360</v>
      </c>
      <c r="J17" s="22">
        <v>339</v>
      </c>
      <c r="K17" s="22">
        <v>136</v>
      </c>
      <c r="L17" s="22">
        <v>2997</v>
      </c>
      <c r="M17" s="22">
        <v>1</v>
      </c>
      <c r="N17" s="22">
        <v>1690</v>
      </c>
      <c r="O17" s="22">
        <v>25</v>
      </c>
      <c r="P17" s="22">
        <v>148</v>
      </c>
      <c r="Q17" s="22">
        <v>126</v>
      </c>
      <c r="R17" s="22">
        <v>10</v>
      </c>
      <c r="S17" s="22">
        <v>318</v>
      </c>
      <c r="T17" s="22">
        <v>0</v>
      </c>
      <c r="U17" s="22">
        <v>144</v>
      </c>
      <c r="V17" s="22">
        <v>6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25">
      <c r="A18" s="217" t="s">
        <v>163</v>
      </c>
      <c r="B18" s="22">
        <v>468</v>
      </c>
      <c r="C18" s="23">
        <v>749</v>
      </c>
      <c r="D18" s="23">
        <v>19</v>
      </c>
      <c r="E18" s="23">
        <v>2319</v>
      </c>
      <c r="F18" s="23">
        <v>0</v>
      </c>
      <c r="G18" s="23">
        <v>2370</v>
      </c>
      <c r="H18" s="23">
        <v>3</v>
      </c>
      <c r="I18" s="23">
        <v>59</v>
      </c>
      <c r="J18" s="23">
        <v>129</v>
      </c>
      <c r="K18" s="23">
        <v>1</v>
      </c>
      <c r="L18" s="23">
        <v>481</v>
      </c>
      <c r="M18" s="23">
        <v>0</v>
      </c>
      <c r="N18" s="23">
        <v>261</v>
      </c>
      <c r="O18" s="23">
        <v>2</v>
      </c>
      <c r="P18" s="22">
        <v>106</v>
      </c>
      <c r="Q18" s="23">
        <v>145</v>
      </c>
      <c r="R18" s="23">
        <v>2</v>
      </c>
      <c r="S18" s="23">
        <v>436</v>
      </c>
      <c r="T18" s="23">
        <v>0</v>
      </c>
      <c r="U18" s="23">
        <v>118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2</v>
      </c>
      <c r="AQ18" s="24">
        <v>0</v>
      </c>
    </row>
    <row r="19" spans="1:43" s="21" customFormat="1" ht="30.9" customHeight="1" x14ac:dyDescent="0.25">
      <c r="A19" s="217" t="s">
        <v>165</v>
      </c>
      <c r="B19" s="22">
        <v>70</v>
      </c>
      <c r="C19" s="23">
        <v>119</v>
      </c>
      <c r="D19" s="23">
        <v>18</v>
      </c>
      <c r="E19" s="23">
        <v>778</v>
      </c>
      <c r="F19" s="23">
        <v>0</v>
      </c>
      <c r="G19" s="23">
        <v>438</v>
      </c>
      <c r="H19" s="23">
        <v>31</v>
      </c>
      <c r="I19" s="23">
        <v>2</v>
      </c>
      <c r="J19" s="23">
        <v>51</v>
      </c>
      <c r="K19" s="23">
        <v>1</v>
      </c>
      <c r="L19" s="23">
        <v>299</v>
      </c>
      <c r="M19" s="23">
        <v>0</v>
      </c>
      <c r="N19" s="23">
        <v>98</v>
      </c>
      <c r="O19" s="23">
        <v>13</v>
      </c>
      <c r="P19" s="22">
        <v>7</v>
      </c>
      <c r="Q19" s="23">
        <v>16</v>
      </c>
      <c r="R19" s="23">
        <v>1</v>
      </c>
      <c r="S19" s="23">
        <v>56</v>
      </c>
      <c r="T19" s="23">
        <v>0</v>
      </c>
      <c r="U19" s="23">
        <v>3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217" t="s">
        <v>166</v>
      </c>
      <c r="B20" s="22">
        <v>108</v>
      </c>
      <c r="C20" s="23">
        <v>173</v>
      </c>
      <c r="D20" s="23">
        <v>14</v>
      </c>
      <c r="E20" s="23">
        <v>759</v>
      </c>
      <c r="F20" s="23">
        <v>0</v>
      </c>
      <c r="G20" s="23">
        <v>1033</v>
      </c>
      <c r="H20" s="23">
        <v>14</v>
      </c>
      <c r="I20" s="23">
        <v>56</v>
      </c>
      <c r="J20" s="23">
        <v>81</v>
      </c>
      <c r="K20" s="23">
        <v>9</v>
      </c>
      <c r="L20" s="23">
        <v>397</v>
      </c>
      <c r="M20" s="23">
        <v>0</v>
      </c>
      <c r="N20" s="23">
        <v>561</v>
      </c>
      <c r="O20" s="23">
        <v>10</v>
      </c>
      <c r="P20" s="22">
        <v>12</v>
      </c>
      <c r="Q20" s="23">
        <v>28</v>
      </c>
      <c r="R20" s="23">
        <v>0</v>
      </c>
      <c r="S20" s="23">
        <v>115</v>
      </c>
      <c r="T20" s="23">
        <v>0</v>
      </c>
      <c r="U20" s="23">
        <v>44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217" t="s">
        <v>167</v>
      </c>
      <c r="B21" s="22">
        <v>667</v>
      </c>
      <c r="C21" s="23">
        <v>807</v>
      </c>
      <c r="D21" s="23">
        <v>141</v>
      </c>
      <c r="E21" s="23">
        <v>3246</v>
      </c>
      <c r="F21" s="23">
        <v>1</v>
      </c>
      <c r="G21" s="23">
        <v>4363</v>
      </c>
      <c r="H21" s="23">
        <v>28</v>
      </c>
      <c r="I21" s="23">
        <v>167</v>
      </c>
      <c r="J21" s="23">
        <v>292</v>
      </c>
      <c r="K21" s="23">
        <v>13</v>
      </c>
      <c r="L21" s="23">
        <v>1328</v>
      </c>
      <c r="M21" s="23">
        <v>0</v>
      </c>
      <c r="N21" s="23">
        <v>1025</v>
      </c>
      <c r="O21" s="23">
        <v>14</v>
      </c>
      <c r="P21" s="22">
        <v>90</v>
      </c>
      <c r="Q21" s="23">
        <v>66</v>
      </c>
      <c r="R21" s="23">
        <v>6</v>
      </c>
      <c r="S21" s="23">
        <v>242</v>
      </c>
      <c r="T21" s="23">
        <v>0</v>
      </c>
      <c r="U21" s="23">
        <v>55</v>
      </c>
      <c r="V21" s="23">
        <v>1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217" t="s">
        <v>168</v>
      </c>
      <c r="B22" s="22">
        <v>193</v>
      </c>
      <c r="C22" s="23">
        <v>234</v>
      </c>
      <c r="D22" s="23">
        <v>9</v>
      </c>
      <c r="E22" s="23">
        <v>2235</v>
      </c>
      <c r="F22" s="23">
        <v>0</v>
      </c>
      <c r="G22" s="23">
        <v>457</v>
      </c>
      <c r="H22" s="23">
        <v>17</v>
      </c>
      <c r="I22" s="23">
        <v>33</v>
      </c>
      <c r="J22" s="23">
        <v>70</v>
      </c>
      <c r="K22" s="23">
        <v>0</v>
      </c>
      <c r="L22" s="23">
        <v>929</v>
      </c>
      <c r="M22" s="23">
        <v>0</v>
      </c>
      <c r="N22" s="23">
        <v>113</v>
      </c>
      <c r="O22" s="23">
        <v>11</v>
      </c>
      <c r="P22" s="22">
        <v>20</v>
      </c>
      <c r="Q22" s="23">
        <v>20</v>
      </c>
      <c r="R22" s="23">
        <v>2</v>
      </c>
      <c r="S22" s="23">
        <v>197</v>
      </c>
      <c r="T22" s="23">
        <v>0</v>
      </c>
      <c r="U22" s="23">
        <v>33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217" t="s">
        <v>169</v>
      </c>
      <c r="B23" s="22">
        <v>1195</v>
      </c>
      <c r="C23" s="23">
        <v>1024</v>
      </c>
      <c r="D23" s="23">
        <v>55</v>
      </c>
      <c r="E23" s="23">
        <v>2285</v>
      </c>
      <c r="F23" s="23">
        <v>0</v>
      </c>
      <c r="G23" s="23">
        <v>2363</v>
      </c>
      <c r="H23" s="23">
        <v>12</v>
      </c>
      <c r="I23" s="23">
        <v>235</v>
      </c>
      <c r="J23" s="23">
        <v>363</v>
      </c>
      <c r="K23" s="23">
        <v>15</v>
      </c>
      <c r="L23" s="23">
        <v>1189</v>
      </c>
      <c r="M23" s="23">
        <v>0</v>
      </c>
      <c r="N23" s="23">
        <v>1124</v>
      </c>
      <c r="O23" s="23">
        <v>5</v>
      </c>
      <c r="P23" s="22">
        <v>127</v>
      </c>
      <c r="Q23" s="23">
        <v>180</v>
      </c>
      <c r="R23" s="23">
        <v>4</v>
      </c>
      <c r="S23" s="23">
        <v>196</v>
      </c>
      <c r="T23" s="23">
        <v>0</v>
      </c>
      <c r="U23" s="23">
        <v>107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217" t="s">
        <v>170</v>
      </c>
      <c r="B24" s="22">
        <v>479</v>
      </c>
      <c r="C24" s="23">
        <v>610</v>
      </c>
      <c r="D24" s="23">
        <v>27</v>
      </c>
      <c r="E24" s="23">
        <v>2095</v>
      </c>
      <c r="F24" s="23">
        <v>0</v>
      </c>
      <c r="G24" s="23">
        <v>1410</v>
      </c>
      <c r="H24" s="23">
        <v>12</v>
      </c>
      <c r="I24" s="23">
        <v>203</v>
      </c>
      <c r="J24" s="23">
        <v>321</v>
      </c>
      <c r="K24" s="23">
        <v>7</v>
      </c>
      <c r="L24" s="23">
        <v>1291</v>
      </c>
      <c r="M24" s="23">
        <v>0</v>
      </c>
      <c r="N24" s="23">
        <v>526</v>
      </c>
      <c r="O24" s="23">
        <v>6</v>
      </c>
      <c r="P24" s="22">
        <v>37</v>
      </c>
      <c r="Q24" s="23">
        <v>53</v>
      </c>
      <c r="R24" s="23">
        <v>2</v>
      </c>
      <c r="S24" s="23">
        <v>65</v>
      </c>
      <c r="T24" s="23">
        <v>0</v>
      </c>
      <c r="U24" s="23">
        <v>26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217" t="s">
        <v>205</v>
      </c>
      <c r="B25" s="22">
        <v>498</v>
      </c>
      <c r="C25" s="23">
        <v>713</v>
      </c>
      <c r="D25" s="23">
        <v>24</v>
      </c>
      <c r="E25" s="23">
        <v>4553</v>
      </c>
      <c r="F25" s="23">
        <v>0</v>
      </c>
      <c r="G25" s="23">
        <v>4396</v>
      </c>
      <c r="H25" s="23">
        <v>4</v>
      </c>
      <c r="I25" s="23">
        <v>87</v>
      </c>
      <c r="J25" s="23">
        <v>170</v>
      </c>
      <c r="K25" s="23">
        <v>4</v>
      </c>
      <c r="L25" s="23">
        <v>2184</v>
      </c>
      <c r="M25" s="23">
        <v>0</v>
      </c>
      <c r="N25" s="23">
        <v>1474</v>
      </c>
      <c r="O25" s="23">
        <v>1</v>
      </c>
      <c r="P25" s="22">
        <v>137</v>
      </c>
      <c r="Q25" s="23">
        <v>131</v>
      </c>
      <c r="R25" s="23">
        <v>1</v>
      </c>
      <c r="S25" s="23">
        <v>364</v>
      </c>
      <c r="T25" s="23">
        <v>0</v>
      </c>
      <c r="U25" s="23">
        <v>135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217" t="s">
        <v>172</v>
      </c>
      <c r="B26" s="22">
        <v>27</v>
      </c>
      <c r="C26" s="23">
        <v>411</v>
      </c>
      <c r="D26" s="23">
        <v>24</v>
      </c>
      <c r="E26" s="23">
        <v>2179</v>
      </c>
      <c r="F26" s="23">
        <v>0</v>
      </c>
      <c r="G26" s="23">
        <v>842</v>
      </c>
      <c r="H26" s="23">
        <v>0</v>
      </c>
      <c r="I26" s="23">
        <v>7</v>
      </c>
      <c r="J26" s="23">
        <v>52</v>
      </c>
      <c r="K26" s="23">
        <v>4</v>
      </c>
      <c r="L26" s="23">
        <v>222</v>
      </c>
      <c r="M26" s="23">
        <v>0</v>
      </c>
      <c r="N26" s="23">
        <v>187</v>
      </c>
      <c r="O26" s="23">
        <v>0</v>
      </c>
      <c r="P26" s="22">
        <v>9</v>
      </c>
      <c r="Q26" s="23">
        <v>215</v>
      </c>
      <c r="R26" s="23">
        <v>7</v>
      </c>
      <c r="S26" s="23">
        <v>1056</v>
      </c>
      <c r="T26" s="23">
        <v>0</v>
      </c>
      <c r="U26" s="23">
        <v>210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217" t="s">
        <v>173</v>
      </c>
      <c r="B27" s="22">
        <v>66</v>
      </c>
      <c r="C27" s="23">
        <v>368</v>
      </c>
      <c r="D27" s="23">
        <v>11</v>
      </c>
      <c r="E27" s="23">
        <v>2432</v>
      </c>
      <c r="F27" s="23">
        <v>0</v>
      </c>
      <c r="G27" s="23">
        <v>706</v>
      </c>
      <c r="H27" s="23">
        <v>33</v>
      </c>
      <c r="I27" s="23">
        <v>35</v>
      </c>
      <c r="J27" s="23">
        <v>116</v>
      </c>
      <c r="K27" s="23">
        <v>0</v>
      </c>
      <c r="L27" s="23">
        <v>1800</v>
      </c>
      <c r="M27" s="23">
        <v>0</v>
      </c>
      <c r="N27" s="23">
        <v>123</v>
      </c>
      <c r="O27" s="23">
        <v>15</v>
      </c>
      <c r="P27" s="22">
        <v>7</v>
      </c>
      <c r="Q27" s="23">
        <v>36</v>
      </c>
      <c r="R27" s="23">
        <v>0</v>
      </c>
      <c r="S27" s="23">
        <v>143</v>
      </c>
      <c r="T27" s="23">
        <v>0</v>
      </c>
      <c r="U27" s="23">
        <v>24</v>
      </c>
      <c r="V27" s="23">
        <v>2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1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217" t="s">
        <v>174</v>
      </c>
      <c r="B28" s="22">
        <v>23</v>
      </c>
      <c r="C28" s="23">
        <v>287</v>
      </c>
      <c r="D28" s="23">
        <v>6</v>
      </c>
      <c r="E28" s="23">
        <v>1074</v>
      </c>
      <c r="F28" s="23">
        <v>0</v>
      </c>
      <c r="G28" s="23">
        <v>918</v>
      </c>
      <c r="H28" s="23">
        <v>8</v>
      </c>
      <c r="I28" s="23">
        <v>6</v>
      </c>
      <c r="J28" s="23">
        <v>199</v>
      </c>
      <c r="K28" s="23">
        <v>0</v>
      </c>
      <c r="L28" s="23">
        <v>686</v>
      </c>
      <c r="M28" s="23">
        <v>0</v>
      </c>
      <c r="N28" s="23">
        <v>426</v>
      </c>
      <c r="O28" s="23">
        <v>4</v>
      </c>
      <c r="P28" s="22">
        <v>7</v>
      </c>
      <c r="Q28" s="23">
        <v>27</v>
      </c>
      <c r="R28" s="23">
        <v>0</v>
      </c>
      <c r="S28" s="23">
        <v>96</v>
      </c>
      <c r="T28" s="23">
        <v>0</v>
      </c>
      <c r="U28" s="23">
        <v>17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217" t="s">
        <v>206</v>
      </c>
      <c r="B29" s="22">
        <v>115</v>
      </c>
      <c r="C29" s="23">
        <v>385</v>
      </c>
      <c r="D29" s="23">
        <v>29</v>
      </c>
      <c r="E29" s="23">
        <v>2249</v>
      </c>
      <c r="F29" s="23">
        <v>0</v>
      </c>
      <c r="G29" s="23">
        <v>1762</v>
      </c>
      <c r="H29" s="23">
        <v>48</v>
      </c>
      <c r="I29" s="22">
        <v>15</v>
      </c>
      <c r="J29" s="23">
        <v>55</v>
      </c>
      <c r="K29" s="23">
        <v>1</v>
      </c>
      <c r="L29" s="23">
        <v>911</v>
      </c>
      <c r="M29" s="23">
        <v>0</v>
      </c>
      <c r="N29" s="23">
        <v>279</v>
      </c>
      <c r="O29" s="23">
        <v>32</v>
      </c>
      <c r="P29" s="23">
        <v>27</v>
      </c>
      <c r="Q29" s="23">
        <v>127</v>
      </c>
      <c r="R29" s="23">
        <v>3</v>
      </c>
      <c r="S29" s="23">
        <v>230</v>
      </c>
      <c r="T29" s="23">
        <v>0</v>
      </c>
      <c r="U29" s="23">
        <v>59</v>
      </c>
      <c r="V29" s="23">
        <v>3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217" t="s">
        <v>176</v>
      </c>
      <c r="B30" s="22">
        <v>47</v>
      </c>
      <c r="C30" s="23">
        <v>368</v>
      </c>
      <c r="D30" s="23">
        <v>26</v>
      </c>
      <c r="E30" s="23">
        <v>943</v>
      </c>
      <c r="F30" s="23">
        <v>0</v>
      </c>
      <c r="G30" s="23">
        <v>699</v>
      </c>
      <c r="H30" s="23">
        <v>0</v>
      </c>
      <c r="I30" s="22">
        <v>24</v>
      </c>
      <c r="J30" s="23">
        <v>153</v>
      </c>
      <c r="K30" s="23">
        <v>6</v>
      </c>
      <c r="L30" s="23">
        <v>501</v>
      </c>
      <c r="M30" s="23">
        <v>0</v>
      </c>
      <c r="N30" s="23">
        <v>286</v>
      </c>
      <c r="O30" s="23">
        <v>0</v>
      </c>
      <c r="P30" s="23">
        <v>9</v>
      </c>
      <c r="Q30" s="23">
        <v>73</v>
      </c>
      <c r="R30" s="23">
        <v>0</v>
      </c>
      <c r="S30" s="23">
        <v>169</v>
      </c>
      <c r="T30" s="23">
        <v>0</v>
      </c>
      <c r="U30" s="23">
        <v>64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217" t="s">
        <v>177</v>
      </c>
      <c r="B31" s="22">
        <v>33</v>
      </c>
      <c r="C31" s="23">
        <v>142</v>
      </c>
      <c r="D31" s="23">
        <v>24</v>
      </c>
      <c r="E31" s="23">
        <v>999</v>
      </c>
      <c r="F31" s="23">
        <v>0</v>
      </c>
      <c r="G31" s="23">
        <v>711</v>
      </c>
      <c r="H31" s="23">
        <v>3</v>
      </c>
      <c r="I31" s="22">
        <v>4</v>
      </c>
      <c r="J31" s="23">
        <v>62</v>
      </c>
      <c r="K31" s="23">
        <v>7</v>
      </c>
      <c r="L31" s="23">
        <v>518</v>
      </c>
      <c r="M31" s="23">
        <v>0</v>
      </c>
      <c r="N31" s="23">
        <v>166</v>
      </c>
      <c r="O31" s="23">
        <v>1</v>
      </c>
      <c r="P31" s="23">
        <v>8</v>
      </c>
      <c r="Q31" s="23">
        <v>19</v>
      </c>
      <c r="R31" s="23">
        <v>3</v>
      </c>
      <c r="S31" s="23">
        <v>39</v>
      </c>
      <c r="T31" s="23">
        <v>0</v>
      </c>
      <c r="U31" s="23">
        <v>44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218" t="s">
        <v>178</v>
      </c>
      <c r="B32" s="22">
        <v>60</v>
      </c>
      <c r="C32" s="23">
        <v>112</v>
      </c>
      <c r="D32" s="23">
        <v>5</v>
      </c>
      <c r="E32" s="23">
        <v>218</v>
      </c>
      <c r="F32" s="23">
        <v>0</v>
      </c>
      <c r="G32" s="23">
        <v>222</v>
      </c>
      <c r="H32" s="23">
        <v>4</v>
      </c>
      <c r="I32" s="22">
        <v>17</v>
      </c>
      <c r="J32" s="23">
        <v>28</v>
      </c>
      <c r="K32" s="23">
        <v>0</v>
      </c>
      <c r="L32" s="23">
        <v>81</v>
      </c>
      <c r="M32" s="23">
        <v>0</v>
      </c>
      <c r="N32" s="23">
        <v>27</v>
      </c>
      <c r="O32" s="23">
        <v>4</v>
      </c>
      <c r="P32" s="23">
        <v>14</v>
      </c>
      <c r="Q32" s="23">
        <v>25</v>
      </c>
      <c r="R32" s="23">
        <v>1</v>
      </c>
      <c r="S32" s="23">
        <v>14</v>
      </c>
      <c r="T32" s="23">
        <v>0</v>
      </c>
      <c r="U32" s="23">
        <v>8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219" t="s">
        <v>179</v>
      </c>
      <c r="B33" s="25">
        <v>0</v>
      </c>
      <c r="C33" s="26">
        <v>4</v>
      </c>
      <c r="D33" s="26">
        <v>0</v>
      </c>
      <c r="E33" s="26">
        <v>24</v>
      </c>
      <c r="F33" s="26">
        <v>0</v>
      </c>
      <c r="G33" s="26">
        <v>6</v>
      </c>
      <c r="H33" s="26">
        <v>0</v>
      </c>
      <c r="I33" s="25">
        <v>0</v>
      </c>
      <c r="J33" s="26">
        <v>2</v>
      </c>
      <c r="K33" s="26">
        <v>0</v>
      </c>
      <c r="L33" s="26">
        <v>10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5</v>
      </c>
      <c r="T33" s="26">
        <v>0</v>
      </c>
      <c r="U33" s="26">
        <v>2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59" customFormat="1" ht="21" customHeight="1" x14ac:dyDescent="0.3">
      <c r="A34" s="160"/>
      <c r="B34" s="158"/>
      <c r="G34" s="160"/>
      <c r="H34" s="158"/>
      <c r="L34" s="160"/>
      <c r="M34" s="160"/>
      <c r="O34" s="222"/>
      <c r="Q34" s="16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60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158"/>
      <c r="B35" s="158"/>
      <c r="C35" s="158"/>
      <c r="D35" s="158"/>
      <c r="L35" s="160"/>
      <c r="M35" s="160"/>
      <c r="O35" s="222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1" customHeight="1" x14ac:dyDescent="0.3">
      <c r="A36" s="236" t="s">
        <v>207</v>
      </c>
      <c r="B36" s="237"/>
      <c r="C36" s="234"/>
      <c r="D36" s="238"/>
      <c r="E36" s="238"/>
      <c r="F36" s="170"/>
      <c r="G36" s="171"/>
      <c r="H36" s="169"/>
      <c r="I36" s="171"/>
      <c r="J36" s="144"/>
      <c r="K36" s="144"/>
      <c r="L36" s="144"/>
      <c r="M36" s="144"/>
      <c r="N36" s="144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3">
      <c r="A37" s="236" t="s">
        <v>208</v>
      </c>
      <c r="B37" s="237"/>
      <c r="C37" s="234"/>
      <c r="D37" s="238"/>
      <c r="E37" s="238"/>
      <c r="F37" s="170"/>
      <c r="G37" s="171"/>
      <c r="H37" s="169"/>
      <c r="I37" s="171"/>
      <c r="J37" s="144"/>
      <c r="K37" s="144"/>
      <c r="L37" s="144"/>
      <c r="M37" s="144"/>
      <c r="N37" s="144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P7:AP10"/>
    <mergeCell ref="AQ7:AQ10"/>
    <mergeCell ref="AK7:AK10"/>
    <mergeCell ref="AL7:AL10"/>
    <mergeCell ref="AM7:AM10"/>
    <mergeCell ref="AN7:AN10"/>
    <mergeCell ref="AO7:AO10"/>
    <mergeCell ref="AF7:AF10"/>
    <mergeCell ref="AG7:AG10"/>
    <mergeCell ref="AH7:AH10"/>
    <mergeCell ref="AI7:AI10"/>
    <mergeCell ref="AJ7:AJ10"/>
    <mergeCell ref="AA7:AA10"/>
    <mergeCell ref="AB7:AB10"/>
    <mergeCell ref="AC7:AC10"/>
    <mergeCell ref="AD7:AD10"/>
    <mergeCell ref="AE7:AE10"/>
    <mergeCell ref="V7:V10"/>
    <mergeCell ref="W7:W10"/>
    <mergeCell ref="X7:X10"/>
    <mergeCell ref="Y7:Y10"/>
    <mergeCell ref="Z7:Z10"/>
    <mergeCell ref="Q7:Q10"/>
    <mergeCell ref="R7:R10"/>
    <mergeCell ref="S7:S10"/>
    <mergeCell ref="T7:T10"/>
    <mergeCell ref="U7:U10"/>
    <mergeCell ref="AK6:AQ6"/>
    <mergeCell ref="B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B6:H6"/>
    <mergeCell ref="I6:O6"/>
    <mergeCell ref="P6:V6"/>
    <mergeCell ref="W6:AC6"/>
    <mergeCell ref="AD6:AJ6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O37"/>
  <sheetViews>
    <sheetView zoomScale="80" zoomScaleNormal="80"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36" customFormat="1" ht="16.5" customHeight="1" x14ac:dyDescent="0.3">
      <c r="A1" s="223" t="s">
        <v>134</v>
      </c>
      <c r="B1" s="173"/>
      <c r="C1" s="133"/>
      <c r="D1" s="133"/>
      <c r="E1" s="133"/>
      <c r="F1" s="133"/>
      <c r="G1" s="133"/>
      <c r="H1" s="133"/>
      <c r="I1" s="224"/>
      <c r="J1" s="133"/>
      <c r="K1" s="133"/>
      <c r="L1" s="133"/>
      <c r="M1" s="133"/>
      <c r="N1" s="133"/>
      <c r="O1" s="133"/>
      <c r="P1" s="133"/>
      <c r="Q1" s="133"/>
      <c r="R1" s="133"/>
      <c r="S1" s="225" t="s">
        <v>135</v>
      </c>
      <c r="T1" s="226"/>
      <c r="U1" s="227" t="s">
        <v>136</v>
      </c>
      <c r="V1" s="228"/>
      <c r="W1" s="174"/>
      <c r="X1" s="174"/>
      <c r="Y1" s="174"/>
      <c r="Z1" s="174"/>
      <c r="AA1" s="174"/>
      <c r="AB1" s="174"/>
      <c r="AC1" s="174"/>
      <c r="AD1" s="175"/>
      <c r="AE1" s="176"/>
      <c r="AF1" s="176"/>
      <c r="AG1" s="176"/>
      <c r="AH1" s="176"/>
      <c r="AI1" s="176"/>
      <c r="AJ1" s="176"/>
      <c r="AK1" s="176"/>
      <c r="AN1" s="225" t="s">
        <v>135</v>
      </c>
      <c r="AO1" s="226"/>
      <c r="AP1" s="227" t="s">
        <v>136</v>
      </c>
      <c r="AQ1" s="228"/>
    </row>
    <row r="2" spans="1:44" s="136" customFormat="1" ht="15.9" customHeight="1" x14ac:dyDescent="0.3">
      <c r="A2" s="182" t="s">
        <v>137</v>
      </c>
      <c r="B2" s="183" t="s">
        <v>190</v>
      </c>
      <c r="C2" s="184"/>
      <c r="D2" s="183"/>
      <c r="E2" s="183"/>
      <c r="F2" s="183"/>
      <c r="G2" s="183"/>
      <c r="H2" s="183"/>
      <c r="I2" s="183"/>
      <c r="J2" s="184"/>
      <c r="K2" s="183"/>
      <c r="L2" s="183"/>
      <c r="M2" s="183"/>
      <c r="N2" s="183"/>
      <c r="O2" s="183"/>
      <c r="P2" s="183"/>
      <c r="Q2" s="183"/>
      <c r="R2" s="183"/>
      <c r="S2" s="229" t="s">
        <v>139</v>
      </c>
      <c r="T2" s="230"/>
      <c r="U2" s="230" t="s">
        <v>7</v>
      </c>
      <c r="V2" s="231"/>
      <c r="W2" s="183" t="s">
        <v>191</v>
      </c>
      <c r="X2" s="185"/>
      <c r="Y2" s="185"/>
      <c r="Z2" s="185"/>
      <c r="AA2" s="185"/>
      <c r="AB2" s="185"/>
      <c r="AC2" s="185"/>
      <c r="AD2" s="186"/>
      <c r="AE2" s="187"/>
      <c r="AF2" s="187"/>
      <c r="AG2" s="187"/>
      <c r="AH2" s="187"/>
      <c r="AI2" s="187"/>
      <c r="AJ2" s="187"/>
      <c r="AK2" s="187"/>
      <c r="AL2" s="184"/>
      <c r="AM2" s="232"/>
      <c r="AN2" s="229" t="s">
        <v>139</v>
      </c>
      <c r="AO2" s="230"/>
      <c r="AP2" s="230" t="s">
        <v>7</v>
      </c>
      <c r="AQ2" s="231"/>
    </row>
    <row r="3" spans="1:44" s="136" customFormat="1" ht="16.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34" customFormat="1" ht="28.5" customHeight="1" x14ac:dyDescent="0.3">
      <c r="B4" s="135"/>
      <c r="C4" s="135"/>
      <c r="D4" s="135"/>
      <c r="E4" s="135"/>
      <c r="F4" s="135"/>
      <c r="G4" s="135"/>
      <c r="J4" s="134" t="s">
        <v>88</v>
      </c>
      <c r="K4" s="135"/>
      <c r="L4" s="135"/>
      <c r="M4" s="135"/>
      <c r="N4" s="135"/>
      <c r="O4" s="135"/>
      <c r="X4" s="137"/>
      <c r="Y4" s="137"/>
      <c r="Z4" s="137"/>
      <c r="AA4" s="137"/>
      <c r="AB4" s="137"/>
      <c r="AD4" s="134" t="s">
        <v>192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92" t="s">
        <v>201</v>
      </c>
      <c r="L5" s="2"/>
      <c r="M5" s="2"/>
      <c r="N5" s="2"/>
      <c r="O5" s="2"/>
      <c r="P5" s="2"/>
      <c r="Q5" s="2"/>
      <c r="U5" s="2"/>
      <c r="V5" s="193" t="s">
        <v>194</v>
      </c>
      <c r="Z5" s="2"/>
      <c r="AA5" s="2"/>
      <c r="AB5" s="2"/>
      <c r="AD5" s="2"/>
      <c r="AF5" s="192" t="s">
        <v>201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93" t="s">
        <v>194</v>
      </c>
    </row>
    <row r="6" spans="1:44" s="144" customFormat="1" ht="30" customHeight="1" x14ac:dyDescent="0.3">
      <c r="A6" s="194" t="s">
        <v>143</v>
      </c>
      <c r="B6" s="141" t="s">
        <v>93</v>
      </c>
      <c r="C6" s="111"/>
      <c r="D6" s="111"/>
      <c r="E6" s="111"/>
      <c r="F6" s="111"/>
      <c r="G6" s="111"/>
      <c r="H6" s="112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11"/>
      <c r="R6" s="111"/>
      <c r="S6" s="111"/>
      <c r="T6" s="111"/>
      <c r="U6" s="111"/>
      <c r="V6" s="112"/>
      <c r="W6" s="141" t="s">
        <v>96</v>
      </c>
      <c r="X6" s="111"/>
      <c r="Y6" s="111"/>
      <c r="Z6" s="111"/>
      <c r="AA6" s="111"/>
      <c r="AB6" s="111"/>
      <c r="AC6" s="112"/>
      <c r="AD6" s="142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4" s="144" customFormat="1" ht="18.899999999999999" customHeight="1" x14ac:dyDescent="0.3">
      <c r="A7" s="234"/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106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233" t="s">
        <v>100</v>
      </c>
      <c r="AM7" s="145" t="s">
        <v>101</v>
      </c>
      <c r="AN7" s="145" t="s">
        <v>107</v>
      </c>
      <c r="AO7" s="145" t="s">
        <v>103</v>
      </c>
      <c r="AP7" s="146" t="s">
        <v>106</v>
      </c>
      <c r="AQ7" s="146" t="s">
        <v>105</v>
      </c>
    </row>
    <row r="8" spans="1:44" s="144" customFormat="1" ht="18.899999999999999" customHeight="1" x14ac:dyDescent="0.3">
      <c r="A8" s="20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233"/>
      <c r="AM8" s="148"/>
      <c r="AN8" s="148"/>
      <c r="AO8" s="148"/>
      <c r="AP8" s="149"/>
      <c r="AQ8" s="149"/>
    </row>
    <row r="9" spans="1:44" s="144" customFormat="1" ht="17.399999999999999" customHeight="1" x14ac:dyDescent="0.3">
      <c r="A9" s="82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233"/>
      <c r="AM9" s="148"/>
      <c r="AN9" s="148"/>
      <c r="AO9" s="148"/>
      <c r="AP9" s="149"/>
      <c r="AQ9" s="149"/>
    </row>
    <row r="10" spans="1:44" s="144" customFormat="1" ht="18" customHeight="1" x14ac:dyDescent="0.3">
      <c r="A10" s="235" t="s">
        <v>156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48"/>
      <c r="Y10" s="152"/>
      <c r="Z10" s="152"/>
      <c r="AA10" s="152"/>
      <c r="AB10" s="152"/>
      <c r="AC10" s="152"/>
      <c r="AD10" s="152"/>
      <c r="AE10" s="148"/>
      <c r="AF10" s="152"/>
      <c r="AG10" s="152"/>
      <c r="AH10" s="152"/>
      <c r="AI10" s="152"/>
      <c r="AJ10" s="152"/>
      <c r="AK10" s="152"/>
      <c r="AL10" s="233"/>
      <c r="AM10" s="152"/>
      <c r="AN10" s="152"/>
      <c r="AO10" s="152"/>
      <c r="AP10" s="153"/>
      <c r="AQ10" s="153"/>
    </row>
    <row r="11" spans="1:44" s="144" customFormat="1" ht="30.9" customHeight="1" x14ac:dyDescent="0.3">
      <c r="A11" s="216" t="s">
        <v>202</v>
      </c>
      <c r="B11" s="7">
        <f t="shared" ref="B11:AQ11" si="0">SUM(B12:B33)</f>
        <v>9164</v>
      </c>
      <c r="C11" s="7">
        <f t="shared" si="0"/>
        <v>10237</v>
      </c>
      <c r="D11" s="7">
        <f t="shared" si="0"/>
        <v>713</v>
      </c>
      <c r="E11" s="7">
        <f t="shared" si="0"/>
        <v>62612</v>
      </c>
      <c r="F11" s="7">
        <f t="shared" si="0"/>
        <v>2</v>
      </c>
      <c r="G11" s="7">
        <f t="shared" si="0"/>
        <v>29293</v>
      </c>
      <c r="H11" s="7">
        <f t="shared" si="0"/>
        <v>361</v>
      </c>
      <c r="I11" s="7">
        <f t="shared" si="0"/>
        <v>2305</v>
      </c>
      <c r="J11" s="7">
        <f t="shared" si="0"/>
        <v>3085</v>
      </c>
      <c r="K11" s="7">
        <f t="shared" si="0"/>
        <v>160</v>
      </c>
      <c r="L11" s="7">
        <f t="shared" si="0"/>
        <v>24884</v>
      </c>
      <c r="M11" s="7">
        <f t="shared" si="0"/>
        <v>0</v>
      </c>
      <c r="N11" s="7">
        <f t="shared" si="0"/>
        <v>10052</v>
      </c>
      <c r="O11" s="7">
        <f t="shared" si="0"/>
        <v>206</v>
      </c>
      <c r="P11" s="7">
        <f t="shared" si="0"/>
        <v>1695</v>
      </c>
      <c r="Q11" s="7">
        <f t="shared" si="0"/>
        <v>1792</v>
      </c>
      <c r="R11" s="7">
        <f t="shared" si="0"/>
        <v>69</v>
      </c>
      <c r="S11" s="7">
        <f t="shared" si="0"/>
        <v>6135</v>
      </c>
      <c r="T11" s="7">
        <f t="shared" si="0"/>
        <v>1</v>
      </c>
      <c r="U11" s="7">
        <f t="shared" si="0"/>
        <v>1744</v>
      </c>
      <c r="V11" s="7">
        <f t="shared" si="0"/>
        <v>23</v>
      </c>
      <c r="W11" s="7">
        <f t="shared" si="0"/>
        <v>1</v>
      </c>
      <c r="X11" s="7">
        <f t="shared" si="0"/>
        <v>1</v>
      </c>
      <c r="Y11" s="7">
        <f t="shared" si="0"/>
        <v>0</v>
      </c>
      <c r="Z11" s="7">
        <f t="shared" si="0"/>
        <v>1</v>
      </c>
      <c r="AA11" s="7">
        <f t="shared" si="0"/>
        <v>0</v>
      </c>
      <c r="AB11" s="7">
        <f t="shared" si="0"/>
        <v>0</v>
      </c>
      <c r="AC11" s="7">
        <f t="shared" si="0"/>
        <v>0</v>
      </c>
      <c r="AD11" s="7">
        <f t="shared" si="0"/>
        <v>3</v>
      </c>
      <c r="AE11" s="7">
        <f t="shared" si="0"/>
        <v>3</v>
      </c>
      <c r="AF11" s="7">
        <f t="shared" si="0"/>
        <v>0</v>
      </c>
      <c r="AG11" s="7">
        <f t="shared" si="0"/>
        <v>4</v>
      </c>
      <c r="AH11" s="7">
        <f t="shared" si="0"/>
        <v>0</v>
      </c>
      <c r="AI11" s="7">
        <f t="shared" si="0"/>
        <v>3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44" customFormat="1" ht="30.9" customHeight="1" x14ac:dyDescent="0.3">
      <c r="A12" s="217" t="s">
        <v>158</v>
      </c>
      <c r="B12" s="22">
        <v>1048</v>
      </c>
      <c r="C12" s="23">
        <v>1446</v>
      </c>
      <c r="D12" s="23">
        <v>126</v>
      </c>
      <c r="E12" s="23">
        <v>2321</v>
      </c>
      <c r="F12" s="23">
        <v>0</v>
      </c>
      <c r="G12" s="23">
        <v>622</v>
      </c>
      <c r="H12" s="23">
        <v>0</v>
      </c>
      <c r="I12" s="23">
        <v>82</v>
      </c>
      <c r="J12" s="23">
        <v>69</v>
      </c>
      <c r="K12" s="23">
        <v>8</v>
      </c>
      <c r="L12" s="23">
        <v>187</v>
      </c>
      <c r="M12" s="23">
        <v>0</v>
      </c>
      <c r="N12" s="23">
        <v>89</v>
      </c>
      <c r="O12" s="23">
        <v>0</v>
      </c>
      <c r="P12" s="22">
        <v>3</v>
      </c>
      <c r="Q12" s="23">
        <v>4</v>
      </c>
      <c r="R12" s="23">
        <v>0</v>
      </c>
      <c r="S12" s="23">
        <v>13</v>
      </c>
      <c r="T12" s="23">
        <v>0</v>
      </c>
      <c r="U12" s="23">
        <v>6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1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44" customFormat="1" ht="30.9" customHeight="1" x14ac:dyDescent="0.3">
      <c r="A13" s="217" t="s">
        <v>159</v>
      </c>
      <c r="B13" s="22">
        <v>293</v>
      </c>
      <c r="C13" s="23">
        <v>319</v>
      </c>
      <c r="D13" s="23">
        <v>26</v>
      </c>
      <c r="E13" s="23">
        <v>17334</v>
      </c>
      <c r="F13" s="23">
        <v>0</v>
      </c>
      <c r="G13" s="23">
        <v>4135</v>
      </c>
      <c r="H13" s="23">
        <v>0</v>
      </c>
      <c r="I13" s="23">
        <v>4</v>
      </c>
      <c r="J13" s="23">
        <v>4</v>
      </c>
      <c r="K13" s="23">
        <v>0</v>
      </c>
      <c r="L13" s="23">
        <v>2265</v>
      </c>
      <c r="M13" s="23">
        <v>0</v>
      </c>
      <c r="N13" s="23">
        <v>151</v>
      </c>
      <c r="O13" s="23">
        <v>0</v>
      </c>
      <c r="P13" s="22">
        <v>9</v>
      </c>
      <c r="Q13" s="23">
        <v>2</v>
      </c>
      <c r="R13" s="23">
        <v>0</v>
      </c>
      <c r="S13" s="23">
        <v>1</v>
      </c>
      <c r="T13" s="23">
        <v>0</v>
      </c>
      <c r="U13" s="23">
        <v>1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217" t="s">
        <v>203</v>
      </c>
      <c r="B14" s="22">
        <v>1964</v>
      </c>
      <c r="C14" s="23">
        <v>1264</v>
      </c>
      <c r="D14" s="23">
        <v>128</v>
      </c>
      <c r="E14" s="23">
        <v>4049</v>
      </c>
      <c r="F14" s="23">
        <v>0</v>
      </c>
      <c r="G14" s="23">
        <v>2344</v>
      </c>
      <c r="H14" s="23">
        <v>6</v>
      </c>
      <c r="I14" s="23">
        <v>448</v>
      </c>
      <c r="J14" s="23">
        <v>295</v>
      </c>
      <c r="K14" s="23">
        <v>32</v>
      </c>
      <c r="L14" s="23">
        <v>1867</v>
      </c>
      <c r="M14" s="23">
        <v>0</v>
      </c>
      <c r="N14" s="23">
        <v>605</v>
      </c>
      <c r="O14" s="23">
        <v>1</v>
      </c>
      <c r="P14" s="22">
        <v>583</v>
      </c>
      <c r="Q14" s="23">
        <v>470</v>
      </c>
      <c r="R14" s="23">
        <v>25</v>
      </c>
      <c r="S14" s="23">
        <v>1124</v>
      </c>
      <c r="T14" s="23">
        <v>0</v>
      </c>
      <c r="U14" s="23">
        <v>607</v>
      </c>
      <c r="V14" s="23">
        <v>2</v>
      </c>
      <c r="W14" s="23">
        <v>1</v>
      </c>
      <c r="X14" s="23">
        <v>0</v>
      </c>
      <c r="Y14" s="23">
        <v>0</v>
      </c>
      <c r="Z14" s="23">
        <v>1</v>
      </c>
      <c r="AA14" s="23">
        <v>0</v>
      </c>
      <c r="AB14" s="23">
        <v>0</v>
      </c>
      <c r="AC14" s="23">
        <v>0</v>
      </c>
      <c r="AD14" s="23">
        <v>2</v>
      </c>
      <c r="AE14" s="23">
        <v>2</v>
      </c>
      <c r="AF14" s="23">
        <v>0</v>
      </c>
      <c r="AG14" s="23">
        <v>4</v>
      </c>
      <c r="AH14" s="23">
        <v>0</v>
      </c>
      <c r="AI14" s="23">
        <v>3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25">
      <c r="A15" s="217" t="s">
        <v>160</v>
      </c>
      <c r="B15" s="22">
        <v>543</v>
      </c>
      <c r="C15" s="22">
        <v>748</v>
      </c>
      <c r="D15" s="22">
        <v>30</v>
      </c>
      <c r="E15" s="22">
        <v>5351</v>
      </c>
      <c r="F15" s="22">
        <v>0</v>
      </c>
      <c r="G15" s="22">
        <v>755</v>
      </c>
      <c r="H15" s="22">
        <v>0</v>
      </c>
      <c r="I15" s="22">
        <v>233</v>
      </c>
      <c r="J15" s="22">
        <v>243</v>
      </c>
      <c r="K15" s="22">
        <v>5</v>
      </c>
      <c r="L15" s="22">
        <v>2934</v>
      </c>
      <c r="M15" s="22">
        <v>0</v>
      </c>
      <c r="N15" s="22">
        <v>355</v>
      </c>
      <c r="O15" s="22">
        <v>0</v>
      </c>
      <c r="P15" s="22">
        <v>134</v>
      </c>
      <c r="Q15" s="22">
        <v>237</v>
      </c>
      <c r="R15" s="22">
        <v>9</v>
      </c>
      <c r="S15" s="22">
        <v>1114</v>
      </c>
      <c r="T15" s="22">
        <v>0</v>
      </c>
      <c r="U15" s="22">
        <v>164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25">
      <c r="A16" s="217" t="s">
        <v>204</v>
      </c>
      <c r="B16" s="22">
        <v>545</v>
      </c>
      <c r="C16" s="22">
        <v>418</v>
      </c>
      <c r="D16" s="22">
        <v>21</v>
      </c>
      <c r="E16" s="22">
        <v>2704</v>
      </c>
      <c r="F16" s="22">
        <v>1</v>
      </c>
      <c r="G16" s="22">
        <v>1594</v>
      </c>
      <c r="H16" s="22">
        <v>61</v>
      </c>
      <c r="I16" s="22">
        <v>60</v>
      </c>
      <c r="J16" s="22">
        <v>89</v>
      </c>
      <c r="K16" s="22">
        <v>9</v>
      </c>
      <c r="L16" s="22">
        <v>1890</v>
      </c>
      <c r="M16" s="22">
        <v>0</v>
      </c>
      <c r="N16" s="22">
        <v>928</v>
      </c>
      <c r="O16" s="22">
        <v>44</v>
      </c>
      <c r="P16" s="22">
        <v>142</v>
      </c>
      <c r="Q16" s="22">
        <v>109</v>
      </c>
      <c r="R16" s="22">
        <v>4</v>
      </c>
      <c r="S16" s="22">
        <v>257</v>
      </c>
      <c r="T16" s="22">
        <v>0</v>
      </c>
      <c r="U16" s="22">
        <v>122</v>
      </c>
      <c r="V16" s="22">
        <v>3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44" customFormat="1" ht="30.9" customHeight="1" x14ac:dyDescent="0.3">
      <c r="A17" s="217" t="s">
        <v>162</v>
      </c>
      <c r="B17" s="22">
        <v>845</v>
      </c>
      <c r="C17" s="22">
        <v>630</v>
      </c>
      <c r="D17" s="22">
        <v>74</v>
      </c>
      <c r="E17" s="22">
        <v>5727</v>
      </c>
      <c r="F17" s="22">
        <v>1</v>
      </c>
      <c r="G17" s="22">
        <v>3995</v>
      </c>
      <c r="H17" s="22">
        <v>78</v>
      </c>
      <c r="I17" s="22">
        <v>320</v>
      </c>
      <c r="J17" s="22">
        <v>298</v>
      </c>
      <c r="K17" s="22">
        <v>23</v>
      </c>
      <c r="L17" s="22">
        <v>3606</v>
      </c>
      <c r="M17" s="22">
        <v>0</v>
      </c>
      <c r="N17" s="22">
        <v>1655</v>
      </c>
      <c r="O17" s="22">
        <v>31</v>
      </c>
      <c r="P17" s="22">
        <v>126</v>
      </c>
      <c r="Q17" s="22">
        <v>81</v>
      </c>
      <c r="R17" s="22">
        <v>6</v>
      </c>
      <c r="S17" s="22">
        <v>398</v>
      </c>
      <c r="T17" s="22">
        <v>1</v>
      </c>
      <c r="U17" s="22">
        <v>160</v>
      </c>
      <c r="V17" s="22">
        <v>8</v>
      </c>
      <c r="W17" s="22">
        <v>0</v>
      </c>
      <c r="X17" s="22">
        <v>1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25">
      <c r="A18" s="217" t="s">
        <v>163</v>
      </c>
      <c r="B18" s="22">
        <v>563</v>
      </c>
      <c r="C18" s="23">
        <v>777</v>
      </c>
      <c r="D18" s="23">
        <v>20</v>
      </c>
      <c r="E18" s="23">
        <v>2539</v>
      </c>
      <c r="F18" s="23">
        <v>0</v>
      </c>
      <c r="G18" s="23">
        <v>2166</v>
      </c>
      <c r="H18" s="23">
        <v>3</v>
      </c>
      <c r="I18" s="23">
        <v>54</v>
      </c>
      <c r="J18" s="23">
        <v>113</v>
      </c>
      <c r="K18" s="23">
        <v>0</v>
      </c>
      <c r="L18" s="23">
        <v>338</v>
      </c>
      <c r="M18" s="23">
        <v>0</v>
      </c>
      <c r="N18" s="23">
        <v>151</v>
      </c>
      <c r="O18" s="23">
        <v>1</v>
      </c>
      <c r="P18" s="22">
        <v>114</v>
      </c>
      <c r="Q18" s="23">
        <v>162</v>
      </c>
      <c r="R18" s="23">
        <v>3</v>
      </c>
      <c r="S18" s="23">
        <v>438</v>
      </c>
      <c r="T18" s="23">
        <v>0</v>
      </c>
      <c r="U18" s="23">
        <v>103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1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25">
      <c r="A19" s="217" t="s">
        <v>165</v>
      </c>
      <c r="B19" s="22">
        <v>55</v>
      </c>
      <c r="C19" s="23">
        <v>60</v>
      </c>
      <c r="D19" s="23">
        <v>0</v>
      </c>
      <c r="E19" s="23">
        <v>701</v>
      </c>
      <c r="F19" s="23">
        <v>0</v>
      </c>
      <c r="G19" s="23">
        <v>42</v>
      </c>
      <c r="H19" s="23">
        <v>12</v>
      </c>
      <c r="I19" s="23">
        <v>8</v>
      </c>
      <c r="J19" s="23">
        <v>24</v>
      </c>
      <c r="K19" s="23">
        <v>0</v>
      </c>
      <c r="L19" s="23">
        <v>288</v>
      </c>
      <c r="M19" s="23">
        <v>0</v>
      </c>
      <c r="N19" s="23">
        <v>10</v>
      </c>
      <c r="O19" s="23">
        <v>6</v>
      </c>
      <c r="P19" s="22">
        <v>12</v>
      </c>
      <c r="Q19" s="23">
        <v>9</v>
      </c>
      <c r="R19" s="23">
        <v>0</v>
      </c>
      <c r="S19" s="23">
        <v>40</v>
      </c>
      <c r="T19" s="23">
        <v>0</v>
      </c>
      <c r="U19" s="23">
        <v>2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217" t="s">
        <v>166</v>
      </c>
      <c r="B20" s="22">
        <v>140</v>
      </c>
      <c r="C20" s="23">
        <v>232</v>
      </c>
      <c r="D20" s="23">
        <v>5</v>
      </c>
      <c r="E20" s="23">
        <v>811</v>
      </c>
      <c r="F20" s="23">
        <v>0</v>
      </c>
      <c r="G20" s="23">
        <v>809</v>
      </c>
      <c r="H20" s="23">
        <v>36</v>
      </c>
      <c r="I20" s="23">
        <v>99</v>
      </c>
      <c r="J20" s="23">
        <v>148</v>
      </c>
      <c r="K20" s="23">
        <v>5</v>
      </c>
      <c r="L20" s="23">
        <v>562</v>
      </c>
      <c r="M20" s="23">
        <v>0</v>
      </c>
      <c r="N20" s="23">
        <v>749</v>
      </c>
      <c r="O20" s="23">
        <v>35</v>
      </c>
      <c r="P20" s="22">
        <v>17</v>
      </c>
      <c r="Q20" s="23">
        <v>30</v>
      </c>
      <c r="R20" s="23">
        <v>0</v>
      </c>
      <c r="S20" s="23">
        <v>110</v>
      </c>
      <c r="T20" s="23">
        <v>0</v>
      </c>
      <c r="U20" s="23">
        <v>19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217" t="s">
        <v>167</v>
      </c>
      <c r="B21" s="22">
        <v>807</v>
      </c>
      <c r="C21" s="23">
        <v>755</v>
      </c>
      <c r="D21" s="23">
        <v>116</v>
      </c>
      <c r="E21" s="23">
        <v>2196</v>
      </c>
      <c r="F21" s="23">
        <v>0</v>
      </c>
      <c r="G21" s="23">
        <v>2268</v>
      </c>
      <c r="H21" s="23">
        <v>18</v>
      </c>
      <c r="I21" s="23">
        <v>232</v>
      </c>
      <c r="J21" s="23">
        <v>303</v>
      </c>
      <c r="K21" s="23">
        <v>15</v>
      </c>
      <c r="L21" s="23">
        <v>1156</v>
      </c>
      <c r="M21" s="23">
        <v>0</v>
      </c>
      <c r="N21" s="23">
        <v>878</v>
      </c>
      <c r="O21" s="23">
        <v>15</v>
      </c>
      <c r="P21" s="22">
        <v>132</v>
      </c>
      <c r="Q21" s="23">
        <v>97</v>
      </c>
      <c r="R21" s="23">
        <v>10</v>
      </c>
      <c r="S21" s="23">
        <v>225</v>
      </c>
      <c r="T21" s="23">
        <v>0</v>
      </c>
      <c r="U21" s="23">
        <v>71</v>
      </c>
      <c r="V21" s="23">
        <v>1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217" t="s">
        <v>168</v>
      </c>
      <c r="B22" s="22">
        <v>258</v>
      </c>
      <c r="C22" s="23">
        <v>222</v>
      </c>
      <c r="D22" s="23">
        <v>6</v>
      </c>
      <c r="E22" s="23">
        <v>2227</v>
      </c>
      <c r="F22" s="23">
        <v>0</v>
      </c>
      <c r="G22" s="23">
        <v>451</v>
      </c>
      <c r="H22" s="23">
        <v>26</v>
      </c>
      <c r="I22" s="23">
        <v>106</v>
      </c>
      <c r="J22" s="23">
        <v>118</v>
      </c>
      <c r="K22" s="23">
        <v>5</v>
      </c>
      <c r="L22" s="23">
        <v>1092</v>
      </c>
      <c r="M22" s="23">
        <v>0</v>
      </c>
      <c r="N22" s="23">
        <v>176</v>
      </c>
      <c r="O22" s="23">
        <v>12</v>
      </c>
      <c r="P22" s="22">
        <v>37</v>
      </c>
      <c r="Q22" s="23">
        <v>25</v>
      </c>
      <c r="R22" s="23">
        <v>0</v>
      </c>
      <c r="S22" s="23">
        <v>188</v>
      </c>
      <c r="T22" s="23">
        <v>0</v>
      </c>
      <c r="U22" s="23">
        <v>41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217" t="s">
        <v>169</v>
      </c>
      <c r="B23" s="22">
        <v>744</v>
      </c>
      <c r="C23" s="23">
        <v>586</v>
      </c>
      <c r="D23" s="23">
        <v>18</v>
      </c>
      <c r="E23" s="23">
        <v>1599</v>
      </c>
      <c r="F23" s="23">
        <v>0</v>
      </c>
      <c r="G23" s="23">
        <v>1565</v>
      </c>
      <c r="H23" s="23">
        <v>10</v>
      </c>
      <c r="I23" s="23">
        <v>263</v>
      </c>
      <c r="J23" s="23">
        <v>209</v>
      </c>
      <c r="K23" s="23">
        <v>5</v>
      </c>
      <c r="L23" s="23">
        <v>789</v>
      </c>
      <c r="M23" s="23">
        <v>0</v>
      </c>
      <c r="N23" s="23">
        <v>782</v>
      </c>
      <c r="O23" s="23">
        <v>2</v>
      </c>
      <c r="P23" s="22">
        <v>109</v>
      </c>
      <c r="Q23" s="23">
        <v>132</v>
      </c>
      <c r="R23" s="23">
        <v>3</v>
      </c>
      <c r="S23" s="23">
        <v>187</v>
      </c>
      <c r="T23" s="23">
        <v>0</v>
      </c>
      <c r="U23" s="23">
        <v>50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217" t="s">
        <v>170</v>
      </c>
      <c r="B24" s="22">
        <v>446</v>
      </c>
      <c r="C24" s="23">
        <v>481</v>
      </c>
      <c r="D24" s="23">
        <v>29</v>
      </c>
      <c r="E24" s="23">
        <v>2181</v>
      </c>
      <c r="F24" s="23">
        <v>0</v>
      </c>
      <c r="G24" s="23">
        <v>1448</v>
      </c>
      <c r="H24" s="23">
        <v>19</v>
      </c>
      <c r="I24" s="23">
        <v>205</v>
      </c>
      <c r="J24" s="23">
        <v>253</v>
      </c>
      <c r="K24" s="23">
        <v>18</v>
      </c>
      <c r="L24" s="23">
        <v>1497</v>
      </c>
      <c r="M24" s="23">
        <v>0</v>
      </c>
      <c r="N24" s="23">
        <v>681</v>
      </c>
      <c r="O24" s="23">
        <v>11</v>
      </c>
      <c r="P24" s="22">
        <v>29</v>
      </c>
      <c r="Q24" s="23">
        <v>36</v>
      </c>
      <c r="R24" s="23">
        <v>1</v>
      </c>
      <c r="S24" s="23">
        <v>79</v>
      </c>
      <c r="T24" s="23">
        <v>0</v>
      </c>
      <c r="U24" s="23">
        <v>15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217" t="s">
        <v>205</v>
      </c>
      <c r="B25" s="22">
        <v>547</v>
      </c>
      <c r="C25" s="23">
        <v>643</v>
      </c>
      <c r="D25" s="23">
        <v>18</v>
      </c>
      <c r="E25" s="23">
        <v>3793</v>
      </c>
      <c r="F25" s="23">
        <v>0</v>
      </c>
      <c r="G25" s="23">
        <v>1989</v>
      </c>
      <c r="H25" s="23">
        <v>11</v>
      </c>
      <c r="I25" s="23">
        <v>87</v>
      </c>
      <c r="J25" s="23">
        <v>225</v>
      </c>
      <c r="K25" s="23">
        <v>0</v>
      </c>
      <c r="L25" s="23">
        <v>1824</v>
      </c>
      <c r="M25" s="23">
        <v>0</v>
      </c>
      <c r="N25" s="23">
        <v>624</v>
      </c>
      <c r="O25" s="23">
        <v>2</v>
      </c>
      <c r="P25" s="22">
        <v>176</v>
      </c>
      <c r="Q25" s="23">
        <v>132</v>
      </c>
      <c r="R25" s="23">
        <v>4</v>
      </c>
      <c r="S25" s="23">
        <v>332</v>
      </c>
      <c r="T25" s="23">
        <v>0</v>
      </c>
      <c r="U25" s="23">
        <v>117</v>
      </c>
      <c r="V25" s="23">
        <v>3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217" t="s">
        <v>172</v>
      </c>
      <c r="B26" s="22">
        <v>29</v>
      </c>
      <c r="C26" s="23">
        <v>222</v>
      </c>
      <c r="D26" s="23">
        <v>0</v>
      </c>
      <c r="E26" s="23">
        <v>2149</v>
      </c>
      <c r="F26" s="23">
        <v>0</v>
      </c>
      <c r="G26" s="23">
        <v>553</v>
      </c>
      <c r="H26" s="23">
        <v>7</v>
      </c>
      <c r="I26" s="23">
        <v>1</v>
      </c>
      <c r="J26" s="23">
        <v>15</v>
      </c>
      <c r="K26" s="23">
        <v>0</v>
      </c>
      <c r="L26" s="23">
        <v>160</v>
      </c>
      <c r="M26" s="23">
        <v>0</v>
      </c>
      <c r="N26" s="23">
        <v>66</v>
      </c>
      <c r="O26" s="23">
        <v>0</v>
      </c>
      <c r="P26" s="22">
        <v>9</v>
      </c>
      <c r="Q26" s="23">
        <v>109</v>
      </c>
      <c r="R26" s="23">
        <v>0</v>
      </c>
      <c r="S26" s="23">
        <v>1147</v>
      </c>
      <c r="T26" s="23">
        <v>0</v>
      </c>
      <c r="U26" s="23">
        <v>126</v>
      </c>
      <c r="V26" s="23">
        <v>3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217" t="s">
        <v>173</v>
      </c>
      <c r="B27" s="22">
        <v>61</v>
      </c>
      <c r="C27" s="23">
        <v>249</v>
      </c>
      <c r="D27" s="23">
        <v>5</v>
      </c>
      <c r="E27" s="23">
        <v>1537</v>
      </c>
      <c r="F27" s="23">
        <v>0</v>
      </c>
      <c r="G27" s="23">
        <v>564</v>
      </c>
      <c r="H27" s="23">
        <v>18</v>
      </c>
      <c r="I27" s="23">
        <v>11</v>
      </c>
      <c r="J27" s="23">
        <v>62</v>
      </c>
      <c r="K27" s="23">
        <v>1</v>
      </c>
      <c r="L27" s="23">
        <v>821</v>
      </c>
      <c r="M27" s="23">
        <v>0</v>
      </c>
      <c r="N27" s="23">
        <v>273</v>
      </c>
      <c r="O27" s="23">
        <v>8</v>
      </c>
      <c r="P27" s="22">
        <v>12</v>
      </c>
      <c r="Q27" s="23">
        <v>11</v>
      </c>
      <c r="R27" s="23">
        <v>0</v>
      </c>
      <c r="S27" s="23">
        <v>134</v>
      </c>
      <c r="T27" s="23">
        <v>0</v>
      </c>
      <c r="U27" s="23">
        <v>9</v>
      </c>
      <c r="V27" s="23">
        <v>1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217" t="s">
        <v>174</v>
      </c>
      <c r="B28" s="22">
        <v>25</v>
      </c>
      <c r="C28" s="23">
        <v>329</v>
      </c>
      <c r="D28" s="23">
        <v>19</v>
      </c>
      <c r="E28" s="23">
        <v>1184</v>
      </c>
      <c r="F28" s="23">
        <v>0</v>
      </c>
      <c r="G28" s="23">
        <v>794</v>
      </c>
      <c r="H28" s="23">
        <v>15</v>
      </c>
      <c r="I28" s="23">
        <v>12</v>
      </c>
      <c r="J28" s="23">
        <v>231</v>
      </c>
      <c r="K28" s="23">
        <v>9</v>
      </c>
      <c r="L28" s="23">
        <v>746</v>
      </c>
      <c r="M28" s="23">
        <v>0</v>
      </c>
      <c r="N28" s="23">
        <v>401</v>
      </c>
      <c r="O28" s="23">
        <v>4</v>
      </c>
      <c r="P28" s="22">
        <v>5</v>
      </c>
      <c r="Q28" s="23">
        <v>25</v>
      </c>
      <c r="R28" s="23">
        <v>0</v>
      </c>
      <c r="S28" s="23">
        <v>67</v>
      </c>
      <c r="T28" s="23">
        <v>0</v>
      </c>
      <c r="U28" s="23">
        <v>20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217" t="s">
        <v>206</v>
      </c>
      <c r="B29" s="22">
        <v>80</v>
      </c>
      <c r="C29" s="23">
        <v>306</v>
      </c>
      <c r="D29" s="23">
        <v>27</v>
      </c>
      <c r="E29" s="23">
        <v>1944</v>
      </c>
      <c r="F29" s="23">
        <v>0</v>
      </c>
      <c r="G29" s="23">
        <v>1447</v>
      </c>
      <c r="H29" s="23">
        <v>40</v>
      </c>
      <c r="I29" s="22">
        <v>35</v>
      </c>
      <c r="J29" s="23">
        <v>161</v>
      </c>
      <c r="K29" s="23">
        <v>7</v>
      </c>
      <c r="L29" s="23">
        <v>1244</v>
      </c>
      <c r="M29" s="23">
        <v>0</v>
      </c>
      <c r="N29" s="23">
        <v>656</v>
      </c>
      <c r="O29" s="23">
        <v>33</v>
      </c>
      <c r="P29" s="23">
        <v>11</v>
      </c>
      <c r="Q29" s="23">
        <v>55</v>
      </c>
      <c r="R29" s="23">
        <v>3</v>
      </c>
      <c r="S29" s="23">
        <v>147</v>
      </c>
      <c r="T29" s="23">
        <v>0</v>
      </c>
      <c r="U29" s="23">
        <v>27</v>
      </c>
      <c r="V29" s="23">
        <v>1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217" t="s">
        <v>176</v>
      </c>
      <c r="B30" s="22">
        <v>45</v>
      </c>
      <c r="C30" s="23">
        <v>243</v>
      </c>
      <c r="D30" s="23">
        <v>24</v>
      </c>
      <c r="E30" s="23">
        <v>513</v>
      </c>
      <c r="F30" s="23">
        <v>0</v>
      </c>
      <c r="G30" s="23">
        <v>627</v>
      </c>
      <c r="H30" s="23">
        <v>0</v>
      </c>
      <c r="I30" s="22">
        <v>25</v>
      </c>
      <c r="J30" s="23">
        <v>132</v>
      </c>
      <c r="K30" s="23">
        <v>11</v>
      </c>
      <c r="L30" s="23">
        <v>325</v>
      </c>
      <c r="M30" s="23">
        <v>0</v>
      </c>
      <c r="N30" s="23">
        <v>427</v>
      </c>
      <c r="O30" s="23">
        <v>0</v>
      </c>
      <c r="P30" s="23">
        <v>3</v>
      </c>
      <c r="Q30" s="23">
        <v>34</v>
      </c>
      <c r="R30" s="23">
        <v>1</v>
      </c>
      <c r="S30" s="23">
        <v>73</v>
      </c>
      <c r="T30" s="23">
        <v>0</v>
      </c>
      <c r="U30" s="23">
        <v>52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217" t="s">
        <v>177</v>
      </c>
      <c r="B31" s="22">
        <v>55</v>
      </c>
      <c r="C31" s="23">
        <v>197</v>
      </c>
      <c r="D31" s="23">
        <v>21</v>
      </c>
      <c r="E31" s="23">
        <v>1570</v>
      </c>
      <c r="F31" s="23">
        <v>0</v>
      </c>
      <c r="G31" s="23">
        <v>963</v>
      </c>
      <c r="H31" s="23">
        <v>1</v>
      </c>
      <c r="I31" s="22">
        <v>20</v>
      </c>
      <c r="J31" s="23">
        <v>93</v>
      </c>
      <c r="K31" s="23">
        <v>7</v>
      </c>
      <c r="L31" s="23">
        <v>1218</v>
      </c>
      <c r="M31" s="23">
        <v>0</v>
      </c>
      <c r="N31" s="23">
        <v>388</v>
      </c>
      <c r="O31" s="23">
        <v>1</v>
      </c>
      <c r="P31" s="23">
        <v>11</v>
      </c>
      <c r="Q31" s="23">
        <v>12</v>
      </c>
      <c r="R31" s="23">
        <v>0</v>
      </c>
      <c r="S31" s="23">
        <v>53</v>
      </c>
      <c r="T31" s="23">
        <v>0</v>
      </c>
      <c r="U31" s="23">
        <v>30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218" t="s">
        <v>178</v>
      </c>
      <c r="B32" s="22">
        <v>71</v>
      </c>
      <c r="C32" s="23">
        <v>106</v>
      </c>
      <c r="D32" s="23">
        <v>0</v>
      </c>
      <c r="E32" s="23">
        <v>169</v>
      </c>
      <c r="F32" s="23">
        <v>0</v>
      </c>
      <c r="G32" s="23">
        <v>162</v>
      </c>
      <c r="H32" s="23">
        <v>0</v>
      </c>
      <c r="I32" s="22">
        <v>0</v>
      </c>
      <c r="J32" s="23">
        <v>0</v>
      </c>
      <c r="K32" s="23">
        <v>0</v>
      </c>
      <c r="L32" s="23">
        <v>75</v>
      </c>
      <c r="M32" s="23">
        <v>0</v>
      </c>
      <c r="N32" s="23">
        <v>7</v>
      </c>
      <c r="O32" s="23">
        <v>0</v>
      </c>
      <c r="P32" s="23">
        <v>21</v>
      </c>
      <c r="Q32" s="23">
        <v>18</v>
      </c>
      <c r="R32" s="23">
        <v>0</v>
      </c>
      <c r="S32" s="23">
        <v>8</v>
      </c>
      <c r="T32" s="23">
        <v>0</v>
      </c>
      <c r="U32" s="23">
        <v>2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219" t="s">
        <v>179</v>
      </c>
      <c r="B33" s="25">
        <v>0</v>
      </c>
      <c r="C33" s="26">
        <v>4</v>
      </c>
      <c r="D33" s="26">
        <v>0</v>
      </c>
      <c r="E33" s="26">
        <v>13</v>
      </c>
      <c r="F33" s="26">
        <v>0</v>
      </c>
      <c r="G33" s="26">
        <v>0</v>
      </c>
      <c r="H33" s="26">
        <v>0</v>
      </c>
      <c r="I33" s="25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2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59" customFormat="1" ht="21" customHeight="1" x14ac:dyDescent="0.3">
      <c r="A34" s="160"/>
      <c r="B34" s="158"/>
      <c r="G34" s="160"/>
      <c r="H34" s="158"/>
      <c r="L34" s="160"/>
      <c r="M34" s="160"/>
      <c r="O34" s="222"/>
      <c r="Q34" s="16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60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158"/>
      <c r="B35" s="158"/>
      <c r="C35" s="158"/>
      <c r="D35" s="158"/>
      <c r="L35" s="160"/>
      <c r="M35" s="160"/>
      <c r="O35" s="222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1" customHeight="1" x14ac:dyDescent="0.3">
      <c r="A36" s="236" t="s">
        <v>207</v>
      </c>
      <c r="B36" s="237"/>
      <c r="C36" s="234"/>
      <c r="D36" s="238"/>
      <c r="E36" s="238"/>
      <c r="F36" s="170"/>
      <c r="G36" s="171"/>
      <c r="H36" s="169"/>
      <c r="I36" s="171"/>
      <c r="J36" s="144"/>
      <c r="K36" s="144"/>
      <c r="L36" s="144"/>
      <c r="M36" s="144"/>
      <c r="N36" s="144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3">
      <c r="A37" s="236" t="s">
        <v>208</v>
      </c>
      <c r="B37" s="237"/>
      <c r="C37" s="234"/>
      <c r="D37" s="238"/>
      <c r="E37" s="238"/>
      <c r="F37" s="170"/>
      <c r="G37" s="171"/>
      <c r="H37" s="169"/>
      <c r="I37" s="171"/>
      <c r="J37" s="144"/>
      <c r="K37" s="144"/>
      <c r="L37" s="144"/>
      <c r="M37" s="144"/>
      <c r="N37" s="144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O37"/>
  <sheetViews>
    <sheetView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36" customFormat="1" ht="16.5" customHeight="1" x14ac:dyDescent="0.3">
      <c r="A1" s="223" t="s">
        <v>134</v>
      </c>
      <c r="B1" s="173"/>
      <c r="C1" s="133"/>
      <c r="D1" s="133"/>
      <c r="E1" s="133"/>
      <c r="F1" s="133"/>
      <c r="G1" s="133"/>
      <c r="H1" s="133"/>
      <c r="I1" s="224"/>
      <c r="J1" s="133"/>
      <c r="K1" s="133"/>
      <c r="L1" s="133"/>
      <c r="M1" s="133"/>
      <c r="N1" s="133"/>
      <c r="O1" s="133"/>
      <c r="P1" s="133"/>
      <c r="Q1" s="133"/>
      <c r="R1" s="133"/>
      <c r="S1" s="225" t="s">
        <v>135</v>
      </c>
      <c r="T1" s="226"/>
      <c r="U1" s="227" t="s">
        <v>136</v>
      </c>
      <c r="V1" s="228"/>
      <c r="W1" s="174"/>
      <c r="X1" s="174"/>
      <c r="Y1" s="174"/>
      <c r="Z1" s="174"/>
      <c r="AA1" s="174"/>
      <c r="AB1" s="174"/>
      <c r="AC1" s="174"/>
      <c r="AD1" s="175"/>
      <c r="AE1" s="176"/>
      <c r="AF1" s="176"/>
      <c r="AG1" s="176"/>
      <c r="AH1" s="176"/>
      <c r="AI1" s="176"/>
      <c r="AJ1" s="176"/>
      <c r="AK1" s="176"/>
      <c r="AN1" s="225" t="s">
        <v>135</v>
      </c>
      <c r="AO1" s="226"/>
      <c r="AP1" s="227" t="s">
        <v>136</v>
      </c>
      <c r="AQ1" s="228"/>
    </row>
    <row r="2" spans="1:44" s="136" customFormat="1" ht="15.9" customHeight="1" x14ac:dyDescent="0.3">
      <c r="A2" s="182" t="s">
        <v>137</v>
      </c>
      <c r="B2" s="183" t="s">
        <v>190</v>
      </c>
      <c r="C2" s="184"/>
      <c r="D2" s="183"/>
      <c r="E2" s="183"/>
      <c r="F2" s="183"/>
      <c r="G2" s="183"/>
      <c r="H2" s="183"/>
      <c r="I2" s="183"/>
      <c r="J2" s="184"/>
      <c r="K2" s="183"/>
      <c r="L2" s="183"/>
      <c r="M2" s="183"/>
      <c r="N2" s="183"/>
      <c r="O2" s="183"/>
      <c r="P2" s="183"/>
      <c r="Q2" s="183"/>
      <c r="R2" s="183"/>
      <c r="S2" s="229" t="s">
        <v>139</v>
      </c>
      <c r="T2" s="230"/>
      <c r="U2" s="230" t="s">
        <v>7</v>
      </c>
      <c r="V2" s="231"/>
      <c r="W2" s="183" t="s">
        <v>191</v>
      </c>
      <c r="X2" s="185"/>
      <c r="Y2" s="185"/>
      <c r="Z2" s="185"/>
      <c r="AA2" s="185"/>
      <c r="AB2" s="185"/>
      <c r="AC2" s="185"/>
      <c r="AD2" s="186"/>
      <c r="AE2" s="187"/>
      <c r="AF2" s="187"/>
      <c r="AG2" s="187"/>
      <c r="AH2" s="187"/>
      <c r="AI2" s="187"/>
      <c r="AJ2" s="187"/>
      <c r="AK2" s="187"/>
      <c r="AL2" s="184"/>
      <c r="AM2" s="232"/>
      <c r="AN2" s="229" t="s">
        <v>139</v>
      </c>
      <c r="AO2" s="230"/>
      <c r="AP2" s="230" t="s">
        <v>8</v>
      </c>
      <c r="AQ2" s="231"/>
    </row>
    <row r="3" spans="1:44" s="136" customFormat="1" ht="16.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34" customFormat="1" ht="28.5" customHeight="1" x14ac:dyDescent="0.3">
      <c r="B4" s="135"/>
      <c r="C4" s="135"/>
      <c r="D4" s="135"/>
      <c r="E4" s="135"/>
      <c r="F4" s="135"/>
      <c r="G4" s="135"/>
      <c r="J4" s="134" t="s">
        <v>88</v>
      </c>
      <c r="K4" s="135"/>
      <c r="L4" s="135"/>
      <c r="M4" s="135"/>
      <c r="N4" s="135"/>
      <c r="O4" s="135"/>
      <c r="X4" s="137"/>
      <c r="Y4" s="137"/>
      <c r="Z4" s="137"/>
      <c r="AA4" s="137"/>
      <c r="AB4" s="137"/>
      <c r="AD4" s="134" t="s">
        <v>192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92" t="s">
        <v>200</v>
      </c>
      <c r="L5" s="2"/>
      <c r="M5" s="2"/>
      <c r="N5" s="2"/>
      <c r="O5" s="2"/>
      <c r="P5" s="2"/>
      <c r="Q5" s="2"/>
      <c r="U5" s="2"/>
      <c r="V5" s="193" t="s">
        <v>194</v>
      </c>
      <c r="Z5" s="2"/>
      <c r="AA5" s="2"/>
      <c r="AB5" s="2"/>
      <c r="AD5" s="2"/>
      <c r="AF5" s="192" t="s">
        <v>195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93" t="s">
        <v>194</v>
      </c>
    </row>
    <row r="6" spans="1:44" s="144" customFormat="1" ht="30" customHeight="1" x14ac:dyDescent="0.3">
      <c r="A6" s="140" t="s">
        <v>92</v>
      </c>
      <c r="B6" s="141" t="s">
        <v>93</v>
      </c>
      <c r="C6" s="111"/>
      <c r="D6" s="111"/>
      <c r="E6" s="111"/>
      <c r="F6" s="111"/>
      <c r="G6" s="111"/>
      <c r="H6" s="112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11"/>
      <c r="R6" s="111"/>
      <c r="S6" s="111"/>
      <c r="T6" s="111"/>
      <c r="U6" s="111"/>
      <c r="V6" s="112"/>
      <c r="W6" s="141" t="s">
        <v>96</v>
      </c>
      <c r="X6" s="111"/>
      <c r="Y6" s="111"/>
      <c r="Z6" s="111"/>
      <c r="AA6" s="111"/>
      <c r="AB6" s="111"/>
      <c r="AC6" s="112"/>
      <c r="AD6" s="142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4" s="144" customFormat="1" ht="18.899999999999999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106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233" t="s">
        <v>100</v>
      </c>
      <c r="AM7" s="145" t="s">
        <v>101</v>
      </c>
      <c r="AN7" s="145" t="s">
        <v>107</v>
      </c>
      <c r="AO7" s="145" t="s">
        <v>103</v>
      </c>
      <c r="AP7" s="146" t="s">
        <v>106</v>
      </c>
      <c r="AQ7" s="146" t="s">
        <v>105</v>
      </c>
    </row>
    <row r="8" spans="1:44" s="144" customFormat="1" ht="18.899999999999999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233"/>
      <c r="AM8" s="148"/>
      <c r="AN8" s="148"/>
      <c r="AO8" s="148"/>
      <c r="AP8" s="149"/>
      <c r="AQ8" s="149"/>
    </row>
    <row r="9" spans="1:44" s="144" customFormat="1" ht="17.399999999999999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233"/>
      <c r="AM9" s="148"/>
      <c r="AN9" s="148"/>
      <c r="AO9" s="148"/>
      <c r="AP9" s="149"/>
      <c r="AQ9" s="149"/>
    </row>
    <row r="10" spans="1:44" s="144" customFormat="1" ht="18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48"/>
      <c r="Y10" s="152"/>
      <c r="Z10" s="152"/>
      <c r="AA10" s="152"/>
      <c r="AB10" s="152"/>
      <c r="AC10" s="152"/>
      <c r="AD10" s="152"/>
      <c r="AE10" s="148"/>
      <c r="AF10" s="152"/>
      <c r="AG10" s="152"/>
      <c r="AH10" s="152"/>
      <c r="AI10" s="152"/>
      <c r="AJ10" s="152"/>
      <c r="AK10" s="152"/>
      <c r="AL10" s="233"/>
      <c r="AM10" s="152"/>
      <c r="AN10" s="152"/>
      <c r="AO10" s="152"/>
      <c r="AP10" s="153"/>
      <c r="AQ10" s="153"/>
    </row>
    <row r="11" spans="1:44" s="144" customFormat="1" ht="30.9" customHeight="1" x14ac:dyDescent="0.3">
      <c r="A11" s="154" t="s">
        <v>109</v>
      </c>
      <c r="B11" s="7">
        <f t="shared" ref="B11:AQ11" si="0">SUM(B12:B33)</f>
        <v>12105</v>
      </c>
      <c r="C11" s="7">
        <f t="shared" si="0"/>
        <v>10669</v>
      </c>
      <c r="D11" s="7">
        <f t="shared" si="0"/>
        <v>1068</v>
      </c>
      <c r="E11" s="7">
        <f t="shared" si="0"/>
        <v>58928</v>
      </c>
      <c r="F11" s="7">
        <f t="shared" si="0"/>
        <v>25</v>
      </c>
      <c r="G11" s="7">
        <f t="shared" si="0"/>
        <v>36719</v>
      </c>
      <c r="H11" s="7">
        <f t="shared" si="0"/>
        <v>413</v>
      </c>
      <c r="I11" s="7">
        <f t="shared" si="0"/>
        <v>3789</v>
      </c>
      <c r="J11" s="7">
        <f t="shared" si="0"/>
        <v>3731</v>
      </c>
      <c r="K11" s="7">
        <f t="shared" si="0"/>
        <v>281</v>
      </c>
      <c r="L11" s="7">
        <f t="shared" si="0"/>
        <v>23087</v>
      </c>
      <c r="M11" s="7">
        <f t="shared" si="0"/>
        <v>8</v>
      </c>
      <c r="N11" s="7">
        <f t="shared" si="0"/>
        <v>12354</v>
      </c>
      <c r="O11" s="7">
        <f t="shared" si="0"/>
        <v>240</v>
      </c>
      <c r="P11" s="7">
        <f t="shared" si="0"/>
        <v>1892</v>
      </c>
      <c r="Q11" s="7">
        <f t="shared" si="0"/>
        <v>1419</v>
      </c>
      <c r="R11" s="7">
        <f t="shared" si="0"/>
        <v>80</v>
      </c>
      <c r="S11" s="7">
        <f t="shared" si="0"/>
        <v>6034</v>
      </c>
      <c r="T11" s="7">
        <f t="shared" si="0"/>
        <v>2</v>
      </c>
      <c r="U11" s="7">
        <f t="shared" si="0"/>
        <v>2042</v>
      </c>
      <c r="V11" s="7">
        <f t="shared" si="0"/>
        <v>20</v>
      </c>
      <c r="W11" s="7">
        <f t="shared" si="0"/>
        <v>33</v>
      </c>
      <c r="X11" s="7">
        <f t="shared" si="0"/>
        <v>15</v>
      </c>
      <c r="Y11" s="7">
        <f t="shared" si="0"/>
        <v>1</v>
      </c>
      <c r="Z11" s="7">
        <f t="shared" si="0"/>
        <v>9</v>
      </c>
      <c r="AA11" s="7">
        <f t="shared" si="0"/>
        <v>0</v>
      </c>
      <c r="AB11" s="7">
        <f t="shared" si="0"/>
        <v>24</v>
      </c>
      <c r="AC11" s="7">
        <f t="shared" si="0"/>
        <v>0</v>
      </c>
      <c r="AD11" s="7">
        <f t="shared" si="0"/>
        <v>1</v>
      </c>
      <c r="AE11" s="7">
        <f t="shared" si="0"/>
        <v>4</v>
      </c>
      <c r="AF11" s="7">
        <f t="shared" si="0"/>
        <v>0</v>
      </c>
      <c r="AG11" s="7">
        <f t="shared" si="0"/>
        <v>0</v>
      </c>
      <c r="AH11" s="7">
        <f t="shared" si="0"/>
        <v>0</v>
      </c>
      <c r="AI11" s="7">
        <f t="shared" si="0"/>
        <v>6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44" customFormat="1" ht="30.9" customHeight="1" x14ac:dyDescent="0.3">
      <c r="A12" s="155" t="s">
        <v>110</v>
      </c>
      <c r="B12" s="22">
        <v>1024</v>
      </c>
      <c r="C12" s="23">
        <v>1364</v>
      </c>
      <c r="D12" s="23">
        <v>136</v>
      </c>
      <c r="E12" s="23">
        <v>1604</v>
      </c>
      <c r="F12" s="23">
        <v>0</v>
      </c>
      <c r="G12" s="23">
        <v>673</v>
      </c>
      <c r="H12" s="23">
        <v>0</v>
      </c>
      <c r="I12" s="23">
        <v>22</v>
      </c>
      <c r="J12" s="23">
        <v>29</v>
      </c>
      <c r="K12" s="23">
        <v>6</v>
      </c>
      <c r="L12" s="23">
        <v>220</v>
      </c>
      <c r="M12" s="23">
        <v>0</v>
      </c>
      <c r="N12" s="23">
        <v>25</v>
      </c>
      <c r="O12" s="23">
        <v>0</v>
      </c>
      <c r="P12" s="22">
        <v>9</v>
      </c>
      <c r="Q12" s="23">
        <v>15</v>
      </c>
      <c r="R12" s="23">
        <v>5</v>
      </c>
      <c r="S12" s="23">
        <v>9</v>
      </c>
      <c r="T12" s="23">
        <v>0</v>
      </c>
      <c r="U12" s="23">
        <v>9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44" customFormat="1" ht="30.9" customHeight="1" x14ac:dyDescent="0.3">
      <c r="A13" s="155" t="s">
        <v>111</v>
      </c>
      <c r="B13" s="22">
        <v>364</v>
      </c>
      <c r="C13" s="23">
        <v>429</v>
      </c>
      <c r="D13" s="23">
        <v>20</v>
      </c>
      <c r="E13" s="23">
        <v>14897</v>
      </c>
      <c r="F13" s="23">
        <v>0</v>
      </c>
      <c r="G13" s="23">
        <v>4339</v>
      </c>
      <c r="H13" s="23">
        <v>0</v>
      </c>
      <c r="I13" s="23">
        <v>14</v>
      </c>
      <c r="J13" s="23">
        <v>17</v>
      </c>
      <c r="K13" s="23">
        <v>2</v>
      </c>
      <c r="L13" s="23">
        <v>1738</v>
      </c>
      <c r="M13" s="23">
        <v>0</v>
      </c>
      <c r="N13" s="23">
        <v>118</v>
      </c>
      <c r="O13" s="23">
        <v>0</v>
      </c>
      <c r="P13" s="22">
        <v>61</v>
      </c>
      <c r="Q13" s="23">
        <v>64</v>
      </c>
      <c r="R13" s="23">
        <v>1</v>
      </c>
      <c r="S13" s="23">
        <v>1589</v>
      </c>
      <c r="T13" s="23">
        <v>0</v>
      </c>
      <c r="U13" s="23">
        <v>125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155" t="s">
        <v>112</v>
      </c>
      <c r="B14" s="22">
        <v>2926</v>
      </c>
      <c r="C14" s="23">
        <v>1173</v>
      </c>
      <c r="D14" s="23">
        <v>261</v>
      </c>
      <c r="E14" s="23">
        <v>2216</v>
      </c>
      <c r="F14" s="23">
        <v>0</v>
      </c>
      <c r="G14" s="23">
        <v>3736</v>
      </c>
      <c r="H14" s="23">
        <v>6</v>
      </c>
      <c r="I14" s="23">
        <v>1065</v>
      </c>
      <c r="J14" s="23">
        <v>425</v>
      </c>
      <c r="K14" s="23">
        <v>81</v>
      </c>
      <c r="L14" s="23">
        <v>544</v>
      </c>
      <c r="M14" s="23">
        <v>0</v>
      </c>
      <c r="N14" s="23">
        <v>1252</v>
      </c>
      <c r="O14" s="23">
        <v>1</v>
      </c>
      <c r="P14" s="22">
        <v>693</v>
      </c>
      <c r="Q14" s="23">
        <v>289</v>
      </c>
      <c r="R14" s="23">
        <v>26</v>
      </c>
      <c r="S14" s="23">
        <v>845</v>
      </c>
      <c r="T14" s="23">
        <v>0</v>
      </c>
      <c r="U14" s="23">
        <v>714</v>
      </c>
      <c r="V14" s="23">
        <v>3</v>
      </c>
      <c r="W14" s="23">
        <v>30</v>
      </c>
      <c r="X14" s="23">
        <v>13</v>
      </c>
      <c r="Y14" s="23">
        <v>0</v>
      </c>
      <c r="Z14" s="23">
        <v>3</v>
      </c>
      <c r="AA14" s="23">
        <v>0</v>
      </c>
      <c r="AB14" s="23">
        <v>20</v>
      </c>
      <c r="AC14" s="23">
        <v>0</v>
      </c>
      <c r="AD14" s="23">
        <v>0</v>
      </c>
      <c r="AE14" s="23">
        <v>2</v>
      </c>
      <c r="AF14" s="23">
        <v>0</v>
      </c>
      <c r="AG14" s="23">
        <v>0</v>
      </c>
      <c r="AH14" s="23">
        <v>0</v>
      </c>
      <c r="AI14" s="23">
        <v>5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25">
      <c r="A15" s="155" t="s">
        <v>113</v>
      </c>
      <c r="B15" s="22">
        <v>960</v>
      </c>
      <c r="C15" s="22">
        <v>890</v>
      </c>
      <c r="D15" s="22">
        <v>111</v>
      </c>
      <c r="E15" s="22">
        <v>4055</v>
      </c>
      <c r="F15" s="22">
        <v>0</v>
      </c>
      <c r="G15" s="22">
        <v>1907</v>
      </c>
      <c r="H15" s="22">
        <v>4</v>
      </c>
      <c r="I15" s="22">
        <v>314</v>
      </c>
      <c r="J15" s="22">
        <v>235</v>
      </c>
      <c r="K15" s="22">
        <v>25</v>
      </c>
      <c r="L15" s="22">
        <v>2140</v>
      </c>
      <c r="M15" s="22">
        <v>0</v>
      </c>
      <c r="N15" s="22">
        <v>751</v>
      </c>
      <c r="O15" s="22">
        <v>2</v>
      </c>
      <c r="P15" s="22">
        <v>117</v>
      </c>
      <c r="Q15" s="22">
        <v>169</v>
      </c>
      <c r="R15" s="22">
        <v>10</v>
      </c>
      <c r="S15" s="22">
        <v>739</v>
      </c>
      <c r="T15" s="22">
        <v>0</v>
      </c>
      <c r="U15" s="22">
        <v>194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25">
      <c r="A16" s="155" t="s">
        <v>196</v>
      </c>
      <c r="B16" s="22">
        <v>852</v>
      </c>
      <c r="C16" s="22">
        <v>419</v>
      </c>
      <c r="D16" s="22">
        <v>26</v>
      </c>
      <c r="E16" s="22">
        <v>2824</v>
      </c>
      <c r="F16" s="22">
        <v>2</v>
      </c>
      <c r="G16" s="22">
        <v>1491</v>
      </c>
      <c r="H16" s="22">
        <v>23</v>
      </c>
      <c r="I16" s="22">
        <v>251</v>
      </c>
      <c r="J16" s="22">
        <v>173</v>
      </c>
      <c r="K16" s="22">
        <v>10</v>
      </c>
      <c r="L16" s="22">
        <v>1940</v>
      </c>
      <c r="M16" s="22">
        <v>1</v>
      </c>
      <c r="N16" s="22">
        <v>851</v>
      </c>
      <c r="O16" s="22">
        <v>14</v>
      </c>
      <c r="P16" s="22">
        <v>187</v>
      </c>
      <c r="Q16" s="22">
        <v>73</v>
      </c>
      <c r="R16" s="22">
        <v>4</v>
      </c>
      <c r="S16" s="22">
        <v>199</v>
      </c>
      <c r="T16" s="22">
        <v>0</v>
      </c>
      <c r="U16" s="22">
        <v>159</v>
      </c>
      <c r="V16" s="22">
        <v>3</v>
      </c>
      <c r="W16" s="22">
        <v>1</v>
      </c>
      <c r="X16" s="22">
        <v>0</v>
      </c>
      <c r="Y16" s="22">
        <v>1</v>
      </c>
      <c r="Z16" s="22">
        <v>2</v>
      </c>
      <c r="AA16" s="22">
        <v>0</v>
      </c>
      <c r="AB16" s="22">
        <v>1</v>
      </c>
      <c r="AC16" s="22">
        <v>0</v>
      </c>
      <c r="AD16" s="22">
        <v>1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44" customFormat="1" ht="30.9" customHeight="1" x14ac:dyDescent="0.3">
      <c r="A17" s="155" t="s">
        <v>115</v>
      </c>
      <c r="B17" s="22">
        <v>1043</v>
      </c>
      <c r="C17" s="22">
        <v>720</v>
      </c>
      <c r="D17" s="22">
        <v>132</v>
      </c>
      <c r="E17" s="22">
        <v>5783</v>
      </c>
      <c r="F17" s="22">
        <v>4</v>
      </c>
      <c r="G17" s="22">
        <v>4824</v>
      </c>
      <c r="H17" s="22">
        <v>113</v>
      </c>
      <c r="I17" s="22">
        <v>378</v>
      </c>
      <c r="J17" s="22">
        <v>340</v>
      </c>
      <c r="K17" s="22">
        <v>32</v>
      </c>
      <c r="L17" s="22">
        <v>2886</v>
      </c>
      <c r="M17" s="22">
        <v>1</v>
      </c>
      <c r="N17" s="22">
        <v>1761</v>
      </c>
      <c r="O17" s="22">
        <v>44</v>
      </c>
      <c r="P17" s="22">
        <v>99</v>
      </c>
      <c r="Q17" s="22">
        <v>60</v>
      </c>
      <c r="R17" s="22">
        <v>4</v>
      </c>
      <c r="S17" s="22">
        <v>339</v>
      </c>
      <c r="T17" s="22">
        <v>0</v>
      </c>
      <c r="U17" s="22">
        <v>110</v>
      </c>
      <c r="V17" s="22">
        <v>10</v>
      </c>
      <c r="W17" s="22">
        <v>0</v>
      </c>
      <c r="X17" s="22">
        <v>1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25">
      <c r="A18" s="155" t="s">
        <v>116</v>
      </c>
      <c r="B18" s="22">
        <v>677</v>
      </c>
      <c r="C18" s="23">
        <v>549</v>
      </c>
      <c r="D18" s="23">
        <v>20</v>
      </c>
      <c r="E18" s="23">
        <v>2140</v>
      </c>
      <c r="F18" s="23">
        <v>3</v>
      </c>
      <c r="G18" s="23">
        <v>1631</v>
      </c>
      <c r="H18" s="23">
        <v>6</v>
      </c>
      <c r="I18" s="23">
        <v>44</v>
      </c>
      <c r="J18" s="23">
        <v>54</v>
      </c>
      <c r="K18" s="23">
        <v>0</v>
      </c>
      <c r="L18" s="23">
        <v>70</v>
      </c>
      <c r="M18" s="23">
        <v>0</v>
      </c>
      <c r="N18" s="23">
        <v>41</v>
      </c>
      <c r="O18" s="23">
        <v>1</v>
      </c>
      <c r="P18" s="22">
        <v>132</v>
      </c>
      <c r="Q18" s="23">
        <v>78</v>
      </c>
      <c r="R18" s="23">
        <v>4</v>
      </c>
      <c r="S18" s="23">
        <v>245</v>
      </c>
      <c r="T18" s="23">
        <v>0</v>
      </c>
      <c r="U18" s="23">
        <v>63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1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25">
      <c r="A19" s="155" t="s">
        <v>117</v>
      </c>
      <c r="B19" s="22">
        <v>84</v>
      </c>
      <c r="C19" s="23">
        <v>79</v>
      </c>
      <c r="D19" s="23">
        <v>10</v>
      </c>
      <c r="E19" s="23">
        <v>546</v>
      </c>
      <c r="F19" s="23">
        <v>0</v>
      </c>
      <c r="G19" s="23">
        <v>102</v>
      </c>
      <c r="H19" s="23">
        <v>36</v>
      </c>
      <c r="I19" s="23">
        <v>22</v>
      </c>
      <c r="J19" s="23">
        <v>40</v>
      </c>
      <c r="K19" s="23">
        <v>4</v>
      </c>
      <c r="L19" s="23">
        <v>338</v>
      </c>
      <c r="M19" s="23">
        <v>0</v>
      </c>
      <c r="N19" s="23">
        <v>36</v>
      </c>
      <c r="O19" s="23">
        <v>17</v>
      </c>
      <c r="P19" s="22">
        <v>18</v>
      </c>
      <c r="Q19" s="23">
        <v>11</v>
      </c>
      <c r="R19" s="23">
        <v>3</v>
      </c>
      <c r="S19" s="23">
        <v>16</v>
      </c>
      <c r="T19" s="23">
        <v>0</v>
      </c>
      <c r="U19" s="23">
        <v>7</v>
      </c>
      <c r="V19" s="23">
        <v>1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155" t="s">
        <v>118</v>
      </c>
      <c r="B20" s="22">
        <v>198</v>
      </c>
      <c r="C20" s="23">
        <v>248</v>
      </c>
      <c r="D20" s="23">
        <v>18</v>
      </c>
      <c r="E20" s="23">
        <v>1070</v>
      </c>
      <c r="F20" s="23">
        <v>0</v>
      </c>
      <c r="G20" s="23">
        <v>968</v>
      </c>
      <c r="H20" s="23">
        <v>42</v>
      </c>
      <c r="I20" s="23">
        <v>160</v>
      </c>
      <c r="J20" s="23">
        <v>196</v>
      </c>
      <c r="K20" s="23">
        <v>14</v>
      </c>
      <c r="L20" s="23">
        <v>831</v>
      </c>
      <c r="M20" s="23">
        <v>0</v>
      </c>
      <c r="N20" s="23">
        <v>847</v>
      </c>
      <c r="O20" s="23">
        <v>38</v>
      </c>
      <c r="P20" s="22">
        <v>14</v>
      </c>
      <c r="Q20" s="23">
        <v>14</v>
      </c>
      <c r="R20" s="23">
        <v>2</v>
      </c>
      <c r="S20" s="23">
        <v>98</v>
      </c>
      <c r="T20" s="23">
        <v>0</v>
      </c>
      <c r="U20" s="23">
        <v>28</v>
      </c>
      <c r="V20" s="23">
        <v>0</v>
      </c>
      <c r="W20" s="23">
        <v>1</v>
      </c>
      <c r="X20" s="23">
        <v>0</v>
      </c>
      <c r="Y20" s="23">
        <v>0</v>
      </c>
      <c r="Z20" s="23">
        <v>0</v>
      </c>
      <c r="AA20" s="23">
        <v>0</v>
      </c>
      <c r="AB20" s="23">
        <v>1</v>
      </c>
      <c r="AC20" s="23">
        <v>0</v>
      </c>
      <c r="AD20" s="23">
        <v>0</v>
      </c>
      <c r="AE20" s="23">
        <v>2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155" t="s">
        <v>119</v>
      </c>
      <c r="B21" s="22">
        <v>912</v>
      </c>
      <c r="C21" s="23">
        <v>871</v>
      </c>
      <c r="D21" s="23">
        <v>146</v>
      </c>
      <c r="E21" s="23">
        <v>2682</v>
      </c>
      <c r="F21" s="23">
        <v>0</v>
      </c>
      <c r="G21" s="23">
        <v>3186</v>
      </c>
      <c r="H21" s="23">
        <v>53</v>
      </c>
      <c r="I21" s="23">
        <v>303</v>
      </c>
      <c r="J21" s="23">
        <v>414</v>
      </c>
      <c r="K21" s="23">
        <v>38</v>
      </c>
      <c r="L21" s="23">
        <v>1230</v>
      </c>
      <c r="M21" s="23">
        <v>0</v>
      </c>
      <c r="N21" s="23">
        <v>1478</v>
      </c>
      <c r="O21" s="23">
        <v>43</v>
      </c>
      <c r="P21" s="22">
        <v>176</v>
      </c>
      <c r="Q21" s="23">
        <v>109</v>
      </c>
      <c r="R21" s="23">
        <v>0</v>
      </c>
      <c r="S21" s="23">
        <v>424</v>
      </c>
      <c r="T21" s="23">
        <v>0</v>
      </c>
      <c r="U21" s="23">
        <v>96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155" t="s">
        <v>120</v>
      </c>
      <c r="B22" s="22">
        <v>275</v>
      </c>
      <c r="C22" s="23">
        <v>267</v>
      </c>
      <c r="D22" s="23">
        <v>12</v>
      </c>
      <c r="E22" s="23">
        <v>2261</v>
      </c>
      <c r="F22" s="23">
        <v>0</v>
      </c>
      <c r="G22" s="23">
        <v>589</v>
      </c>
      <c r="H22" s="23">
        <v>22</v>
      </c>
      <c r="I22" s="23">
        <v>63</v>
      </c>
      <c r="J22" s="23">
        <v>75</v>
      </c>
      <c r="K22" s="23">
        <v>2</v>
      </c>
      <c r="L22" s="23">
        <v>985</v>
      </c>
      <c r="M22" s="23">
        <v>0</v>
      </c>
      <c r="N22" s="23">
        <v>130</v>
      </c>
      <c r="O22" s="23">
        <v>8</v>
      </c>
      <c r="P22" s="22">
        <v>49</v>
      </c>
      <c r="Q22" s="23">
        <v>63</v>
      </c>
      <c r="R22" s="23">
        <v>3</v>
      </c>
      <c r="S22" s="23">
        <v>176</v>
      </c>
      <c r="T22" s="23">
        <v>0</v>
      </c>
      <c r="U22" s="23">
        <v>63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155" t="s">
        <v>121</v>
      </c>
      <c r="B23" s="22">
        <v>1148</v>
      </c>
      <c r="C23" s="23">
        <v>754</v>
      </c>
      <c r="D23" s="23">
        <v>31</v>
      </c>
      <c r="E23" s="23">
        <v>1644</v>
      </c>
      <c r="F23" s="23">
        <v>10</v>
      </c>
      <c r="G23" s="23">
        <v>1763</v>
      </c>
      <c r="H23" s="23">
        <v>10</v>
      </c>
      <c r="I23" s="23">
        <v>456</v>
      </c>
      <c r="J23" s="23">
        <v>294</v>
      </c>
      <c r="K23" s="23">
        <v>12</v>
      </c>
      <c r="L23" s="23">
        <v>622</v>
      </c>
      <c r="M23" s="23">
        <v>5</v>
      </c>
      <c r="N23" s="23">
        <v>888</v>
      </c>
      <c r="O23" s="23">
        <v>2</v>
      </c>
      <c r="P23" s="22">
        <v>172</v>
      </c>
      <c r="Q23" s="23">
        <v>170</v>
      </c>
      <c r="R23" s="23">
        <v>2</v>
      </c>
      <c r="S23" s="23">
        <v>325</v>
      </c>
      <c r="T23" s="23">
        <v>2</v>
      </c>
      <c r="U23" s="23">
        <v>83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155" t="s">
        <v>122</v>
      </c>
      <c r="B24" s="22">
        <v>693</v>
      </c>
      <c r="C24" s="23">
        <v>531</v>
      </c>
      <c r="D24" s="23">
        <v>37</v>
      </c>
      <c r="E24" s="23">
        <v>2281</v>
      </c>
      <c r="F24" s="23">
        <v>0</v>
      </c>
      <c r="G24" s="23">
        <v>1598</v>
      </c>
      <c r="H24" s="23">
        <v>6</v>
      </c>
      <c r="I24" s="23">
        <v>385</v>
      </c>
      <c r="J24" s="23">
        <v>393</v>
      </c>
      <c r="K24" s="23">
        <v>14</v>
      </c>
      <c r="L24" s="23">
        <v>1790</v>
      </c>
      <c r="M24" s="23">
        <v>0</v>
      </c>
      <c r="N24" s="23">
        <v>753</v>
      </c>
      <c r="O24" s="23">
        <v>5</v>
      </c>
      <c r="P24" s="22">
        <v>32</v>
      </c>
      <c r="Q24" s="23">
        <v>31</v>
      </c>
      <c r="R24" s="23">
        <v>4</v>
      </c>
      <c r="S24" s="23">
        <v>50</v>
      </c>
      <c r="T24" s="23">
        <v>0</v>
      </c>
      <c r="U24" s="23">
        <v>10</v>
      </c>
      <c r="V24" s="23">
        <v>0</v>
      </c>
      <c r="W24" s="23">
        <v>1</v>
      </c>
      <c r="X24" s="23">
        <v>1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155" t="s">
        <v>198</v>
      </c>
      <c r="B25" s="22">
        <v>429</v>
      </c>
      <c r="C25" s="23">
        <v>825</v>
      </c>
      <c r="D25" s="23">
        <v>19</v>
      </c>
      <c r="E25" s="23">
        <v>5586</v>
      </c>
      <c r="F25" s="23">
        <v>4</v>
      </c>
      <c r="G25" s="23">
        <v>3755</v>
      </c>
      <c r="H25" s="23">
        <v>8</v>
      </c>
      <c r="I25" s="23">
        <v>117</v>
      </c>
      <c r="J25" s="23">
        <v>330</v>
      </c>
      <c r="K25" s="23">
        <v>2</v>
      </c>
      <c r="L25" s="23">
        <v>2454</v>
      </c>
      <c r="M25" s="23">
        <v>0</v>
      </c>
      <c r="N25" s="23">
        <v>1006</v>
      </c>
      <c r="O25" s="23">
        <v>3</v>
      </c>
      <c r="P25" s="22">
        <v>78</v>
      </c>
      <c r="Q25" s="23">
        <v>139</v>
      </c>
      <c r="R25" s="23">
        <v>3</v>
      </c>
      <c r="S25" s="23">
        <v>593</v>
      </c>
      <c r="T25" s="23">
        <v>0</v>
      </c>
      <c r="U25" s="23">
        <v>196</v>
      </c>
      <c r="V25" s="23">
        <v>1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155" t="s">
        <v>124</v>
      </c>
      <c r="B26" s="22">
        <v>36</v>
      </c>
      <c r="C26" s="23">
        <v>135</v>
      </c>
      <c r="D26" s="23">
        <v>7</v>
      </c>
      <c r="E26" s="23">
        <v>1027</v>
      </c>
      <c r="F26" s="23">
        <v>0</v>
      </c>
      <c r="G26" s="23">
        <v>300</v>
      </c>
      <c r="H26" s="23">
        <v>0</v>
      </c>
      <c r="I26" s="23">
        <v>4</v>
      </c>
      <c r="J26" s="23">
        <v>45</v>
      </c>
      <c r="K26" s="23">
        <v>1</v>
      </c>
      <c r="L26" s="23">
        <v>201</v>
      </c>
      <c r="M26" s="23">
        <v>0</v>
      </c>
      <c r="N26" s="23">
        <v>72</v>
      </c>
      <c r="O26" s="23">
        <v>0</v>
      </c>
      <c r="P26" s="22">
        <v>6</v>
      </c>
      <c r="Q26" s="23">
        <v>13</v>
      </c>
      <c r="R26" s="23">
        <v>0</v>
      </c>
      <c r="S26" s="23">
        <v>29</v>
      </c>
      <c r="T26" s="23">
        <v>0</v>
      </c>
      <c r="U26" s="23">
        <v>10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155" t="s">
        <v>125</v>
      </c>
      <c r="B27" s="22">
        <v>115</v>
      </c>
      <c r="C27" s="23">
        <v>460</v>
      </c>
      <c r="D27" s="23">
        <v>6</v>
      </c>
      <c r="E27" s="23">
        <v>2171</v>
      </c>
      <c r="F27" s="23">
        <v>0</v>
      </c>
      <c r="G27" s="23">
        <v>740</v>
      </c>
      <c r="H27" s="23">
        <v>28</v>
      </c>
      <c r="I27" s="23">
        <v>38</v>
      </c>
      <c r="J27" s="23">
        <v>201</v>
      </c>
      <c r="K27" s="23">
        <v>2</v>
      </c>
      <c r="L27" s="23">
        <v>1128</v>
      </c>
      <c r="M27" s="23">
        <v>0</v>
      </c>
      <c r="N27" s="23">
        <v>310</v>
      </c>
      <c r="O27" s="23">
        <v>21</v>
      </c>
      <c r="P27" s="22">
        <v>17</v>
      </c>
      <c r="Q27" s="23">
        <v>23</v>
      </c>
      <c r="R27" s="23">
        <v>1</v>
      </c>
      <c r="S27" s="23">
        <v>112</v>
      </c>
      <c r="T27" s="23">
        <v>0</v>
      </c>
      <c r="U27" s="23">
        <v>9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155" t="s">
        <v>126</v>
      </c>
      <c r="B28" s="22">
        <v>28</v>
      </c>
      <c r="C28" s="23">
        <v>243</v>
      </c>
      <c r="D28" s="23">
        <v>0</v>
      </c>
      <c r="E28" s="23">
        <v>1370</v>
      </c>
      <c r="F28" s="23">
        <v>0</v>
      </c>
      <c r="G28" s="23">
        <v>684</v>
      </c>
      <c r="H28" s="23">
        <v>12</v>
      </c>
      <c r="I28" s="23">
        <v>7</v>
      </c>
      <c r="J28" s="23">
        <v>118</v>
      </c>
      <c r="K28" s="23">
        <v>0</v>
      </c>
      <c r="L28" s="23">
        <v>748</v>
      </c>
      <c r="M28" s="23">
        <v>0</v>
      </c>
      <c r="N28" s="23">
        <v>331</v>
      </c>
      <c r="O28" s="23">
        <v>6</v>
      </c>
      <c r="P28" s="22">
        <v>7</v>
      </c>
      <c r="Q28" s="23">
        <v>29</v>
      </c>
      <c r="R28" s="23">
        <v>0</v>
      </c>
      <c r="S28" s="23">
        <v>115</v>
      </c>
      <c r="T28" s="23">
        <v>0</v>
      </c>
      <c r="U28" s="23">
        <v>23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155" t="s">
        <v>199</v>
      </c>
      <c r="B29" s="22">
        <v>167</v>
      </c>
      <c r="C29" s="23">
        <v>284</v>
      </c>
      <c r="D29" s="23">
        <v>31</v>
      </c>
      <c r="E29" s="23">
        <v>2296</v>
      </c>
      <c r="F29" s="23">
        <v>2</v>
      </c>
      <c r="G29" s="23">
        <v>2298</v>
      </c>
      <c r="H29" s="23">
        <v>39</v>
      </c>
      <c r="I29" s="22">
        <v>89</v>
      </c>
      <c r="J29" s="23">
        <v>189</v>
      </c>
      <c r="K29" s="23">
        <v>14</v>
      </c>
      <c r="L29" s="23">
        <v>1648</v>
      </c>
      <c r="M29" s="23">
        <v>1</v>
      </c>
      <c r="N29" s="23">
        <v>1063</v>
      </c>
      <c r="O29" s="23">
        <v>33</v>
      </c>
      <c r="P29" s="23">
        <v>10</v>
      </c>
      <c r="Q29" s="23">
        <v>37</v>
      </c>
      <c r="R29" s="23">
        <v>1</v>
      </c>
      <c r="S29" s="23">
        <v>72</v>
      </c>
      <c r="T29" s="23">
        <v>0</v>
      </c>
      <c r="U29" s="23">
        <v>100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155" t="s">
        <v>128</v>
      </c>
      <c r="B30" s="22">
        <v>58</v>
      </c>
      <c r="C30" s="23">
        <v>129</v>
      </c>
      <c r="D30" s="23">
        <v>12</v>
      </c>
      <c r="E30" s="23">
        <v>387</v>
      </c>
      <c r="F30" s="23">
        <v>0</v>
      </c>
      <c r="G30" s="23">
        <v>423</v>
      </c>
      <c r="H30" s="23">
        <v>1</v>
      </c>
      <c r="I30" s="22">
        <v>21</v>
      </c>
      <c r="J30" s="23">
        <v>61</v>
      </c>
      <c r="K30" s="23">
        <v>7</v>
      </c>
      <c r="L30" s="23">
        <v>262</v>
      </c>
      <c r="M30" s="23">
        <v>0</v>
      </c>
      <c r="N30" s="23">
        <v>241</v>
      </c>
      <c r="O30" s="23">
        <v>1</v>
      </c>
      <c r="P30" s="23">
        <v>11</v>
      </c>
      <c r="Q30" s="23">
        <v>24</v>
      </c>
      <c r="R30" s="23">
        <v>1</v>
      </c>
      <c r="S30" s="23">
        <v>25</v>
      </c>
      <c r="T30" s="23">
        <v>0</v>
      </c>
      <c r="U30" s="23">
        <v>11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155" t="s">
        <v>129</v>
      </c>
      <c r="B31" s="22">
        <v>48</v>
      </c>
      <c r="C31" s="23">
        <v>177</v>
      </c>
      <c r="D31" s="23">
        <v>29</v>
      </c>
      <c r="E31" s="23">
        <v>1958</v>
      </c>
      <c r="F31" s="23">
        <v>0</v>
      </c>
      <c r="G31" s="23">
        <v>1125</v>
      </c>
      <c r="H31" s="23">
        <v>4</v>
      </c>
      <c r="I31" s="22">
        <v>36</v>
      </c>
      <c r="J31" s="23">
        <v>102</v>
      </c>
      <c r="K31" s="23">
        <v>15</v>
      </c>
      <c r="L31" s="23">
        <v>1296</v>
      </c>
      <c r="M31" s="23">
        <v>0</v>
      </c>
      <c r="N31" s="23">
        <v>400</v>
      </c>
      <c r="O31" s="23">
        <v>1</v>
      </c>
      <c r="P31" s="23">
        <v>2</v>
      </c>
      <c r="Q31" s="23">
        <v>5</v>
      </c>
      <c r="R31" s="23">
        <v>5</v>
      </c>
      <c r="S31" s="23">
        <v>27</v>
      </c>
      <c r="T31" s="23">
        <v>0</v>
      </c>
      <c r="U31" s="23">
        <v>31</v>
      </c>
      <c r="V31" s="23">
        <v>1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2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156" t="s">
        <v>130</v>
      </c>
      <c r="B32" s="22">
        <v>68</v>
      </c>
      <c r="C32" s="23">
        <v>122</v>
      </c>
      <c r="D32" s="23">
        <v>4</v>
      </c>
      <c r="E32" s="23">
        <v>128</v>
      </c>
      <c r="F32" s="23">
        <v>0</v>
      </c>
      <c r="G32" s="23">
        <v>577</v>
      </c>
      <c r="H32" s="23">
        <v>0</v>
      </c>
      <c r="I32" s="22">
        <v>0</v>
      </c>
      <c r="J32" s="23">
        <v>0</v>
      </c>
      <c r="K32" s="23">
        <v>0</v>
      </c>
      <c r="L32" s="23">
        <v>16</v>
      </c>
      <c r="M32" s="23">
        <v>0</v>
      </c>
      <c r="N32" s="23">
        <v>0</v>
      </c>
      <c r="O32" s="23">
        <v>0</v>
      </c>
      <c r="P32" s="23">
        <v>2</v>
      </c>
      <c r="Q32" s="23">
        <v>3</v>
      </c>
      <c r="R32" s="23">
        <v>1</v>
      </c>
      <c r="S32" s="23">
        <v>7</v>
      </c>
      <c r="T32" s="23">
        <v>0</v>
      </c>
      <c r="U32" s="23">
        <v>1</v>
      </c>
      <c r="V32" s="23">
        <v>0</v>
      </c>
      <c r="W32" s="23">
        <v>0</v>
      </c>
      <c r="X32" s="23">
        <v>0</v>
      </c>
      <c r="Y32" s="23">
        <v>0</v>
      </c>
      <c r="Z32" s="23">
        <v>4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157" t="s">
        <v>131</v>
      </c>
      <c r="B33" s="25">
        <v>0</v>
      </c>
      <c r="C33" s="26">
        <v>0</v>
      </c>
      <c r="D33" s="26">
        <v>0</v>
      </c>
      <c r="E33" s="26">
        <v>2</v>
      </c>
      <c r="F33" s="26">
        <v>0</v>
      </c>
      <c r="G33" s="26">
        <v>10</v>
      </c>
      <c r="H33" s="26">
        <v>0</v>
      </c>
      <c r="I33" s="25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59" customFormat="1" ht="21" customHeight="1" x14ac:dyDescent="0.3">
      <c r="A34" s="160" t="s">
        <v>188</v>
      </c>
      <c r="B34" s="158"/>
      <c r="C34" s="144"/>
      <c r="D34" s="170"/>
      <c r="E34" s="170"/>
      <c r="F34" s="170"/>
      <c r="G34" s="171"/>
      <c r="H34" s="158"/>
      <c r="L34" s="160"/>
      <c r="M34" s="160"/>
      <c r="O34" s="222"/>
      <c r="Q34" s="16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60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160" t="s">
        <v>189</v>
      </c>
      <c r="B35" s="158"/>
      <c r="C35" s="144"/>
      <c r="D35" s="170"/>
      <c r="E35" s="170"/>
      <c r="F35" s="170"/>
      <c r="G35" s="171"/>
      <c r="L35" s="160"/>
      <c r="M35" s="160"/>
      <c r="O35" s="222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8.5" customHeight="1" x14ac:dyDescent="0.3">
      <c r="H36" s="169"/>
      <c r="I36" s="171"/>
      <c r="J36" s="144"/>
      <c r="K36" s="144"/>
      <c r="L36" s="144"/>
      <c r="M36" s="144"/>
      <c r="N36" s="144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3">
      <c r="H37" s="169"/>
      <c r="I37" s="171"/>
      <c r="J37" s="144"/>
      <c r="K37" s="144"/>
      <c r="L37" s="144"/>
      <c r="M37" s="144"/>
      <c r="N37" s="144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M7:M10"/>
    <mergeCell ref="K7:K10"/>
    <mergeCell ref="AE7:AE10"/>
    <mergeCell ref="I7:I10"/>
    <mergeCell ref="J7:J10"/>
    <mergeCell ref="AA7:AA10"/>
    <mergeCell ref="P7:P10"/>
    <mergeCell ref="Q7:Q10"/>
    <mergeCell ref="AH7:AH10"/>
    <mergeCell ref="B6:H6"/>
    <mergeCell ref="I6:O6"/>
    <mergeCell ref="L7:L10"/>
    <mergeCell ref="N7:N10"/>
    <mergeCell ref="O7:O10"/>
    <mergeCell ref="G7:G10"/>
    <mergeCell ref="D7:D10"/>
    <mergeCell ref="E7:E10"/>
    <mergeCell ref="H7:H10"/>
    <mergeCell ref="B7:B10"/>
    <mergeCell ref="C7:C10"/>
    <mergeCell ref="AD7:AD10"/>
    <mergeCell ref="AD6:AJ6"/>
    <mergeCell ref="AG7:AG10"/>
    <mergeCell ref="F7:F10"/>
    <mergeCell ref="AK6:AQ6"/>
    <mergeCell ref="U7:U10"/>
    <mergeCell ref="V7:V10"/>
    <mergeCell ref="W7:W10"/>
    <mergeCell ref="X7:X10"/>
    <mergeCell ref="Y7:Y10"/>
    <mergeCell ref="Z7:Z10"/>
    <mergeCell ref="AB7:AB10"/>
    <mergeCell ref="AI7:AI10"/>
    <mergeCell ref="P6:V6"/>
    <mergeCell ref="W6:AC6"/>
    <mergeCell ref="AC7:AC10"/>
    <mergeCell ref="R7:R10"/>
    <mergeCell ref="S7:S10"/>
    <mergeCell ref="T7:T10"/>
    <mergeCell ref="AF7:AF10"/>
    <mergeCell ref="AQ7:AQ10"/>
    <mergeCell ref="AJ7:AJ10"/>
    <mergeCell ref="AK7:AK10"/>
    <mergeCell ref="AL7:AL10"/>
    <mergeCell ref="AM7:AM10"/>
    <mergeCell ref="AN7:AN10"/>
    <mergeCell ref="AP7:AP10"/>
    <mergeCell ref="AO7:AO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O37"/>
  <sheetViews>
    <sheetView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36" customFormat="1" ht="16.5" customHeight="1" x14ac:dyDescent="0.3">
      <c r="A1" s="223" t="s">
        <v>134</v>
      </c>
      <c r="B1" s="173"/>
      <c r="C1" s="133"/>
      <c r="D1" s="133"/>
      <c r="E1" s="133"/>
      <c r="F1" s="133"/>
      <c r="G1" s="133"/>
      <c r="H1" s="133"/>
      <c r="I1" s="224"/>
      <c r="J1" s="133"/>
      <c r="K1" s="133"/>
      <c r="L1" s="133"/>
      <c r="M1" s="133"/>
      <c r="N1" s="133"/>
      <c r="O1" s="133"/>
      <c r="P1" s="133"/>
      <c r="Q1" s="133"/>
      <c r="R1" s="133"/>
      <c r="S1" s="225" t="s">
        <v>135</v>
      </c>
      <c r="T1" s="226"/>
      <c r="U1" s="227" t="s">
        <v>136</v>
      </c>
      <c r="V1" s="228"/>
      <c r="W1" s="174"/>
      <c r="X1" s="174"/>
      <c r="Y1" s="174"/>
      <c r="Z1" s="174"/>
      <c r="AA1" s="174"/>
      <c r="AB1" s="174"/>
      <c r="AC1" s="174"/>
      <c r="AD1" s="175"/>
      <c r="AE1" s="176"/>
      <c r="AF1" s="176"/>
      <c r="AG1" s="176"/>
      <c r="AH1" s="176"/>
      <c r="AI1" s="176"/>
      <c r="AJ1" s="176"/>
      <c r="AK1" s="176"/>
      <c r="AN1" s="225" t="s">
        <v>135</v>
      </c>
      <c r="AO1" s="226"/>
      <c r="AP1" s="227" t="s">
        <v>136</v>
      </c>
      <c r="AQ1" s="228"/>
    </row>
    <row r="2" spans="1:44" s="136" customFormat="1" ht="15.9" customHeight="1" x14ac:dyDescent="0.3">
      <c r="A2" s="182" t="s">
        <v>137</v>
      </c>
      <c r="B2" s="183" t="s">
        <v>190</v>
      </c>
      <c r="C2" s="184"/>
      <c r="D2" s="183"/>
      <c r="E2" s="183"/>
      <c r="F2" s="183"/>
      <c r="G2" s="183"/>
      <c r="H2" s="183"/>
      <c r="I2" s="183"/>
      <c r="J2" s="184"/>
      <c r="K2" s="183"/>
      <c r="L2" s="183"/>
      <c r="M2" s="183"/>
      <c r="N2" s="183"/>
      <c r="O2" s="183"/>
      <c r="P2" s="183"/>
      <c r="Q2" s="183"/>
      <c r="R2" s="183"/>
      <c r="S2" s="229" t="s">
        <v>139</v>
      </c>
      <c r="T2" s="230"/>
      <c r="U2" s="230" t="s">
        <v>6</v>
      </c>
      <c r="V2" s="231"/>
      <c r="W2" s="183" t="s">
        <v>191</v>
      </c>
      <c r="X2" s="185"/>
      <c r="Y2" s="185"/>
      <c r="Z2" s="185"/>
      <c r="AA2" s="185"/>
      <c r="AB2" s="185"/>
      <c r="AC2" s="185"/>
      <c r="AD2" s="186"/>
      <c r="AE2" s="187"/>
      <c r="AF2" s="187"/>
      <c r="AG2" s="187"/>
      <c r="AH2" s="187"/>
      <c r="AI2" s="187"/>
      <c r="AJ2" s="187"/>
      <c r="AK2" s="187"/>
      <c r="AL2" s="184"/>
      <c r="AM2" s="232"/>
      <c r="AN2" s="229" t="s">
        <v>139</v>
      </c>
      <c r="AO2" s="230"/>
      <c r="AP2" s="230" t="s">
        <v>6</v>
      </c>
      <c r="AQ2" s="231"/>
    </row>
    <row r="3" spans="1:44" s="136" customFormat="1" ht="16.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"/>
      <c r="X3" s="1"/>
      <c r="Y3" s="1"/>
      <c r="Z3" s="1"/>
      <c r="AA3" s="1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34" customFormat="1" ht="28.5" customHeight="1" x14ac:dyDescent="0.3">
      <c r="B4" s="135"/>
      <c r="C4" s="135"/>
      <c r="D4" s="135"/>
      <c r="E4" s="135"/>
      <c r="F4" s="135"/>
      <c r="J4" s="134" t="s">
        <v>88</v>
      </c>
      <c r="K4" s="135"/>
      <c r="L4" s="135"/>
      <c r="M4" s="135"/>
      <c r="N4" s="135"/>
      <c r="O4" s="135"/>
      <c r="X4" s="137"/>
      <c r="Y4" s="137"/>
      <c r="Z4" s="137"/>
      <c r="AA4" s="137"/>
      <c r="AB4" s="137"/>
      <c r="AD4" s="134" t="s">
        <v>192</v>
      </c>
      <c r="AE4" s="138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</row>
    <row r="5" spans="1:44" s="4" customFormat="1" ht="23.25" customHeight="1" x14ac:dyDescent="0.3">
      <c r="A5" s="2"/>
      <c r="B5" s="2"/>
      <c r="C5" s="2"/>
      <c r="D5" s="2"/>
      <c r="E5" s="2"/>
      <c r="F5" s="2"/>
      <c r="J5" s="2"/>
      <c r="K5" s="192" t="s">
        <v>193</v>
      </c>
      <c r="L5" s="2"/>
      <c r="M5" s="2"/>
      <c r="N5" s="2"/>
      <c r="O5" s="2"/>
      <c r="P5" s="2"/>
      <c r="Q5" s="2"/>
      <c r="T5" s="2"/>
      <c r="U5" s="2"/>
      <c r="V5" s="193" t="s">
        <v>194</v>
      </c>
      <c r="Z5" s="2"/>
      <c r="AA5" s="2"/>
      <c r="AB5" s="2"/>
      <c r="AD5" s="2"/>
      <c r="AF5" s="192" t="s">
        <v>195</v>
      </c>
      <c r="AG5" s="2"/>
      <c r="AH5" s="2"/>
      <c r="AI5" s="3"/>
      <c r="AJ5" s="3"/>
      <c r="AK5" s="2"/>
      <c r="AL5" s="2"/>
      <c r="AM5" s="2"/>
      <c r="AN5" s="2"/>
      <c r="AO5" s="2"/>
      <c r="AP5" s="193"/>
      <c r="AQ5" s="193" t="s">
        <v>194</v>
      </c>
    </row>
    <row r="6" spans="1:44" s="144" customFormat="1" ht="30" customHeight="1" x14ac:dyDescent="0.3">
      <c r="A6" s="140" t="s">
        <v>92</v>
      </c>
      <c r="B6" s="141" t="s">
        <v>93</v>
      </c>
      <c r="C6" s="111"/>
      <c r="D6" s="111"/>
      <c r="E6" s="111"/>
      <c r="F6" s="111"/>
      <c r="G6" s="111"/>
      <c r="H6" s="112"/>
      <c r="I6" s="141" t="s">
        <v>94</v>
      </c>
      <c r="J6" s="142"/>
      <c r="K6" s="142"/>
      <c r="L6" s="142"/>
      <c r="M6" s="142"/>
      <c r="N6" s="142"/>
      <c r="O6" s="143"/>
      <c r="P6" s="141" t="s">
        <v>95</v>
      </c>
      <c r="Q6" s="111"/>
      <c r="R6" s="111"/>
      <c r="S6" s="111"/>
      <c r="T6" s="111"/>
      <c r="U6" s="111"/>
      <c r="V6" s="112"/>
      <c r="W6" s="141" t="s">
        <v>96</v>
      </c>
      <c r="X6" s="111"/>
      <c r="Y6" s="111"/>
      <c r="Z6" s="111"/>
      <c r="AA6" s="111"/>
      <c r="AB6" s="111"/>
      <c r="AC6" s="112"/>
      <c r="AD6" s="142" t="s">
        <v>97</v>
      </c>
      <c r="AE6" s="142"/>
      <c r="AF6" s="142"/>
      <c r="AG6" s="142"/>
      <c r="AH6" s="142"/>
      <c r="AI6" s="142"/>
      <c r="AJ6" s="143"/>
      <c r="AK6" s="141" t="s">
        <v>98</v>
      </c>
      <c r="AL6" s="142"/>
      <c r="AM6" s="142"/>
      <c r="AN6" s="142"/>
      <c r="AO6" s="142"/>
      <c r="AP6" s="142"/>
      <c r="AQ6" s="142"/>
    </row>
    <row r="7" spans="1:44" s="144" customFormat="1" ht="18.899999999999999" customHeight="1" x14ac:dyDescent="0.3">
      <c r="B7" s="145" t="s">
        <v>99</v>
      </c>
      <c r="C7" s="145" t="s">
        <v>100</v>
      </c>
      <c r="D7" s="145" t="s">
        <v>101</v>
      </c>
      <c r="E7" s="145" t="s">
        <v>102</v>
      </c>
      <c r="F7" s="145" t="s">
        <v>103</v>
      </c>
      <c r="G7" s="145" t="s">
        <v>106</v>
      </c>
      <c r="H7" s="145" t="s">
        <v>105</v>
      </c>
      <c r="I7" s="145" t="s">
        <v>99</v>
      </c>
      <c r="J7" s="145" t="s">
        <v>100</v>
      </c>
      <c r="K7" s="145" t="s">
        <v>101</v>
      </c>
      <c r="L7" s="145" t="s">
        <v>102</v>
      </c>
      <c r="M7" s="145" t="s">
        <v>103</v>
      </c>
      <c r="N7" s="145" t="s">
        <v>106</v>
      </c>
      <c r="O7" s="145" t="s">
        <v>105</v>
      </c>
      <c r="P7" s="145" t="s">
        <v>99</v>
      </c>
      <c r="Q7" s="145" t="s">
        <v>100</v>
      </c>
      <c r="R7" s="145" t="s">
        <v>101</v>
      </c>
      <c r="S7" s="145" t="s">
        <v>107</v>
      </c>
      <c r="T7" s="145" t="s">
        <v>103</v>
      </c>
      <c r="U7" s="145" t="s">
        <v>106</v>
      </c>
      <c r="V7" s="145" t="s">
        <v>105</v>
      </c>
      <c r="W7" s="145" t="s">
        <v>99</v>
      </c>
      <c r="X7" s="145" t="s">
        <v>100</v>
      </c>
      <c r="Y7" s="145" t="s">
        <v>101</v>
      </c>
      <c r="Z7" s="145" t="s">
        <v>107</v>
      </c>
      <c r="AA7" s="145" t="s">
        <v>103</v>
      </c>
      <c r="AB7" s="145" t="s">
        <v>106</v>
      </c>
      <c r="AC7" s="145" t="s">
        <v>105</v>
      </c>
      <c r="AD7" s="145" t="s">
        <v>99</v>
      </c>
      <c r="AE7" s="145" t="s">
        <v>100</v>
      </c>
      <c r="AF7" s="145" t="s">
        <v>101</v>
      </c>
      <c r="AG7" s="145" t="s">
        <v>107</v>
      </c>
      <c r="AH7" s="145" t="s">
        <v>103</v>
      </c>
      <c r="AI7" s="145" t="s">
        <v>106</v>
      </c>
      <c r="AJ7" s="145" t="s">
        <v>105</v>
      </c>
      <c r="AK7" s="145" t="s">
        <v>99</v>
      </c>
      <c r="AL7" s="233" t="s">
        <v>100</v>
      </c>
      <c r="AM7" s="145" t="s">
        <v>101</v>
      </c>
      <c r="AN7" s="145" t="s">
        <v>107</v>
      </c>
      <c r="AO7" s="145" t="s">
        <v>103</v>
      </c>
      <c r="AP7" s="146" t="s">
        <v>106</v>
      </c>
      <c r="AQ7" s="146" t="s">
        <v>105</v>
      </c>
    </row>
    <row r="8" spans="1:44" s="144" customFormat="1" ht="18.899999999999999" customHeight="1" x14ac:dyDescent="0.3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233"/>
      <c r="AM8" s="148"/>
      <c r="AN8" s="148"/>
      <c r="AO8" s="148"/>
      <c r="AP8" s="149"/>
      <c r="AQ8" s="149"/>
    </row>
    <row r="9" spans="1:44" s="144" customFormat="1" ht="17.399999999999999" customHeight="1" x14ac:dyDescent="0.3">
      <c r="A9" s="150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233"/>
      <c r="AM9" s="148"/>
      <c r="AN9" s="148"/>
      <c r="AO9" s="148"/>
      <c r="AP9" s="149"/>
      <c r="AQ9" s="149"/>
    </row>
    <row r="10" spans="1:44" s="144" customFormat="1" ht="18" customHeight="1" x14ac:dyDescent="0.3">
      <c r="A10" s="151" t="s">
        <v>108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48"/>
      <c r="Y10" s="152"/>
      <c r="Z10" s="152"/>
      <c r="AA10" s="152"/>
      <c r="AB10" s="152"/>
      <c r="AC10" s="152"/>
      <c r="AD10" s="152"/>
      <c r="AE10" s="148"/>
      <c r="AF10" s="152"/>
      <c r="AG10" s="152"/>
      <c r="AH10" s="152"/>
      <c r="AI10" s="152"/>
      <c r="AJ10" s="152"/>
      <c r="AK10" s="152"/>
      <c r="AL10" s="233"/>
      <c r="AM10" s="152"/>
      <c r="AN10" s="152"/>
      <c r="AO10" s="152"/>
      <c r="AP10" s="153"/>
      <c r="AQ10" s="153"/>
    </row>
    <row r="11" spans="1:44" s="144" customFormat="1" ht="30.9" customHeight="1" x14ac:dyDescent="0.3">
      <c r="A11" s="154" t="s">
        <v>109</v>
      </c>
      <c r="B11" s="7">
        <f t="shared" ref="B11:AQ11" si="0">SUM(B12:B33)</f>
        <v>9093</v>
      </c>
      <c r="C11" s="7">
        <f t="shared" si="0"/>
        <v>11010</v>
      </c>
      <c r="D11" s="7">
        <f t="shared" si="0"/>
        <v>534</v>
      </c>
      <c r="E11" s="7">
        <f t="shared" si="0"/>
        <v>73366</v>
      </c>
      <c r="F11" s="7">
        <f t="shared" si="0"/>
        <v>246</v>
      </c>
      <c r="G11" s="7">
        <f t="shared" si="0"/>
        <v>35330</v>
      </c>
      <c r="H11" s="7">
        <f t="shared" si="0"/>
        <v>426</v>
      </c>
      <c r="I11" s="7">
        <f t="shared" si="0"/>
        <v>3910</v>
      </c>
      <c r="J11" s="7">
        <f t="shared" si="0"/>
        <v>4417</v>
      </c>
      <c r="K11" s="7">
        <f t="shared" si="0"/>
        <v>218</v>
      </c>
      <c r="L11" s="7">
        <f t="shared" si="0"/>
        <v>30445</v>
      </c>
      <c r="M11" s="7">
        <f t="shared" si="0"/>
        <v>245</v>
      </c>
      <c r="N11" s="7">
        <f t="shared" si="0"/>
        <v>13675</v>
      </c>
      <c r="O11" s="7">
        <f t="shared" si="0"/>
        <v>268</v>
      </c>
      <c r="P11" s="7">
        <f t="shared" si="0"/>
        <v>1042</v>
      </c>
      <c r="Q11" s="7">
        <f t="shared" si="0"/>
        <v>921</v>
      </c>
      <c r="R11" s="7">
        <f t="shared" si="0"/>
        <v>32</v>
      </c>
      <c r="S11" s="7">
        <f t="shared" si="0"/>
        <v>4726</v>
      </c>
      <c r="T11" s="7">
        <f t="shared" si="0"/>
        <v>0</v>
      </c>
      <c r="U11" s="7">
        <f t="shared" si="0"/>
        <v>1154</v>
      </c>
      <c r="V11" s="7">
        <f t="shared" si="0"/>
        <v>13</v>
      </c>
      <c r="W11" s="7">
        <f t="shared" si="0"/>
        <v>3</v>
      </c>
      <c r="X11" s="7">
        <f t="shared" si="0"/>
        <v>10</v>
      </c>
      <c r="Y11" s="7">
        <f t="shared" si="0"/>
        <v>0</v>
      </c>
      <c r="Z11" s="7">
        <f t="shared" si="0"/>
        <v>19</v>
      </c>
      <c r="AA11" s="7">
        <f t="shared" si="0"/>
        <v>0</v>
      </c>
      <c r="AB11" s="7">
        <f t="shared" si="0"/>
        <v>6</v>
      </c>
      <c r="AC11" s="7">
        <f t="shared" si="0"/>
        <v>0</v>
      </c>
      <c r="AD11" s="29">
        <f t="shared" si="0"/>
        <v>45</v>
      </c>
      <c r="AE11" s="29">
        <f t="shared" si="0"/>
        <v>38</v>
      </c>
      <c r="AF11" s="7">
        <f t="shared" si="0"/>
        <v>0</v>
      </c>
      <c r="AG11" s="29">
        <f t="shared" si="0"/>
        <v>29</v>
      </c>
      <c r="AH11" s="7">
        <f t="shared" si="0"/>
        <v>0</v>
      </c>
      <c r="AI11" s="29">
        <f t="shared" si="0"/>
        <v>30</v>
      </c>
      <c r="AJ11" s="7">
        <f t="shared" si="0"/>
        <v>1</v>
      </c>
      <c r="AK11" s="7">
        <f t="shared" si="0"/>
        <v>2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44" customFormat="1" ht="30.9" customHeight="1" x14ac:dyDescent="0.3">
      <c r="A12" s="155" t="s">
        <v>110</v>
      </c>
      <c r="B12" s="22">
        <v>442</v>
      </c>
      <c r="C12" s="23">
        <v>2056</v>
      </c>
      <c r="D12" s="23">
        <v>40</v>
      </c>
      <c r="E12" s="23">
        <v>2173</v>
      </c>
      <c r="F12" s="23">
        <v>1</v>
      </c>
      <c r="G12" s="23">
        <v>505</v>
      </c>
      <c r="H12" s="23">
        <v>1</v>
      </c>
      <c r="I12" s="23">
        <v>30</v>
      </c>
      <c r="J12" s="23">
        <v>125</v>
      </c>
      <c r="K12" s="23">
        <v>2</v>
      </c>
      <c r="L12" s="23">
        <v>880</v>
      </c>
      <c r="M12" s="23">
        <v>1</v>
      </c>
      <c r="N12" s="23">
        <v>99</v>
      </c>
      <c r="O12" s="23">
        <v>1</v>
      </c>
      <c r="P12" s="22">
        <v>13</v>
      </c>
      <c r="Q12" s="23">
        <v>20</v>
      </c>
      <c r="R12" s="23">
        <v>2</v>
      </c>
      <c r="S12" s="23">
        <v>17</v>
      </c>
      <c r="T12" s="23">
        <v>0</v>
      </c>
      <c r="U12" s="23">
        <v>16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44" customFormat="1" ht="30.9" customHeight="1" x14ac:dyDescent="0.3">
      <c r="A13" s="155" t="s">
        <v>111</v>
      </c>
      <c r="B13" s="22">
        <v>289</v>
      </c>
      <c r="C13" s="23">
        <v>419</v>
      </c>
      <c r="D13" s="23">
        <v>21</v>
      </c>
      <c r="E13" s="23">
        <v>18305</v>
      </c>
      <c r="F13" s="23">
        <v>0</v>
      </c>
      <c r="G13" s="23">
        <v>3780</v>
      </c>
      <c r="H13" s="23">
        <v>6</v>
      </c>
      <c r="I13" s="23">
        <v>15</v>
      </c>
      <c r="J13" s="23">
        <v>11</v>
      </c>
      <c r="K13" s="23">
        <v>10</v>
      </c>
      <c r="L13" s="23">
        <v>2285</v>
      </c>
      <c r="M13" s="23">
        <v>0</v>
      </c>
      <c r="N13" s="23">
        <v>54</v>
      </c>
      <c r="O13" s="23">
        <v>0</v>
      </c>
      <c r="P13" s="22">
        <v>38</v>
      </c>
      <c r="Q13" s="23">
        <v>52</v>
      </c>
      <c r="R13" s="23">
        <v>0</v>
      </c>
      <c r="S13" s="23">
        <v>1136</v>
      </c>
      <c r="T13" s="23">
        <v>0</v>
      </c>
      <c r="U13" s="23">
        <v>118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155" t="s">
        <v>113</v>
      </c>
      <c r="B14" s="22">
        <v>951</v>
      </c>
      <c r="C14" s="22">
        <v>984</v>
      </c>
      <c r="D14" s="22">
        <v>118</v>
      </c>
      <c r="E14" s="22">
        <v>6003</v>
      </c>
      <c r="F14" s="22">
        <v>0</v>
      </c>
      <c r="G14" s="22">
        <v>2349</v>
      </c>
      <c r="H14" s="22">
        <v>2</v>
      </c>
      <c r="I14" s="22">
        <v>285</v>
      </c>
      <c r="J14" s="22">
        <v>420</v>
      </c>
      <c r="K14" s="22">
        <v>44</v>
      </c>
      <c r="L14" s="22">
        <v>2981</v>
      </c>
      <c r="M14" s="22">
        <v>0</v>
      </c>
      <c r="N14" s="22">
        <v>936</v>
      </c>
      <c r="O14" s="22">
        <v>2</v>
      </c>
      <c r="P14" s="22">
        <v>143</v>
      </c>
      <c r="Q14" s="22">
        <v>128</v>
      </c>
      <c r="R14" s="22">
        <v>13</v>
      </c>
      <c r="S14" s="22">
        <v>781</v>
      </c>
      <c r="T14" s="22">
        <v>0</v>
      </c>
      <c r="U14" s="22">
        <v>174</v>
      </c>
      <c r="V14" s="22">
        <v>0</v>
      </c>
      <c r="W14" s="22">
        <v>0</v>
      </c>
      <c r="X14" s="22">
        <v>0</v>
      </c>
      <c r="Y14" s="22">
        <v>0</v>
      </c>
      <c r="Z14" s="22">
        <v>1</v>
      </c>
      <c r="AA14" s="22">
        <v>0</v>
      </c>
      <c r="AB14" s="22">
        <v>0</v>
      </c>
      <c r="AC14" s="22">
        <v>0</v>
      </c>
      <c r="AD14" s="22">
        <v>1</v>
      </c>
      <c r="AE14" s="22">
        <v>1</v>
      </c>
      <c r="AF14" s="22">
        <v>0</v>
      </c>
      <c r="AG14" s="22">
        <v>4</v>
      </c>
      <c r="AH14" s="22">
        <v>0</v>
      </c>
      <c r="AI14" s="22">
        <v>0</v>
      </c>
      <c r="AJ14" s="22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25">
      <c r="A15" s="155" t="s">
        <v>196</v>
      </c>
      <c r="B15" s="22">
        <v>998</v>
      </c>
      <c r="C15" s="22">
        <v>383</v>
      </c>
      <c r="D15" s="22">
        <v>13</v>
      </c>
      <c r="E15" s="22">
        <v>2642</v>
      </c>
      <c r="F15" s="22">
        <v>0</v>
      </c>
      <c r="G15" s="22">
        <v>1616</v>
      </c>
      <c r="H15" s="22">
        <v>54</v>
      </c>
      <c r="I15" s="22">
        <v>633</v>
      </c>
      <c r="J15" s="22">
        <v>254</v>
      </c>
      <c r="K15" s="22">
        <v>9</v>
      </c>
      <c r="L15" s="22">
        <v>2053</v>
      </c>
      <c r="M15" s="22">
        <v>0</v>
      </c>
      <c r="N15" s="22">
        <v>1051</v>
      </c>
      <c r="O15" s="22">
        <v>36</v>
      </c>
      <c r="P15" s="22">
        <v>85</v>
      </c>
      <c r="Q15" s="22">
        <v>37</v>
      </c>
      <c r="R15" s="22">
        <v>1</v>
      </c>
      <c r="S15" s="22">
        <v>152</v>
      </c>
      <c r="T15" s="22">
        <v>0</v>
      </c>
      <c r="U15" s="22">
        <v>49</v>
      </c>
      <c r="V15" s="22">
        <v>4</v>
      </c>
      <c r="W15" s="22">
        <v>2</v>
      </c>
      <c r="X15" s="22">
        <v>0</v>
      </c>
      <c r="Y15" s="22">
        <v>0</v>
      </c>
      <c r="Z15" s="22">
        <v>2</v>
      </c>
      <c r="AA15" s="22">
        <v>0</v>
      </c>
      <c r="AB15" s="22">
        <v>0</v>
      </c>
      <c r="AC15" s="22">
        <v>0</v>
      </c>
      <c r="AD15" s="22">
        <v>20</v>
      </c>
      <c r="AE15" s="22">
        <v>20</v>
      </c>
      <c r="AF15" s="22">
        <v>0</v>
      </c>
      <c r="AG15" s="22">
        <v>6</v>
      </c>
      <c r="AH15" s="22">
        <v>0</v>
      </c>
      <c r="AI15" s="22">
        <v>10</v>
      </c>
      <c r="AJ15" s="22">
        <v>0</v>
      </c>
      <c r="AK15" s="24">
        <v>2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144" customFormat="1" ht="30.9" customHeight="1" x14ac:dyDescent="0.3">
      <c r="A16" s="155" t="s">
        <v>115</v>
      </c>
      <c r="B16" s="22">
        <v>522</v>
      </c>
      <c r="C16" s="22">
        <v>490</v>
      </c>
      <c r="D16" s="22">
        <v>44</v>
      </c>
      <c r="E16" s="22">
        <v>6737</v>
      </c>
      <c r="F16" s="22">
        <v>1</v>
      </c>
      <c r="G16" s="22">
        <v>4462</v>
      </c>
      <c r="H16" s="22">
        <v>75</v>
      </c>
      <c r="I16" s="22">
        <v>249</v>
      </c>
      <c r="J16" s="22">
        <v>241</v>
      </c>
      <c r="K16" s="22">
        <v>21</v>
      </c>
      <c r="L16" s="22">
        <v>2486</v>
      </c>
      <c r="M16" s="22">
        <v>1</v>
      </c>
      <c r="N16" s="22">
        <v>1657</v>
      </c>
      <c r="O16" s="22">
        <v>43</v>
      </c>
      <c r="P16" s="22">
        <v>36</v>
      </c>
      <c r="Q16" s="22">
        <v>20</v>
      </c>
      <c r="R16" s="22">
        <v>0</v>
      </c>
      <c r="S16" s="22">
        <v>397</v>
      </c>
      <c r="T16" s="22">
        <v>0</v>
      </c>
      <c r="U16" s="22">
        <v>67</v>
      </c>
      <c r="V16" s="22">
        <v>2</v>
      </c>
      <c r="W16" s="22">
        <v>0</v>
      </c>
      <c r="X16" s="22">
        <v>0</v>
      </c>
      <c r="Y16" s="22">
        <v>0</v>
      </c>
      <c r="Z16" s="22">
        <v>1</v>
      </c>
      <c r="AA16" s="22">
        <v>0</v>
      </c>
      <c r="AB16" s="22">
        <v>0</v>
      </c>
      <c r="AC16" s="22">
        <v>0</v>
      </c>
      <c r="AD16" s="22">
        <v>1</v>
      </c>
      <c r="AE16" s="22">
        <v>0</v>
      </c>
      <c r="AF16" s="22">
        <v>0</v>
      </c>
      <c r="AG16" s="22">
        <v>0</v>
      </c>
      <c r="AH16" s="22">
        <v>0</v>
      </c>
      <c r="AI16" s="22">
        <v>2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</row>
    <row r="17" spans="1:43" s="21" customFormat="1" ht="30.9" customHeight="1" x14ac:dyDescent="0.25">
      <c r="A17" s="155" t="s">
        <v>116</v>
      </c>
      <c r="B17" s="22">
        <v>328</v>
      </c>
      <c r="C17" s="23">
        <v>596</v>
      </c>
      <c r="D17" s="23">
        <v>22</v>
      </c>
      <c r="E17" s="23">
        <v>1770</v>
      </c>
      <c r="F17" s="23">
        <v>0</v>
      </c>
      <c r="G17" s="23">
        <v>1395</v>
      </c>
      <c r="H17" s="23">
        <v>9</v>
      </c>
      <c r="I17" s="23">
        <v>4</v>
      </c>
      <c r="J17" s="23">
        <v>9</v>
      </c>
      <c r="K17" s="23">
        <v>1</v>
      </c>
      <c r="L17" s="23">
        <v>21</v>
      </c>
      <c r="M17" s="23">
        <v>0</v>
      </c>
      <c r="N17" s="23">
        <v>10</v>
      </c>
      <c r="O17" s="23">
        <v>0</v>
      </c>
      <c r="P17" s="22">
        <v>34</v>
      </c>
      <c r="Q17" s="23">
        <v>69</v>
      </c>
      <c r="R17" s="23">
        <v>1</v>
      </c>
      <c r="S17" s="23">
        <v>99</v>
      </c>
      <c r="T17" s="23">
        <v>0</v>
      </c>
      <c r="U17" s="23">
        <v>34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15</v>
      </c>
      <c r="AE17" s="23">
        <v>0</v>
      </c>
      <c r="AF17" s="23">
        <v>0</v>
      </c>
      <c r="AG17" s="23">
        <v>1</v>
      </c>
      <c r="AH17" s="23">
        <v>0</v>
      </c>
      <c r="AI17" s="23">
        <v>0</v>
      </c>
      <c r="AJ17" s="23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</row>
    <row r="18" spans="1:43" s="21" customFormat="1" ht="30.9" customHeight="1" x14ac:dyDescent="0.25">
      <c r="A18" s="155" t="s">
        <v>197</v>
      </c>
      <c r="B18" s="22">
        <v>2248</v>
      </c>
      <c r="C18" s="23">
        <v>653</v>
      </c>
      <c r="D18" s="23">
        <v>92</v>
      </c>
      <c r="E18" s="23">
        <v>6504</v>
      </c>
      <c r="F18" s="23">
        <v>0</v>
      </c>
      <c r="G18" s="23">
        <v>3606</v>
      </c>
      <c r="H18" s="23">
        <v>8</v>
      </c>
      <c r="I18" s="23">
        <v>1109</v>
      </c>
      <c r="J18" s="23">
        <v>233</v>
      </c>
      <c r="K18" s="23">
        <v>38</v>
      </c>
      <c r="L18" s="23">
        <v>4869</v>
      </c>
      <c r="M18" s="23">
        <v>0</v>
      </c>
      <c r="N18" s="23">
        <v>2742</v>
      </c>
      <c r="O18" s="23">
        <v>6</v>
      </c>
      <c r="P18" s="22">
        <v>438</v>
      </c>
      <c r="Q18" s="23">
        <v>186</v>
      </c>
      <c r="R18" s="23">
        <v>9</v>
      </c>
      <c r="S18" s="23">
        <v>748</v>
      </c>
      <c r="T18" s="23">
        <v>0</v>
      </c>
      <c r="U18" s="23">
        <v>293</v>
      </c>
      <c r="V18" s="23">
        <v>0</v>
      </c>
      <c r="W18" s="23">
        <v>1</v>
      </c>
      <c r="X18" s="23">
        <v>7</v>
      </c>
      <c r="Y18" s="23">
        <v>0</v>
      </c>
      <c r="Z18" s="23">
        <v>7</v>
      </c>
      <c r="AA18" s="23">
        <v>0</v>
      </c>
      <c r="AB18" s="23">
        <v>1</v>
      </c>
      <c r="AC18" s="23">
        <v>0</v>
      </c>
      <c r="AD18" s="28">
        <v>0</v>
      </c>
      <c r="AE18" s="28">
        <v>0</v>
      </c>
      <c r="AF18" s="23">
        <v>0</v>
      </c>
      <c r="AG18" s="28">
        <v>0</v>
      </c>
      <c r="AH18" s="23">
        <v>0</v>
      </c>
      <c r="AI18" s="28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25">
      <c r="A19" s="155" t="s">
        <v>117</v>
      </c>
      <c r="B19" s="22">
        <v>65</v>
      </c>
      <c r="C19" s="23">
        <v>110</v>
      </c>
      <c r="D19" s="23">
        <v>3</v>
      </c>
      <c r="E19" s="23">
        <v>865</v>
      </c>
      <c r="F19" s="23">
        <v>0</v>
      </c>
      <c r="G19" s="23">
        <v>128</v>
      </c>
      <c r="H19" s="23">
        <v>29</v>
      </c>
      <c r="I19" s="23">
        <v>20</v>
      </c>
      <c r="J19" s="23">
        <v>75</v>
      </c>
      <c r="K19" s="23">
        <v>1</v>
      </c>
      <c r="L19" s="23">
        <v>663</v>
      </c>
      <c r="M19" s="23">
        <v>0</v>
      </c>
      <c r="N19" s="23">
        <v>85</v>
      </c>
      <c r="O19" s="23">
        <v>19</v>
      </c>
      <c r="P19" s="22">
        <v>5</v>
      </c>
      <c r="Q19" s="23">
        <v>7</v>
      </c>
      <c r="R19" s="23">
        <v>0</v>
      </c>
      <c r="S19" s="23">
        <v>10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1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155" t="s">
        <v>118</v>
      </c>
      <c r="B20" s="22">
        <v>89</v>
      </c>
      <c r="C20" s="23">
        <v>192</v>
      </c>
      <c r="D20" s="23">
        <v>9</v>
      </c>
      <c r="E20" s="23">
        <v>757</v>
      </c>
      <c r="F20" s="23">
        <v>0</v>
      </c>
      <c r="G20" s="23">
        <v>1192</v>
      </c>
      <c r="H20" s="23">
        <v>38</v>
      </c>
      <c r="I20" s="23">
        <v>70</v>
      </c>
      <c r="J20" s="23">
        <v>143</v>
      </c>
      <c r="K20" s="23">
        <v>9</v>
      </c>
      <c r="L20" s="23">
        <v>624</v>
      </c>
      <c r="M20" s="23">
        <v>0</v>
      </c>
      <c r="N20" s="23">
        <v>1055</v>
      </c>
      <c r="O20" s="23">
        <v>33</v>
      </c>
      <c r="P20" s="22">
        <v>8</v>
      </c>
      <c r="Q20" s="23">
        <v>15</v>
      </c>
      <c r="R20" s="23">
        <v>0</v>
      </c>
      <c r="S20" s="23">
        <v>56</v>
      </c>
      <c r="T20" s="23">
        <v>0</v>
      </c>
      <c r="U20" s="23">
        <v>40</v>
      </c>
      <c r="V20" s="23">
        <v>0</v>
      </c>
      <c r="W20" s="23">
        <v>0</v>
      </c>
      <c r="X20" s="23">
        <v>0</v>
      </c>
      <c r="Y20" s="23">
        <v>0</v>
      </c>
      <c r="Z20" s="23">
        <v>1</v>
      </c>
      <c r="AA20" s="23">
        <v>0</v>
      </c>
      <c r="AB20" s="23">
        <v>2</v>
      </c>
      <c r="AC20" s="23">
        <v>0</v>
      </c>
      <c r="AD20" s="23">
        <v>0</v>
      </c>
      <c r="AE20" s="23">
        <v>7</v>
      </c>
      <c r="AF20" s="23">
        <v>0</v>
      </c>
      <c r="AG20" s="23">
        <v>0</v>
      </c>
      <c r="AH20" s="23">
        <v>0</v>
      </c>
      <c r="AI20" s="23">
        <v>2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155" t="s">
        <v>119</v>
      </c>
      <c r="B21" s="22">
        <v>641</v>
      </c>
      <c r="C21" s="23">
        <v>709</v>
      </c>
      <c r="D21" s="23">
        <v>48</v>
      </c>
      <c r="E21" s="23">
        <v>2605</v>
      </c>
      <c r="F21" s="23">
        <v>0</v>
      </c>
      <c r="G21" s="23">
        <v>1199</v>
      </c>
      <c r="H21" s="23">
        <v>36</v>
      </c>
      <c r="I21" s="23">
        <v>293</v>
      </c>
      <c r="J21" s="23">
        <v>381</v>
      </c>
      <c r="K21" s="23">
        <v>36</v>
      </c>
      <c r="L21" s="23">
        <v>1454</v>
      </c>
      <c r="M21" s="23">
        <v>0</v>
      </c>
      <c r="N21" s="23">
        <v>629</v>
      </c>
      <c r="O21" s="23">
        <v>27</v>
      </c>
      <c r="P21" s="22">
        <v>46</v>
      </c>
      <c r="Q21" s="23">
        <v>52</v>
      </c>
      <c r="R21" s="23">
        <v>1</v>
      </c>
      <c r="S21" s="23">
        <v>189</v>
      </c>
      <c r="T21" s="23">
        <v>0</v>
      </c>
      <c r="U21" s="23">
        <v>99</v>
      </c>
      <c r="V21" s="23">
        <v>1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2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155" t="s">
        <v>120</v>
      </c>
      <c r="B22" s="22">
        <v>209</v>
      </c>
      <c r="C22" s="23">
        <v>291</v>
      </c>
      <c r="D22" s="23">
        <v>8</v>
      </c>
      <c r="E22" s="23">
        <v>2513</v>
      </c>
      <c r="F22" s="23">
        <v>0</v>
      </c>
      <c r="G22" s="23">
        <v>913</v>
      </c>
      <c r="H22" s="23">
        <v>16</v>
      </c>
      <c r="I22" s="23">
        <v>59</v>
      </c>
      <c r="J22" s="23">
        <v>93</v>
      </c>
      <c r="K22" s="23">
        <v>1</v>
      </c>
      <c r="L22" s="23">
        <v>858</v>
      </c>
      <c r="M22" s="23">
        <v>0</v>
      </c>
      <c r="N22" s="23">
        <v>237</v>
      </c>
      <c r="O22" s="23">
        <v>9</v>
      </c>
      <c r="P22" s="22">
        <v>40</v>
      </c>
      <c r="Q22" s="23">
        <v>53</v>
      </c>
      <c r="R22" s="23">
        <v>0</v>
      </c>
      <c r="S22" s="23">
        <v>153</v>
      </c>
      <c r="T22" s="23">
        <v>0</v>
      </c>
      <c r="U22" s="23">
        <v>72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1</v>
      </c>
      <c r="AF22" s="23">
        <v>0</v>
      </c>
      <c r="AG22" s="23">
        <v>0</v>
      </c>
      <c r="AH22" s="23">
        <v>0</v>
      </c>
      <c r="AI22" s="23">
        <v>2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155" t="s">
        <v>121</v>
      </c>
      <c r="B23" s="22">
        <v>921</v>
      </c>
      <c r="C23" s="23">
        <v>845</v>
      </c>
      <c r="D23" s="23">
        <v>26</v>
      </c>
      <c r="E23" s="23">
        <v>2084</v>
      </c>
      <c r="F23" s="23">
        <v>0</v>
      </c>
      <c r="G23" s="23">
        <v>1590</v>
      </c>
      <c r="H23" s="23">
        <v>21</v>
      </c>
      <c r="I23" s="23">
        <v>491</v>
      </c>
      <c r="J23" s="23">
        <v>568</v>
      </c>
      <c r="K23" s="23">
        <v>4</v>
      </c>
      <c r="L23" s="23">
        <v>1617</v>
      </c>
      <c r="M23" s="23">
        <v>0</v>
      </c>
      <c r="N23" s="23">
        <v>955</v>
      </c>
      <c r="O23" s="23">
        <v>16</v>
      </c>
      <c r="P23" s="22">
        <v>73</v>
      </c>
      <c r="Q23" s="23">
        <v>73</v>
      </c>
      <c r="R23" s="23">
        <v>4</v>
      </c>
      <c r="S23" s="23">
        <v>35</v>
      </c>
      <c r="T23" s="23">
        <v>0</v>
      </c>
      <c r="U23" s="23">
        <v>39</v>
      </c>
      <c r="V23" s="23">
        <v>1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4</v>
      </c>
      <c r="AE23" s="23">
        <v>3</v>
      </c>
      <c r="AF23" s="23">
        <v>0</v>
      </c>
      <c r="AG23" s="23">
        <v>0</v>
      </c>
      <c r="AH23" s="23">
        <v>0</v>
      </c>
      <c r="AI23" s="23">
        <v>0</v>
      </c>
      <c r="AJ23" s="23">
        <v>1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155" t="s">
        <v>122</v>
      </c>
      <c r="B24" s="22">
        <v>616</v>
      </c>
      <c r="C24" s="23">
        <v>444</v>
      </c>
      <c r="D24" s="23">
        <v>15</v>
      </c>
      <c r="E24" s="23">
        <v>2300</v>
      </c>
      <c r="F24" s="23">
        <v>0</v>
      </c>
      <c r="G24" s="23">
        <v>1541</v>
      </c>
      <c r="H24" s="23">
        <v>6</v>
      </c>
      <c r="I24" s="23">
        <v>276</v>
      </c>
      <c r="J24" s="23">
        <v>315</v>
      </c>
      <c r="K24" s="23">
        <v>9</v>
      </c>
      <c r="L24" s="23">
        <v>1647</v>
      </c>
      <c r="M24" s="23">
        <v>0</v>
      </c>
      <c r="N24" s="23">
        <v>695</v>
      </c>
      <c r="O24" s="23">
        <v>5</v>
      </c>
      <c r="P24" s="22">
        <v>33</v>
      </c>
      <c r="Q24" s="23">
        <v>10</v>
      </c>
      <c r="R24" s="23">
        <v>0</v>
      </c>
      <c r="S24" s="23">
        <v>62</v>
      </c>
      <c r="T24" s="23">
        <v>0</v>
      </c>
      <c r="U24" s="23">
        <v>15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5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155" t="s">
        <v>198</v>
      </c>
      <c r="B25" s="22">
        <v>445</v>
      </c>
      <c r="C25" s="23">
        <v>930</v>
      </c>
      <c r="D25" s="23">
        <v>10</v>
      </c>
      <c r="E25" s="23">
        <v>6438</v>
      </c>
      <c r="F25" s="23">
        <v>1</v>
      </c>
      <c r="G25" s="23">
        <v>4147</v>
      </c>
      <c r="H25" s="23">
        <v>12</v>
      </c>
      <c r="I25" s="23">
        <v>205</v>
      </c>
      <c r="J25" s="23">
        <v>434</v>
      </c>
      <c r="K25" s="23">
        <v>0</v>
      </c>
      <c r="L25" s="23">
        <v>2697</v>
      </c>
      <c r="M25" s="23">
        <v>0</v>
      </c>
      <c r="N25" s="23">
        <v>930</v>
      </c>
      <c r="O25" s="23">
        <v>3</v>
      </c>
      <c r="P25" s="22">
        <v>26</v>
      </c>
      <c r="Q25" s="23">
        <v>89</v>
      </c>
      <c r="R25" s="23">
        <v>1</v>
      </c>
      <c r="S25" s="23">
        <v>505</v>
      </c>
      <c r="T25" s="23">
        <v>0</v>
      </c>
      <c r="U25" s="23">
        <v>52</v>
      </c>
      <c r="V25" s="23">
        <v>2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8">
        <v>3</v>
      </c>
      <c r="AE25" s="23">
        <v>0</v>
      </c>
      <c r="AF25" s="23">
        <v>0</v>
      </c>
      <c r="AG25" s="28">
        <v>0</v>
      </c>
      <c r="AH25" s="23">
        <v>0</v>
      </c>
      <c r="AI25" s="28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155" t="s">
        <v>124</v>
      </c>
      <c r="B26" s="22">
        <v>8</v>
      </c>
      <c r="C26" s="23">
        <v>114</v>
      </c>
      <c r="D26" s="23">
        <v>3</v>
      </c>
      <c r="E26" s="23">
        <v>951</v>
      </c>
      <c r="F26" s="23">
        <v>0</v>
      </c>
      <c r="G26" s="23">
        <v>354</v>
      </c>
      <c r="H26" s="23">
        <v>0</v>
      </c>
      <c r="I26" s="23">
        <v>0</v>
      </c>
      <c r="J26" s="23">
        <v>14</v>
      </c>
      <c r="K26" s="23">
        <v>0</v>
      </c>
      <c r="L26" s="23">
        <v>57</v>
      </c>
      <c r="M26" s="23">
        <v>0</v>
      </c>
      <c r="N26" s="23">
        <v>5</v>
      </c>
      <c r="O26" s="23">
        <v>0</v>
      </c>
      <c r="P26" s="22">
        <v>2</v>
      </c>
      <c r="Q26" s="23">
        <v>1</v>
      </c>
      <c r="R26" s="23">
        <v>0</v>
      </c>
      <c r="S26" s="23">
        <v>6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2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155" t="s">
        <v>125</v>
      </c>
      <c r="B27" s="22">
        <v>118</v>
      </c>
      <c r="C27" s="23">
        <v>311</v>
      </c>
      <c r="D27" s="23">
        <v>6</v>
      </c>
      <c r="E27" s="23">
        <v>2288</v>
      </c>
      <c r="F27" s="23">
        <v>0</v>
      </c>
      <c r="G27" s="23">
        <v>744</v>
      </c>
      <c r="H27" s="23">
        <v>13</v>
      </c>
      <c r="I27" s="23">
        <v>67</v>
      </c>
      <c r="J27" s="23">
        <v>168</v>
      </c>
      <c r="K27" s="23">
        <v>2</v>
      </c>
      <c r="L27" s="23">
        <v>1179</v>
      </c>
      <c r="M27" s="23">
        <v>0</v>
      </c>
      <c r="N27" s="23">
        <v>272</v>
      </c>
      <c r="O27" s="23">
        <v>6</v>
      </c>
      <c r="P27" s="22">
        <v>6</v>
      </c>
      <c r="Q27" s="23">
        <v>12</v>
      </c>
      <c r="R27" s="23">
        <v>0</v>
      </c>
      <c r="S27" s="23">
        <v>35</v>
      </c>
      <c r="T27" s="23">
        <v>0</v>
      </c>
      <c r="U27" s="23">
        <v>7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155" t="s">
        <v>126</v>
      </c>
      <c r="B28" s="22">
        <v>18</v>
      </c>
      <c r="C28" s="23">
        <v>185</v>
      </c>
      <c r="D28" s="23">
        <v>0</v>
      </c>
      <c r="E28" s="23">
        <v>1420</v>
      </c>
      <c r="F28" s="23">
        <v>0</v>
      </c>
      <c r="G28" s="23">
        <v>678</v>
      </c>
      <c r="H28" s="23">
        <v>35</v>
      </c>
      <c r="I28" s="23">
        <v>13</v>
      </c>
      <c r="J28" s="23">
        <v>91</v>
      </c>
      <c r="K28" s="23">
        <v>0</v>
      </c>
      <c r="L28" s="23">
        <v>580</v>
      </c>
      <c r="M28" s="23">
        <v>0</v>
      </c>
      <c r="N28" s="23">
        <v>350</v>
      </c>
      <c r="O28" s="23">
        <v>19</v>
      </c>
      <c r="P28" s="22">
        <v>1</v>
      </c>
      <c r="Q28" s="23">
        <v>23</v>
      </c>
      <c r="R28" s="23">
        <v>0</v>
      </c>
      <c r="S28" s="23">
        <v>190</v>
      </c>
      <c r="T28" s="23">
        <v>0</v>
      </c>
      <c r="U28" s="23">
        <v>42</v>
      </c>
      <c r="V28" s="23">
        <v>0</v>
      </c>
      <c r="W28" s="23">
        <v>0</v>
      </c>
      <c r="X28" s="23">
        <v>2</v>
      </c>
      <c r="Y28" s="23">
        <v>0</v>
      </c>
      <c r="Z28" s="23">
        <v>5</v>
      </c>
      <c r="AA28" s="23">
        <v>0</v>
      </c>
      <c r="AB28" s="23">
        <v>1</v>
      </c>
      <c r="AC28" s="23">
        <v>0</v>
      </c>
      <c r="AD28" s="23">
        <v>0</v>
      </c>
      <c r="AE28" s="23">
        <v>0</v>
      </c>
      <c r="AF28" s="23">
        <v>0</v>
      </c>
      <c r="AG28" s="23">
        <v>4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155" t="s">
        <v>199</v>
      </c>
      <c r="B29" s="22">
        <v>68</v>
      </c>
      <c r="C29" s="23">
        <v>452</v>
      </c>
      <c r="D29" s="23">
        <v>39</v>
      </c>
      <c r="E29" s="23">
        <v>2429</v>
      </c>
      <c r="F29" s="23">
        <v>0</v>
      </c>
      <c r="G29" s="23">
        <v>3242</v>
      </c>
      <c r="H29" s="23">
        <v>37</v>
      </c>
      <c r="I29" s="22">
        <v>35</v>
      </c>
      <c r="J29" s="23">
        <v>317</v>
      </c>
      <c r="K29" s="23">
        <v>18</v>
      </c>
      <c r="L29" s="23">
        <v>1683</v>
      </c>
      <c r="M29" s="23">
        <v>0</v>
      </c>
      <c r="N29" s="23">
        <v>1140</v>
      </c>
      <c r="O29" s="23">
        <v>29</v>
      </c>
      <c r="P29" s="23">
        <v>1</v>
      </c>
      <c r="Q29" s="23">
        <v>12</v>
      </c>
      <c r="R29" s="23">
        <v>0</v>
      </c>
      <c r="S29" s="23">
        <v>33</v>
      </c>
      <c r="T29" s="23">
        <v>0</v>
      </c>
      <c r="U29" s="23">
        <v>3</v>
      </c>
      <c r="V29" s="23">
        <v>1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1</v>
      </c>
      <c r="AE29" s="24">
        <v>4</v>
      </c>
      <c r="AF29" s="24">
        <v>0</v>
      </c>
      <c r="AG29" s="24">
        <v>11</v>
      </c>
      <c r="AH29" s="24">
        <v>0</v>
      </c>
      <c r="AI29" s="24">
        <v>6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155" t="s">
        <v>128</v>
      </c>
      <c r="B30" s="22">
        <v>63</v>
      </c>
      <c r="C30" s="23">
        <v>425</v>
      </c>
      <c r="D30" s="23">
        <v>14</v>
      </c>
      <c r="E30" s="23">
        <v>1252</v>
      </c>
      <c r="F30" s="23">
        <v>0</v>
      </c>
      <c r="G30" s="23">
        <v>620</v>
      </c>
      <c r="H30" s="23">
        <v>14</v>
      </c>
      <c r="I30" s="22">
        <v>39</v>
      </c>
      <c r="J30" s="23">
        <v>307</v>
      </c>
      <c r="K30" s="23">
        <v>13</v>
      </c>
      <c r="L30" s="23">
        <v>1032</v>
      </c>
      <c r="M30" s="23">
        <v>0</v>
      </c>
      <c r="N30" s="23">
        <v>527</v>
      </c>
      <c r="O30" s="23">
        <v>14</v>
      </c>
      <c r="P30" s="23">
        <v>8</v>
      </c>
      <c r="Q30" s="23">
        <v>49</v>
      </c>
      <c r="R30" s="23">
        <v>0</v>
      </c>
      <c r="S30" s="23">
        <v>45</v>
      </c>
      <c r="T30" s="23">
        <v>0</v>
      </c>
      <c r="U30" s="23">
        <v>17</v>
      </c>
      <c r="V30" s="23">
        <v>0</v>
      </c>
      <c r="W30" s="23">
        <v>0</v>
      </c>
      <c r="X30" s="23">
        <v>1</v>
      </c>
      <c r="Y30" s="23">
        <v>0</v>
      </c>
      <c r="Z30" s="23">
        <v>2</v>
      </c>
      <c r="AA30" s="23">
        <v>0</v>
      </c>
      <c r="AB30" s="23">
        <v>0</v>
      </c>
      <c r="AC30" s="23">
        <v>0</v>
      </c>
      <c r="AD30" s="24">
        <v>0</v>
      </c>
      <c r="AE30" s="24">
        <v>1</v>
      </c>
      <c r="AF30" s="24">
        <v>0</v>
      </c>
      <c r="AG30" s="24">
        <v>1</v>
      </c>
      <c r="AH30" s="24">
        <v>0</v>
      </c>
      <c r="AI30" s="24">
        <v>3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155" t="s">
        <v>129</v>
      </c>
      <c r="B31" s="22">
        <v>30</v>
      </c>
      <c r="C31" s="23">
        <v>375</v>
      </c>
      <c r="D31" s="23">
        <v>3</v>
      </c>
      <c r="E31" s="23">
        <v>3241</v>
      </c>
      <c r="F31" s="23">
        <v>243</v>
      </c>
      <c r="G31" s="23">
        <v>972</v>
      </c>
      <c r="H31" s="23">
        <v>11</v>
      </c>
      <c r="I31" s="22">
        <v>17</v>
      </c>
      <c r="J31" s="23">
        <v>216</v>
      </c>
      <c r="K31" s="23">
        <v>0</v>
      </c>
      <c r="L31" s="23">
        <v>767</v>
      </c>
      <c r="M31" s="23">
        <v>243</v>
      </c>
      <c r="N31" s="23">
        <v>238</v>
      </c>
      <c r="O31" s="23">
        <v>0</v>
      </c>
      <c r="P31" s="23">
        <v>5</v>
      </c>
      <c r="Q31" s="23">
        <v>11</v>
      </c>
      <c r="R31" s="23">
        <v>0</v>
      </c>
      <c r="S31" s="23">
        <v>73</v>
      </c>
      <c r="T31" s="23">
        <v>0</v>
      </c>
      <c r="U31" s="23">
        <v>15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156" t="s">
        <v>130</v>
      </c>
      <c r="B32" s="22">
        <v>24</v>
      </c>
      <c r="C32" s="23">
        <v>42</v>
      </c>
      <c r="D32" s="23">
        <v>0</v>
      </c>
      <c r="E32" s="23">
        <v>83</v>
      </c>
      <c r="F32" s="23">
        <v>0</v>
      </c>
      <c r="G32" s="23">
        <v>285</v>
      </c>
      <c r="H32" s="23">
        <v>3</v>
      </c>
      <c r="I32" s="22">
        <v>0</v>
      </c>
      <c r="J32" s="23">
        <v>2</v>
      </c>
      <c r="K32" s="23">
        <v>0</v>
      </c>
      <c r="L32" s="23">
        <v>12</v>
      </c>
      <c r="M32" s="23">
        <v>0</v>
      </c>
      <c r="N32" s="23">
        <v>8</v>
      </c>
      <c r="O32" s="23">
        <v>0</v>
      </c>
      <c r="P32" s="23">
        <v>1</v>
      </c>
      <c r="Q32" s="23">
        <v>0</v>
      </c>
      <c r="R32" s="23">
        <v>0</v>
      </c>
      <c r="S32" s="23">
        <v>1</v>
      </c>
      <c r="T32" s="23">
        <v>0</v>
      </c>
      <c r="U32" s="23">
        <v>0</v>
      </c>
      <c r="V32" s="23">
        <v>2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157" t="s">
        <v>131</v>
      </c>
      <c r="B33" s="25">
        <v>0</v>
      </c>
      <c r="C33" s="26">
        <v>4</v>
      </c>
      <c r="D33" s="26">
        <v>0</v>
      </c>
      <c r="E33" s="26">
        <v>6</v>
      </c>
      <c r="F33" s="26">
        <v>0</v>
      </c>
      <c r="G33" s="26">
        <v>12</v>
      </c>
      <c r="H33" s="26">
        <v>0</v>
      </c>
      <c r="I33" s="25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2</v>
      </c>
      <c r="R33" s="26">
        <v>0</v>
      </c>
      <c r="S33" s="26">
        <v>3</v>
      </c>
      <c r="T33" s="26">
        <v>0</v>
      </c>
      <c r="U33" s="26">
        <v>2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59" customFormat="1" ht="21" customHeight="1" x14ac:dyDescent="0.3">
      <c r="A34" s="160" t="s">
        <v>188</v>
      </c>
      <c r="B34" s="158"/>
      <c r="C34" s="144"/>
      <c r="D34" s="170"/>
      <c r="E34" s="170"/>
      <c r="F34" s="171"/>
      <c r="G34" s="171"/>
      <c r="H34" s="158"/>
      <c r="L34" s="160"/>
      <c r="O34" s="222"/>
      <c r="Q34" s="16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60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59" customFormat="1" ht="21" customHeight="1" x14ac:dyDescent="0.3">
      <c r="A35" s="160" t="s">
        <v>189</v>
      </c>
      <c r="B35" s="158"/>
      <c r="C35" s="144"/>
      <c r="D35" s="170"/>
      <c r="E35" s="170"/>
      <c r="F35" s="171"/>
      <c r="G35" s="171"/>
      <c r="L35" s="160"/>
      <c r="O35" s="222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59" customFormat="1" ht="28.5" customHeight="1" x14ac:dyDescent="0.3">
      <c r="H36" s="169"/>
      <c r="I36" s="171"/>
      <c r="J36" s="144"/>
      <c r="K36" s="144"/>
      <c r="L36" s="144"/>
      <c r="M36" s="144"/>
      <c r="N36" s="144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59" customFormat="1" ht="21" customHeight="1" x14ac:dyDescent="0.3">
      <c r="H37" s="169"/>
      <c r="I37" s="171"/>
      <c r="J37" s="144"/>
      <c r="K37" s="144"/>
      <c r="L37" s="144"/>
      <c r="M37" s="144"/>
      <c r="N37" s="144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N7:AN10"/>
    <mergeCell ref="AO7:AO10"/>
    <mergeCell ref="AD6:AJ6"/>
    <mergeCell ref="AK6:AQ6"/>
    <mergeCell ref="T7:T10"/>
    <mergeCell ref="U7:U10"/>
    <mergeCell ref="V7:V10"/>
    <mergeCell ref="W7:W10"/>
    <mergeCell ref="X7:X10"/>
    <mergeCell ref="Y7:Y10"/>
    <mergeCell ref="Z7:Z10"/>
    <mergeCell ref="AA7:AA10"/>
    <mergeCell ref="AP7:AP10"/>
    <mergeCell ref="AQ7:AQ10"/>
    <mergeCell ref="AJ7:AJ10"/>
    <mergeCell ref="AK7:AK10"/>
    <mergeCell ref="AL7:AL10"/>
    <mergeCell ref="AM7:AM10"/>
    <mergeCell ref="P6:V6"/>
    <mergeCell ref="W6:AC6"/>
    <mergeCell ref="AB7:AB10"/>
    <mergeCell ref="AC7:AC10"/>
    <mergeCell ref="R7:R10"/>
    <mergeCell ref="S7:S10"/>
    <mergeCell ref="P7:P10"/>
    <mergeCell ref="Q7:Q10"/>
    <mergeCell ref="AI7:AI10"/>
    <mergeCell ref="AH7:AH10"/>
    <mergeCell ref="AD7:AD10"/>
    <mergeCell ref="AE7:AE10"/>
    <mergeCell ref="AF7:AF10"/>
    <mergeCell ref="AG7:AG10"/>
    <mergeCell ref="B6:H6"/>
    <mergeCell ref="I6:O6"/>
    <mergeCell ref="L7:L10"/>
    <mergeCell ref="M7:M10"/>
    <mergeCell ref="N7:N10"/>
    <mergeCell ref="O7:O10"/>
    <mergeCell ref="F7:F10"/>
    <mergeCell ref="G7:G10"/>
    <mergeCell ref="B7:B10"/>
    <mergeCell ref="C7:C10"/>
    <mergeCell ref="J7:J10"/>
    <mergeCell ref="K7:K10"/>
    <mergeCell ref="D7:D10"/>
    <mergeCell ref="E7:E10"/>
    <mergeCell ref="H7:H10"/>
    <mergeCell ref="I7:I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K38"/>
  <sheetViews>
    <sheetView workbookViewId="0"/>
  </sheetViews>
  <sheetFormatPr defaultColWidth="9" defaultRowHeight="15.6" x14ac:dyDescent="0.3"/>
  <cols>
    <col min="1" max="1" width="11.3984375" style="14" customWidth="1"/>
    <col min="2" max="37" width="6.8984375" style="14" customWidth="1"/>
    <col min="38" max="16384" width="9" style="14"/>
  </cols>
  <sheetData>
    <row r="1" spans="1:37" s="136" customFormat="1" ht="19.5" customHeight="1" x14ac:dyDescent="0.3">
      <c r="A1" s="172" t="s">
        <v>134</v>
      </c>
      <c r="B1" s="17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74"/>
      <c r="U1" s="174"/>
      <c r="V1" s="174"/>
      <c r="W1" s="174"/>
      <c r="X1" s="174"/>
      <c r="Y1" s="174"/>
      <c r="Z1" s="175"/>
      <c r="AA1" s="176"/>
      <c r="AB1" s="176"/>
      <c r="AC1" s="176"/>
      <c r="AD1" s="176"/>
      <c r="AE1" s="176"/>
      <c r="AF1" s="177" t="s">
        <v>135</v>
      </c>
      <c r="AG1" s="178"/>
      <c r="AH1" s="179" t="s">
        <v>136</v>
      </c>
      <c r="AI1" s="180"/>
      <c r="AJ1" s="180"/>
      <c r="AK1" s="181"/>
    </row>
    <row r="2" spans="1:37" s="136" customFormat="1" ht="15.9" customHeight="1" x14ac:dyDescent="0.3">
      <c r="A2" s="182" t="s">
        <v>137</v>
      </c>
      <c r="B2" s="183" t="s">
        <v>138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5"/>
      <c r="U2" s="185"/>
      <c r="V2" s="185"/>
      <c r="W2" s="185"/>
      <c r="X2" s="185"/>
      <c r="Y2" s="185"/>
      <c r="Z2" s="186"/>
      <c r="AA2" s="187"/>
      <c r="AB2" s="187"/>
      <c r="AC2" s="187"/>
      <c r="AD2" s="187"/>
      <c r="AE2" s="187"/>
      <c r="AF2" s="188" t="s">
        <v>139</v>
      </c>
      <c r="AG2" s="189"/>
      <c r="AH2" s="188" t="s">
        <v>6</v>
      </c>
      <c r="AI2" s="190"/>
      <c r="AJ2" s="190"/>
      <c r="AK2" s="189"/>
    </row>
    <row r="3" spans="1:37" s="136" customFormat="1" ht="14.25" customHeigh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"/>
      <c r="U3" s="1"/>
      <c r="V3" s="1"/>
      <c r="W3" s="1"/>
      <c r="X3" s="1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</row>
    <row r="4" spans="1:37" s="134" customFormat="1" ht="20.100000000000001" customHeight="1" x14ac:dyDescent="0.3">
      <c r="B4" s="135"/>
      <c r="C4" s="135"/>
      <c r="D4" s="135"/>
      <c r="E4" s="135"/>
      <c r="F4" s="135"/>
      <c r="G4" s="135"/>
      <c r="I4" s="135"/>
      <c r="J4" s="135"/>
      <c r="L4" s="135"/>
      <c r="M4" s="135"/>
      <c r="N4" s="191" t="s">
        <v>181</v>
      </c>
      <c r="O4" s="135"/>
      <c r="P4" s="135"/>
      <c r="R4" s="135"/>
      <c r="S4" s="135"/>
      <c r="T4" s="137"/>
      <c r="U4" s="137"/>
      <c r="V4" s="137"/>
      <c r="W4" s="137"/>
      <c r="X4" s="137"/>
      <c r="Y4" s="137"/>
      <c r="Z4" s="191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</row>
    <row r="5" spans="1:37" s="4" customFormat="1" ht="20.399999999999999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M5" s="3"/>
      <c r="N5" s="2"/>
      <c r="O5" s="2"/>
      <c r="Q5" s="192" t="s">
        <v>186</v>
      </c>
      <c r="R5" s="2"/>
      <c r="S5" s="3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2"/>
      <c r="AG5" s="2"/>
      <c r="AH5" s="2"/>
      <c r="AI5" s="2"/>
      <c r="AJ5" s="2"/>
      <c r="AK5" s="193" t="s">
        <v>142</v>
      </c>
    </row>
    <row r="6" spans="1:37" s="144" customFormat="1" ht="23.25" customHeight="1" x14ac:dyDescent="0.3">
      <c r="A6" s="194" t="s">
        <v>143</v>
      </c>
      <c r="B6" s="195" t="s">
        <v>144</v>
      </c>
      <c r="C6" s="196"/>
      <c r="D6" s="196"/>
      <c r="E6" s="196"/>
      <c r="F6" s="196"/>
      <c r="G6" s="197"/>
      <c r="H6" s="195" t="s">
        <v>184</v>
      </c>
      <c r="I6" s="196"/>
      <c r="J6" s="196"/>
      <c r="K6" s="196"/>
      <c r="L6" s="196"/>
      <c r="M6" s="197"/>
      <c r="N6" s="195" t="s">
        <v>185</v>
      </c>
      <c r="O6" s="196"/>
      <c r="P6" s="196"/>
      <c r="Q6" s="196"/>
      <c r="R6" s="196"/>
      <c r="S6" s="197"/>
      <c r="T6" s="195" t="s">
        <v>146</v>
      </c>
      <c r="U6" s="196"/>
      <c r="V6" s="196"/>
      <c r="W6" s="196"/>
      <c r="X6" s="196"/>
      <c r="Y6" s="197"/>
      <c r="Z6" s="195" t="s">
        <v>147</v>
      </c>
      <c r="AA6" s="196"/>
      <c r="AB6" s="196"/>
      <c r="AC6" s="196"/>
      <c r="AD6" s="196"/>
      <c r="AE6" s="197"/>
      <c r="AF6" s="195" t="s">
        <v>148</v>
      </c>
      <c r="AG6" s="196"/>
      <c r="AH6" s="196"/>
      <c r="AI6" s="196"/>
      <c r="AJ6" s="196"/>
      <c r="AK6" s="197"/>
    </row>
    <row r="7" spans="1:37" s="144" customFormat="1" ht="18.899999999999999" customHeight="1" x14ac:dyDescent="0.3">
      <c r="B7" s="204" t="s">
        <v>187</v>
      </c>
      <c r="C7" s="204" t="s">
        <v>150</v>
      </c>
      <c r="D7" s="204" t="s">
        <v>151</v>
      </c>
      <c r="E7" s="204" t="s">
        <v>152</v>
      </c>
      <c r="F7" s="204" t="s">
        <v>153</v>
      </c>
      <c r="G7" s="204" t="s">
        <v>154</v>
      </c>
      <c r="H7" s="204" t="s">
        <v>187</v>
      </c>
      <c r="I7" s="204" t="s">
        <v>150</v>
      </c>
      <c r="J7" s="204" t="s">
        <v>151</v>
      </c>
      <c r="K7" s="204" t="s">
        <v>155</v>
      </c>
      <c r="L7" s="204" t="s">
        <v>153</v>
      </c>
      <c r="M7" s="204" t="s">
        <v>154</v>
      </c>
      <c r="N7" s="204" t="s">
        <v>187</v>
      </c>
      <c r="O7" s="204" t="s">
        <v>150</v>
      </c>
      <c r="P7" s="204" t="s">
        <v>151</v>
      </c>
      <c r="Q7" s="204" t="s">
        <v>155</v>
      </c>
      <c r="R7" s="204" t="s">
        <v>153</v>
      </c>
      <c r="S7" s="204" t="s">
        <v>154</v>
      </c>
      <c r="T7" s="204" t="s">
        <v>187</v>
      </c>
      <c r="U7" s="204" t="s">
        <v>150</v>
      </c>
      <c r="V7" s="204" t="s">
        <v>151</v>
      </c>
      <c r="W7" s="204" t="s">
        <v>155</v>
      </c>
      <c r="X7" s="204" t="s">
        <v>153</v>
      </c>
      <c r="Y7" s="204" t="s">
        <v>154</v>
      </c>
      <c r="Z7" s="204" t="s">
        <v>187</v>
      </c>
      <c r="AA7" s="204" t="s">
        <v>150</v>
      </c>
      <c r="AB7" s="204" t="s">
        <v>151</v>
      </c>
      <c r="AC7" s="204" t="s">
        <v>155</v>
      </c>
      <c r="AD7" s="204" t="s">
        <v>153</v>
      </c>
      <c r="AE7" s="204" t="s">
        <v>154</v>
      </c>
      <c r="AF7" s="204" t="s">
        <v>187</v>
      </c>
      <c r="AG7" s="204" t="s">
        <v>150</v>
      </c>
      <c r="AH7" s="204" t="s">
        <v>151</v>
      </c>
      <c r="AI7" s="204" t="s">
        <v>155</v>
      </c>
      <c r="AJ7" s="204" t="s">
        <v>153</v>
      </c>
      <c r="AK7" s="206" t="s">
        <v>154</v>
      </c>
    </row>
    <row r="8" spans="1:37" s="144" customFormat="1" ht="18.899999999999999" customHeight="1" x14ac:dyDescent="0.3">
      <c r="A8" s="207"/>
      <c r="B8" s="208"/>
      <c r="C8" s="208"/>
      <c r="D8" s="208"/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10"/>
    </row>
    <row r="9" spans="1:37" s="144" customFormat="1" ht="21.75" customHeight="1" x14ac:dyDescent="0.3">
      <c r="A9" s="82"/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208"/>
      <c r="AF9" s="208"/>
      <c r="AG9" s="208"/>
      <c r="AH9" s="208"/>
      <c r="AI9" s="208"/>
      <c r="AJ9" s="208"/>
      <c r="AK9" s="210"/>
    </row>
    <row r="10" spans="1:37" s="144" customFormat="1" ht="15.75" customHeight="1" x14ac:dyDescent="0.3">
      <c r="A10" s="211" t="s">
        <v>156</v>
      </c>
      <c r="B10" s="208"/>
      <c r="C10" s="208"/>
      <c r="D10" s="208"/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08"/>
      <c r="AF10" s="208"/>
      <c r="AG10" s="208"/>
      <c r="AH10" s="208"/>
      <c r="AI10" s="208"/>
      <c r="AJ10" s="208"/>
      <c r="AK10" s="210"/>
    </row>
    <row r="11" spans="1:37" s="144" customFormat="1" ht="18" customHeight="1" x14ac:dyDescent="0.3">
      <c r="A11" s="212"/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08"/>
      <c r="V11" s="213"/>
      <c r="W11" s="213"/>
      <c r="X11" s="213"/>
      <c r="Y11" s="213"/>
      <c r="Z11" s="213"/>
      <c r="AA11" s="208"/>
      <c r="AB11" s="213"/>
      <c r="AC11" s="213"/>
      <c r="AD11" s="213"/>
      <c r="AE11" s="213"/>
      <c r="AF11" s="213"/>
      <c r="AG11" s="208"/>
      <c r="AH11" s="213"/>
      <c r="AI11" s="213"/>
      <c r="AJ11" s="213"/>
      <c r="AK11" s="215"/>
    </row>
    <row r="12" spans="1:37" s="144" customFormat="1" ht="32.1" customHeight="1" x14ac:dyDescent="0.3">
      <c r="A12" s="216" t="s">
        <v>157</v>
      </c>
      <c r="B12" s="7">
        <f>SUM(B13:B34)</f>
        <v>5297</v>
      </c>
      <c r="C12" s="7">
        <f t="shared" ref="C12:AK12" si="0">SUM(C13:C34)</f>
        <v>7516</v>
      </c>
      <c r="D12" s="7">
        <f t="shared" si="0"/>
        <v>337</v>
      </c>
      <c r="E12" s="7">
        <f t="shared" si="0"/>
        <v>72427</v>
      </c>
      <c r="F12" s="7">
        <f t="shared" si="0"/>
        <v>57</v>
      </c>
      <c r="G12" s="7">
        <f t="shared" si="0"/>
        <v>37842</v>
      </c>
      <c r="H12" s="7">
        <f t="shared" si="0"/>
        <v>1956</v>
      </c>
      <c r="I12" s="7">
        <f t="shared" si="0"/>
        <v>3439</v>
      </c>
      <c r="J12" s="7">
        <f t="shared" si="0"/>
        <v>153</v>
      </c>
      <c r="K12" s="7">
        <f t="shared" si="0"/>
        <v>27118</v>
      </c>
      <c r="L12" s="7">
        <f t="shared" si="0"/>
        <v>52</v>
      </c>
      <c r="M12" s="7">
        <f t="shared" si="0"/>
        <v>13645</v>
      </c>
      <c r="N12" s="7">
        <f t="shared" si="0"/>
        <v>474</v>
      </c>
      <c r="O12" s="7">
        <f t="shared" si="0"/>
        <v>535</v>
      </c>
      <c r="P12" s="7">
        <f t="shared" si="0"/>
        <v>15</v>
      </c>
      <c r="Q12" s="7">
        <f t="shared" si="0"/>
        <v>3244</v>
      </c>
      <c r="R12" s="7">
        <f t="shared" si="0"/>
        <v>0</v>
      </c>
      <c r="S12" s="7">
        <f t="shared" si="0"/>
        <v>693</v>
      </c>
      <c r="T12" s="7">
        <f t="shared" si="0"/>
        <v>2</v>
      </c>
      <c r="U12" s="7">
        <f t="shared" si="0"/>
        <v>1</v>
      </c>
      <c r="V12" s="7">
        <f t="shared" si="0"/>
        <v>0</v>
      </c>
      <c r="W12" s="7">
        <f t="shared" si="0"/>
        <v>19</v>
      </c>
      <c r="X12" s="7">
        <f t="shared" si="0"/>
        <v>0</v>
      </c>
      <c r="Y12" s="7">
        <f t="shared" si="0"/>
        <v>9</v>
      </c>
      <c r="Z12" s="7">
        <f t="shared" si="0"/>
        <v>1</v>
      </c>
      <c r="AA12" s="7">
        <f t="shared" si="0"/>
        <v>4</v>
      </c>
      <c r="AB12" s="7">
        <f t="shared" si="0"/>
        <v>0</v>
      </c>
      <c r="AC12" s="7">
        <f t="shared" si="0"/>
        <v>15</v>
      </c>
      <c r="AD12" s="7">
        <f t="shared" si="0"/>
        <v>0</v>
      </c>
      <c r="AE12" s="7">
        <f t="shared" si="0"/>
        <v>1</v>
      </c>
      <c r="AF12" s="7">
        <f t="shared" si="0"/>
        <v>0</v>
      </c>
      <c r="AG12" s="7">
        <f t="shared" si="0"/>
        <v>0</v>
      </c>
      <c r="AH12" s="7">
        <f t="shared" si="0"/>
        <v>0</v>
      </c>
      <c r="AI12" s="7">
        <f t="shared" si="0"/>
        <v>0</v>
      </c>
      <c r="AJ12" s="7">
        <f t="shared" si="0"/>
        <v>0</v>
      </c>
      <c r="AK12" s="7">
        <f t="shared" si="0"/>
        <v>0</v>
      </c>
    </row>
    <row r="13" spans="1:37" s="144" customFormat="1" ht="32.1" customHeight="1" x14ac:dyDescent="0.3">
      <c r="A13" s="217" t="s">
        <v>158</v>
      </c>
      <c r="B13" s="8">
        <v>902</v>
      </c>
      <c r="C13" s="9">
        <v>353</v>
      </c>
      <c r="D13" s="9">
        <v>77</v>
      </c>
      <c r="E13" s="9">
        <v>2619</v>
      </c>
      <c r="F13" s="9">
        <v>0</v>
      </c>
      <c r="G13" s="9">
        <v>946</v>
      </c>
      <c r="H13" s="9">
        <v>259</v>
      </c>
      <c r="I13" s="9">
        <v>107</v>
      </c>
      <c r="J13" s="9">
        <v>26</v>
      </c>
      <c r="K13" s="9">
        <v>865</v>
      </c>
      <c r="L13" s="10">
        <v>0</v>
      </c>
      <c r="M13" s="9">
        <v>275</v>
      </c>
      <c r="N13" s="9">
        <v>90</v>
      </c>
      <c r="O13" s="9">
        <v>58</v>
      </c>
      <c r="P13" s="9">
        <v>4</v>
      </c>
      <c r="Q13" s="9">
        <v>188</v>
      </c>
      <c r="R13" s="10">
        <v>0</v>
      </c>
      <c r="S13" s="9">
        <v>47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1</v>
      </c>
      <c r="AA13" s="9">
        <v>0</v>
      </c>
      <c r="AB13" s="9">
        <v>0</v>
      </c>
      <c r="AC13" s="9">
        <v>2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</row>
    <row r="14" spans="1:37" s="144" customFormat="1" ht="32.1" customHeight="1" x14ac:dyDescent="0.3">
      <c r="A14" s="217" t="s">
        <v>159</v>
      </c>
      <c r="B14" s="8">
        <v>261</v>
      </c>
      <c r="C14" s="9">
        <v>655</v>
      </c>
      <c r="D14" s="9">
        <v>1</v>
      </c>
      <c r="E14" s="9">
        <v>21075</v>
      </c>
      <c r="F14" s="9">
        <v>1</v>
      </c>
      <c r="G14" s="9">
        <v>3741</v>
      </c>
      <c r="H14" s="9">
        <v>21</v>
      </c>
      <c r="I14" s="9">
        <v>31</v>
      </c>
      <c r="J14" s="9">
        <v>0</v>
      </c>
      <c r="K14" s="9">
        <v>2759</v>
      </c>
      <c r="L14" s="10">
        <v>0</v>
      </c>
      <c r="M14" s="9">
        <v>106</v>
      </c>
      <c r="N14" s="9">
        <v>32</v>
      </c>
      <c r="O14" s="9">
        <v>69</v>
      </c>
      <c r="P14" s="9">
        <v>0</v>
      </c>
      <c r="Q14" s="9">
        <v>1020</v>
      </c>
      <c r="R14" s="10">
        <v>0</v>
      </c>
      <c r="S14" s="9">
        <v>137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</row>
    <row r="15" spans="1:37" ht="32.1" customHeight="1" x14ac:dyDescent="0.3">
      <c r="A15" s="217" t="s">
        <v>160</v>
      </c>
      <c r="B15" s="8">
        <v>564</v>
      </c>
      <c r="C15" s="8">
        <v>504</v>
      </c>
      <c r="D15" s="8">
        <v>62</v>
      </c>
      <c r="E15" s="8">
        <v>3079</v>
      </c>
      <c r="F15" s="8">
        <v>0</v>
      </c>
      <c r="G15" s="8">
        <v>3156</v>
      </c>
      <c r="H15" s="8">
        <v>274</v>
      </c>
      <c r="I15" s="8">
        <v>304</v>
      </c>
      <c r="J15" s="8">
        <v>37</v>
      </c>
      <c r="K15" s="8">
        <v>1667</v>
      </c>
      <c r="L15" s="8">
        <v>0</v>
      </c>
      <c r="M15" s="8">
        <v>1878</v>
      </c>
      <c r="N15" s="8">
        <v>61</v>
      </c>
      <c r="O15" s="8">
        <v>55</v>
      </c>
      <c r="P15" s="8">
        <v>4</v>
      </c>
      <c r="Q15" s="8">
        <v>428</v>
      </c>
      <c r="R15" s="8">
        <v>0</v>
      </c>
      <c r="S15" s="8">
        <v>85</v>
      </c>
      <c r="T15" s="9">
        <v>0</v>
      </c>
      <c r="U15" s="9">
        <v>0</v>
      </c>
      <c r="V15" s="9">
        <v>0</v>
      </c>
      <c r="W15" s="9">
        <v>1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6</v>
      </c>
      <c r="AD15" s="9">
        <v>0</v>
      </c>
      <c r="AE15" s="9">
        <v>1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</row>
    <row r="16" spans="1:37" ht="32.1" customHeight="1" x14ac:dyDescent="0.3">
      <c r="A16" s="217" t="s">
        <v>161</v>
      </c>
      <c r="B16" s="8">
        <v>517</v>
      </c>
      <c r="C16" s="8">
        <v>520</v>
      </c>
      <c r="D16" s="8">
        <v>9</v>
      </c>
      <c r="E16" s="8">
        <v>6325</v>
      </c>
      <c r="F16" s="8">
        <v>3</v>
      </c>
      <c r="G16" s="8">
        <v>4538</v>
      </c>
      <c r="H16" s="8">
        <v>229</v>
      </c>
      <c r="I16" s="8">
        <v>289</v>
      </c>
      <c r="J16" s="8">
        <v>6</v>
      </c>
      <c r="K16" s="8">
        <v>2977</v>
      </c>
      <c r="L16" s="8">
        <v>2</v>
      </c>
      <c r="M16" s="8">
        <v>1787</v>
      </c>
      <c r="N16" s="8">
        <v>68</v>
      </c>
      <c r="O16" s="8">
        <v>25</v>
      </c>
      <c r="P16" s="8">
        <v>0</v>
      </c>
      <c r="Q16" s="8">
        <v>145</v>
      </c>
      <c r="R16" s="8">
        <v>0</v>
      </c>
      <c r="S16" s="8">
        <v>27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</row>
    <row r="17" spans="1:37" s="144" customFormat="1" ht="32.1" customHeight="1" x14ac:dyDescent="0.3">
      <c r="A17" s="217" t="s">
        <v>162</v>
      </c>
      <c r="B17" s="8">
        <v>634</v>
      </c>
      <c r="C17" s="8">
        <v>527</v>
      </c>
      <c r="D17" s="8">
        <v>60</v>
      </c>
      <c r="E17" s="8">
        <v>7050</v>
      </c>
      <c r="F17" s="8">
        <v>0</v>
      </c>
      <c r="G17" s="8">
        <v>5300</v>
      </c>
      <c r="H17" s="8">
        <v>215</v>
      </c>
      <c r="I17" s="8">
        <v>240</v>
      </c>
      <c r="J17" s="8">
        <v>23</v>
      </c>
      <c r="K17" s="8">
        <v>2746</v>
      </c>
      <c r="L17" s="8">
        <v>0</v>
      </c>
      <c r="M17" s="8">
        <v>1946</v>
      </c>
      <c r="N17" s="8">
        <v>40</v>
      </c>
      <c r="O17" s="8">
        <v>25</v>
      </c>
      <c r="P17" s="8">
        <v>0</v>
      </c>
      <c r="Q17" s="8">
        <v>469</v>
      </c>
      <c r="R17" s="8">
        <v>0</v>
      </c>
      <c r="S17" s="8">
        <v>94</v>
      </c>
      <c r="T17" s="8">
        <v>0</v>
      </c>
      <c r="U17" s="8">
        <v>1</v>
      </c>
      <c r="V17" s="8">
        <v>0</v>
      </c>
      <c r="W17" s="8">
        <v>0</v>
      </c>
      <c r="X17" s="8">
        <v>0</v>
      </c>
      <c r="Y17" s="8">
        <v>3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</row>
    <row r="18" spans="1:37" ht="32.1" customHeight="1" x14ac:dyDescent="0.3">
      <c r="A18" s="217" t="s">
        <v>163</v>
      </c>
      <c r="B18" s="8">
        <v>205</v>
      </c>
      <c r="C18" s="9">
        <v>410</v>
      </c>
      <c r="D18" s="9">
        <v>18</v>
      </c>
      <c r="E18" s="9">
        <v>3055</v>
      </c>
      <c r="F18" s="9">
        <v>0</v>
      </c>
      <c r="G18" s="9">
        <v>1265</v>
      </c>
      <c r="H18" s="9">
        <v>0</v>
      </c>
      <c r="I18" s="9">
        <v>4</v>
      </c>
      <c r="J18" s="9">
        <v>1</v>
      </c>
      <c r="K18" s="9">
        <v>19</v>
      </c>
      <c r="L18" s="10">
        <v>0</v>
      </c>
      <c r="M18" s="9">
        <v>4</v>
      </c>
      <c r="N18" s="8">
        <v>16</v>
      </c>
      <c r="O18" s="8">
        <v>58</v>
      </c>
      <c r="P18" s="8">
        <v>6</v>
      </c>
      <c r="Q18" s="8">
        <v>136</v>
      </c>
      <c r="R18" s="8">
        <v>0</v>
      </c>
      <c r="S18" s="8">
        <v>16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</row>
    <row r="19" spans="1:37" ht="32.1" customHeight="1" x14ac:dyDescent="0.3">
      <c r="A19" s="217" t="s">
        <v>164</v>
      </c>
      <c r="B19" s="8">
        <v>174</v>
      </c>
      <c r="C19" s="9">
        <v>142</v>
      </c>
      <c r="D19" s="9">
        <v>5</v>
      </c>
      <c r="E19" s="9">
        <v>846</v>
      </c>
      <c r="F19" s="9">
        <v>0</v>
      </c>
      <c r="G19" s="9">
        <v>565</v>
      </c>
      <c r="H19" s="9">
        <v>73</v>
      </c>
      <c r="I19" s="9">
        <v>55</v>
      </c>
      <c r="J19" s="9">
        <v>3</v>
      </c>
      <c r="K19" s="9">
        <v>514</v>
      </c>
      <c r="L19" s="10">
        <v>0</v>
      </c>
      <c r="M19" s="9">
        <v>233</v>
      </c>
      <c r="N19" s="8">
        <v>23</v>
      </c>
      <c r="O19" s="8">
        <v>35</v>
      </c>
      <c r="P19" s="8">
        <v>0</v>
      </c>
      <c r="Q19" s="8">
        <v>130</v>
      </c>
      <c r="R19" s="8">
        <v>0</v>
      </c>
      <c r="S19" s="8">
        <v>76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1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</row>
    <row r="20" spans="1:37" ht="32.1" customHeight="1" x14ac:dyDescent="0.3">
      <c r="A20" s="217" t="s">
        <v>165</v>
      </c>
      <c r="B20" s="8">
        <v>38</v>
      </c>
      <c r="C20" s="9">
        <v>100</v>
      </c>
      <c r="D20" s="9">
        <v>2</v>
      </c>
      <c r="E20" s="9">
        <v>1318</v>
      </c>
      <c r="F20" s="9">
        <v>0</v>
      </c>
      <c r="G20" s="9">
        <v>195</v>
      </c>
      <c r="H20" s="9">
        <v>15</v>
      </c>
      <c r="I20" s="9">
        <v>59</v>
      </c>
      <c r="J20" s="9">
        <v>0</v>
      </c>
      <c r="K20" s="9">
        <v>682</v>
      </c>
      <c r="L20" s="10">
        <v>0</v>
      </c>
      <c r="M20" s="9">
        <v>12</v>
      </c>
      <c r="N20" s="8">
        <v>4</v>
      </c>
      <c r="O20" s="8">
        <v>11</v>
      </c>
      <c r="P20" s="8">
        <v>1</v>
      </c>
      <c r="Q20" s="8">
        <v>11</v>
      </c>
      <c r="R20" s="8">
        <v>0</v>
      </c>
      <c r="S20" s="8">
        <v>3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</row>
    <row r="21" spans="1:37" ht="32.1" customHeight="1" x14ac:dyDescent="0.3">
      <c r="A21" s="217" t="s">
        <v>166</v>
      </c>
      <c r="B21" s="8">
        <v>80</v>
      </c>
      <c r="C21" s="9">
        <v>125</v>
      </c>
      <c r="D21" s="9">
        <v>2</v>
      </c>
      <c r="E21" s="9">
        <v>797</v>
      </c>
      <c r="F21" s="9">
        <v>0</v>
      </c>
      <c r="G21" s="9">
        <v>838</v>
      </c>
      <c r="H21" s="9">
        <v>63</v>
      </c>
      <c r="I21" s="9">
        <v>90</v>
      </c>
      <c r="J21" s="9">
        <v>1</v>
      </c>
      <c r="K21" s="9">
        <v>495</v>
      </c>
      <c r="L21" s="10">
        <v>0</v>
      </c>
      <c r="M21" s="9">
        <v>694</v>
      </c>
      <c r="N21" s="8">
        <v>8</v>
      </c>
      <c r="O21" s="8">
        <v>10</v>
      </c>
      <c r="P21" s="8">
        <v>0</v>
      </c>
      <c r="Q21" s="8">
        <v>52</v>
      </c>
      <c r="R21" s="8">
        <v>0</v>
      </c>
      <c r="S21" s="8">
        <v>13</v>
      </c>
      <c r="T21" s="8">
        <v>2</v>
      </c>
      <c r="U21" s="8">
        <v>0</v>
      </c>
      <c r="V21" s="8">
        <v>0</v>
      </c>
      <c r="W21" s="8">
        <v>1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1</v>
      </c>
      <c r="AD21" s="8">
        <v>0</v>
      </c>
      <c r="AE21" s="8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</row>
    <row r="22" spans="1:37" ht="32.1" customHeight="1" x14ac:dyDescent="0.3">
      <c r="A22" s="217" t="s">
        <v>167</v>
      </c>
      <c r="B22" s="8">
        <v>466</v>
      </c>
      <c r="C22" s="9">
        <v>711</v>
      </c>
      <c r="D22" s="9">
        <v>40</v>
      </c>
      <c r="E22" s="9">
        <v>2457</v>
      </c>
      <c r="F22" s="9">
        <v>0</v>
      </c>
      <c r="G22" s="9">
        <v>1808</v>
      </c>
      <c r="H22" s="9">
        <v>232</v>
      </c>
      <c r="I22" s="9">
        <v>448</v>
      </c>
      <c r="J22" s="9">
        <v>37</v>
      </c>
      <c r="K22" s="9">
        <v>1713</v>
      </c>
      <c r="L22" s="10">
        <v>0</v>
      </c>
      <c r="M22" s="9">
        <v>1457</v>
      </c>
      <c r="N22" s="9">
        <v>52</v>
      </c>
      <c r="O22" s="9">
        <v>59</v>
      </c>
      <c r="P22" s="9">
        <v>0</v>
      </c>
      <c r="Q22" s="9">
        <v>179</v>
      </c>
      <c r="R22" s="10">
        <v>0</v>
      </c>
      <c r="S22" s="9">
        <v>50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</row>
    <row r="23" spans="1:37" ht="32.1" customHeight="1" x14ac:dyDescent="0.3">
      <c r="A23" s="217" t="s">
        <v>168</v>
      </c>
      <c r="B23" s="8">
        <v>189</v>
      </c>
      <c r="C23" s="9">
        <v>166</v>
      </c>
      <c r="D23" s="9">
        <v>3</v>
      </c>
      <c r="E23" s="9">
        <v>2436</v>
      </c>
      <c r="F23" s="9">
        <v>0</v>
      </c>
      <c r="G23" s="9">
        <v>936</v>
      </c>
      <c r="H23" s="9">
        <v>42</v>
      </c>
      <c r="I23" s="9">
        <v>49</v>
      </c>
      <c r="J23" s="9">
        <v>2</v>
      </c>
      <c r="K23" s="9">
        <v>793</v>
      </c>
      <c r="L23" s="10">
        <v>0</v>
      </c>
      <c r="M23" s="9">
        <v>198</v>
      </c>
      <c r="N23" s="8">
        <v>14</v>
      </c>
      <c r="O23" s="8">
        <v>18</v>
      </c>
      <c r="P23" s="8">
        <v>0</v>
      </c>
      <c r="Q23" s="8">
        <v>122</v>
      </c>
      <c r="R23" s="8">
        <v>0</v>
      </c>
      <c r="S23" s="8">
        <v>57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9">
        <v>0</v>
      </c>
      <c r="AA23" s="9">
        <v>1</v>
      </c>
      <c r="AB23" s="9">
        <v>0</v>
      </c>
      <c r="AC23" s="9">
        <v>0</v>
      </c>
      <c r="AD23" s="10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</row>
    <row r="24" spans="1:37" ht="32.1" customHeight="1" x14ac:dyDescent="0.3">
      <c r="A24" s="217" t="s">
        <v>169</v>
      </c>
      <c r="B24" s="8">
        <v>484</v>
      </c>
      <c r="C24" s="9">
        <v>1121</v>
      </c>
      <c r="D24" s="9">
        <v>9</v>
      </c>
      <c r="E24" s="9">
        <v>2588</v>
      </c>
      <c r="F24" s="9">
        <v>0</v>
      </c>
      <c r="G24" s="9">
        <v>1826</v>
      </c>
      <c r="H24" s="9">
        <v>148</v>
      </c>
      <c r="I24" s="9">
        <v>547</v>
      </c>
      <c r="J24" s="9">
        <v>5</v>
      </c>
      <c r="K24" s="9">
        <v>1685</v>
      </c>
      <c r="L24" s="10">
        <v>0</v>
      </c>
      <c r="M24" s="9">
        <v>747</v>
      </c>
      <c r="N24" s="8">
        <v>34</v>
      </c>
      <c r="O24" s="8">
        <v>60</v>
      </c>
      <c r="P24" s="8">
        <v>0</v>
      </c>
      <c r="Q24" s="8">
        <v>85</v>
      </c>
      <c r="R24" s="8">
        <v>0</v>
      </c>
      <c r="S24" s="8">
        <v>30</v>
      </c>
      <c r="T24" s="8">
        <v>0</v>
      </c>
      <c r="U24" s="8">
        <v>0</v>
      </c>
      <c r="V24" s="8">
        <v>0</v>
      </c>
      <c r="W24" s="8">
        <v>14</v>
      </c>
      <c r="X24" s="8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</row>
    <row r="25" spans="1:37" ht="32.1" customHeight="1" x14ac:dyDescent="0.3">
      <c r="A25" s="217" t="s">
        <v>170</v>
      </c>
      <c r="B25" s="8">
        <v>122</v>
      </c>
      <c r="C25" s="9">
        <v>174</v>
      </c>
      <c r="D25" s="9">
        <v>11</v>
      </c>
      <c r="E25" s="9">
        <v>2094</v>
      </c>
      <c r="F25" s="9">
        <v>0</v>
      </c>
      <c r="G25" s="9">
        <v>1230</v>
      </c>
      <c r="H25" s="9">
        <v>96</v>
      </c>
      <c r="I25" s="9">
        <v>128</v>
      </c>
      <c r="J25" s="9">
        <v>3</v>
      </c>
      <c r="K25" s="9">
        <v>600</v>
      </c>
      <c r="L25" s="10">
        <v>0</v>
      </c>
      <c r="M25" s="9">
        <v>398</v>
      </c>
      <c r="N25" s="9">
        <v>1</v>
      </c>
      <c r="O25" s="9">
        <v>1</v>
      </c>
      <c r="P25" s="9">
        <v>0</v>
      </c>
      <c r="Q25" s="9">
        <v>35</v>
      </c>
      <c r="R25" s="10">
        <v>0</v>
      </c>
      <c r="S25" s="9">
        <v>2</v>
      </c>
      <c r="T25" s="8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8">
        <v>0</v>
      </c>
      <c r="AA25" s="8">
        <v>1</v>
      </c>
      <c r="AB25" s="8">
        <v>0</v>
      </c>
      <c r="AC25" s="8">
        <v>0</v>
      </c>
      <c r="AD25" s="8">
        <v>0</v>
      </c>
      <c r="AE25" s="8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</row>
    <row r="26" spans="1:37" ht="32.1" customHeight="1" x14ac:dyDescent="0.3">
      <c r="A26" s="217" t="s">
        <v>171</v>
      </c>
      <c r="B26" s="8">
        <v>289</v>
      </c>
      <c r="C26" s="9">
        <v>508</v>
      </c>
      <c r="D26" s="9">
        <v>5</v>
      </c>
      <c r="E26" s="9">
        <v>4917</v>
      </c>
      <c r="F26" s="9">
        <v>1</v>
      </c>
      <c r="G26" s="9">
        <v>5108</v>
      </c>
      <c r="H26" s="9">
        <v>119</v>
      </c>
      <c r="I26" s="9">
        <v>280</v>
      </c>
      <c r="J26" s="9">
        <v>0</v>
      </c>
      <c r="K26" s="9">
        <v>2384</v>
      </c>
      <c r="L26" s="10">
        <v>0</v>
      </c>
      <c r="M26" s="9">
        <v>1106</v>
      </c>
      <c r="N26" s="9">
        <v>12</v>
      </c>
      <c r="O26" s="9">
        <v>9</v>
      </c>
      <c r="P26" s="9">
        <v>0</v>
      </c>
      <c r="Q26" s="9">
        <v>27</v>
      </c>
      <c r="R26" s="10">
        <v>0</v>
      </c>
      <c r="S26" s="9">
        <v>6</v>
      </c>
      <c r="T26" s="8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1</v>
      </c>
      <c r="AB26" s="9">
        <v>0</v>
      </c>
      <c r="AC26" s="9">
        <v>3</v>
      </c>
      <c r="AD26" s="10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</row>
    <row r="27" spans="1:37" ht="32.1" customHeight="1" x14ac:dyDescent="0.3">
      <c r="A27" s="217" t="s">
        <v>172</v>
      </c>
      <c r="B27" s="8">
        <v>13</v>
      </c>
      <c r="C27" s="9">
        <v>120</v>
      </c>
      <c r="D27" s="9">
        <v>2</v>
      </c>
      <c r="E27" s="9">
        <v>1163</v>
      </c>
      <c r="F27" s="9">
        <v>0</v>
      </c>
      <c r="G27" s="9">
        <v>322</v>
      </c>
      <c r="H27" s="9">
        <v>1</v>
      </c>
      <c r="I27" s="9">
        <v>16</v>
      </c>
      <c r="J27" s="9">
        <v>0</v>
      </c>
      <c r="K27" s="9">
        <v>68</v>
      </c>
      <c r="L27" s="10">
        <v>0</v>
      </c>
      <c r="M27" s="9">
        <v>11</v>
      </c>
      <c r="N27" s="9">
        <v>1</v>
      </c>
      <c r="O27" s="9">
        <v>0</v>
      </c>
      <c r="P27" s="9">
        <v>0</v>
      </c>
      <c r="Q27" s="9">
        <v>21</v>
      </c>
      <c r="R27" s="9">
        <v>0</v>
      </c>
      <c r="S27" s="9">
        <v>3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1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</row>
    <row r="28" spans="1:37" ht="32.1" customHeight="1" x14ac:dyDescent="0.3">
      <c r="A28" s="217" t="s">
        <v>173</v>
      </c>
      <c r="B28" s="8">
        <v>90</v>
      </c>
      <c r="C28" s="9">
        <v>371</v>
      </c>
      <c r="D28" s="9">
        <v>9</v>
      </c>
      <c r="E28" s="9">
        <v>1928</v>
      </c>
      <c r="F28" s="9">
        <v>1</v>
      </c>
      <c r="G28" s="9">
        <v>830</v>
      </c>
      <c r="H28" s="9">
        <v>28</v>
      </c>
      <c r="I28" s="9">
        <v>122</v>
      </c>
      <c r="J28" s="9">
        <v>1</v>
      </c>
      <c r="K28" s="9">
        <v>864</v>
      </c>
      <c r="L28" s="10">
        <v>0</v>
      </c>
      <c r="M28" s="9">
        <v>361</v>
      </c>
      <c r="N28" s="9">
        <v>4</v>
      </c>
      <c r="O28" s="9">
        <v>7</v>
      </c>
      <c r="P28" s="9">
        <v>0</v>
      </c>
      <c r="Q28" s="9">
        <v>62</v>
      </c>
      <c r="R28" s="9">
        <v>0</v>
      </c>
      <c r="S28" s="9">
        <v>6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1</v>
      </c>
      <c r="AB28" s="9">
        <v>0</v>
      </c>
      <c r="AC28" s="9">
        <v>2</v>
      </c>
      <c r="AD28" s="10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</row>
    <row r="29" spans="1:37" ht="32.1" customHeight="1" x14ac:dyDescent="0.3">
      <c r="A29" s="217" t="s">
        <v>174</v>
      </c>
      <c r="B29" s="8">
        <v>7</v>
      </c>
      <c r="C29" s="9">
        <v>111</v>
      </c>
      <c r="D29" s="9">
        <v>0</v>
      </c>
      <c r="E29" s="9">
        <v>1224</v>
      </c>
      <c r="F29" s="9">
        <v>0</v>
      </c>
      <c r="G29" s="9">
        <v>581</v>
      </c>
      <c r="H29" s="9">
        <v>1</v>
      </c>
      <c r="I29" s="9">
        <v>2</v>
      </c>
      <c r="J29" s="9">
        <v>0</v>
      </c>
      <c r="K29" s="9">
        <v>12</v>
      </c>
      <c r="L29" s="10">
        <v>0</v>
      </c>
      <c r="M29" s="9">
        <v>30</v>
      </c>
      <c r="N29" s="9">
        <v>0</v>
      </c>
      <c r="O29" s="9">
        <v>0</v>
      </c>
      <c r="P29" s="9">
        <v>0</v>
      </c>
      <c r="Q29" s="9">
        <v>30</v>
      </c>
      <c r="R29" s="9">
        <v>0</v>
      </c>
      <c r="S29" s="9">
        <v>1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2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</row>
    <row r="30" spans="1:37" ht="32.1" customHeight="1" x14ac:dyDescent="0.3">
      <c r="A30" s="217" t="s">
        <v>175</v>
      </c>
      <c r="B30" s="8">
        <v>48</v>
      </c>
      <c r="C30" s="9">
        <v>261</v>
      </c>
      <c r="D30" s="9">
        <v>20</v>
      </c>
      <c r="E30" s="9">
        <v>2881</v>
      </c>
      <c r="F30" s="9">
        <v>1</v>
      </c>
      <c r="G30" s="9">
        <v>1917</v>
      </c>
      <c r="H30" s="9">
        <v>18</v>
      </c>
      <c r="I30" s="9">
        <v>156</v>
      </c>
      <c r="J30" s="9">
        <v>6</v>
      </c>
      <c r="K30" s="9">
        <v>1903</v>
      </c>
      <c r="L30" s="10">
        <v>0</v>
      </c>
      <c r="M30" s="9">
        <v>339</v>
      </c>
      <c r="N30" s="9">
        <v>4</v>
      </c>
      <c r="O30" s="9">
        <v>10</v>
      </c>
      <c r="P30" s="9">
        <v>0</v>
      </c>
      <c r="Q30" s="9">
        <v>47</v>
      </c>
      <c r="R30" s="10">
        <v>0</v>
      </c>
      <c r="S30" s="9">
        <v>12</v>
      </c>
      <c r="T30" s="8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8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8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</row>
    <row r="31" spans="1:37" ht="32.1" customHeight="1" x14ac:dyDescent="0.3">
      <c r="A31" s="217" t="s">
        <v>176</v>
      </c>
      <c r="B31" s="8">
        <v>46</v>
      </c>
      <c r="C31" s="9">
        <v>131</v>
      </c>
      <c r="D31" s="9">
        <v>0</v>
      </c>
      <c r="E31" s="9">
        <v>1024</v>
      </c>
      <c r="F31" s="9">
        <v>0</v>
      </c>
      <c r="G31" s="9">
        <v>628</v>
      </c>
      <c r="H31" s="9">
        <v>42</v>
      </c>
      <c r="I31" s="9">
        <v>118</v>
      </c>
      <c r="J31" s="9">
        <v>0</v>
      </c>
      <c r="K31" s="9">
        <v>975</v>
      </c>
      <c r="L31" s="10">
        <v>0</v>
      </c>
      <c r="M31" s="9">
        <v>625</v>
      </c>
      <c r="N31" s="9">
        <v>4</v>
      </c>
      <c r="O31" s="9">
        <v>12</v>
      </c>
      <c r="P31" s="9">
        <v>0</v>
      </c>
      <c r="Q31" s="9">
        <v>44</v>
      </c>
      <c r="R31" s="9">
        <v>0</v>
      </c>
      <c r="S31" s="9">
        <v>3</v>
      </c>
      <c r="T31" s="9">
        <v>0</v>
      </c>
      <c r="U31" s="9">
        <v>0</v>
      </c>
      <c r="V31" s="9">
        <v>0</v>
      </c>
      <c r="W31" s="9">
        <v>3</v>
      </c>
      <c r="X31" s="9">
        <v>0</v>
      </c>
      <c r="Y31" s="9">
        <v>0</v>
      </c>
      <c r="Z31" s="8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8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</row>
    <row r="32" spans="1:37" ht="32.1" customHeight="1" x14ac:dyDescent="0.3">
      <c r="A32" s="217" t="s">
        <v>177</v>
      </c>
      <c r="B32" s="8">
        <v>86</v>
      </c>
      <c r="C32" s="9">
        <v>405</v>
      </c>
      <c r="D32" s="9">
        <v>2</v>
      </c>
      <c r="E32" s="9">
        <v>3404</v>
      </c>
      <c r="F32" s="9">
        <v>50</v>
      </c>
      <c r="G32" s="9">
        <v>1465</v>
      </c>
      <c r="H32" s="9">
        <v>80</v>
      </c>
      <c r="I32" s="9">
        <v>394</v>
      </c>
      <c r="J32" s="9">
        <v>2</v>
      </c>
      <c r="K32" s="9">
        <v>3394</v>
      </c>
      <c r="L32" s="10">
        <v>50</v>
      </c>
      <c r="M32" s="9">
        <v>1437</v>
      </c>
      <c r="N32" s="9">
        <v>6</v>
      </c>
      <c r="O32" s="9">
        <v>11</v>
      </c>
      <c r="P32" s="9">
        <v>0</v>
      </c>
      <c r="Q32" s="9">
        <v>10</v>
      </c>
      <c r="R32" s="10">
        <v>0</v>
      </c>
      <c r="S32" s="9">
        <v>25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3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8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</row>
    <row r="33" spans="1:37" ht="32.1" customHeight="1" x14ac:dyDescent="0.3">
      <c r="A33" s="218" t="s">
        <v>178</v>
      </c>
      <c r="B33" s="8">
        <v>82</v>
      </c>
      <c r="C33" s="9">
        <v>101</v>
      </c>
      <c r="D33" s="9">
        <v>0</v>
      </c>
      <c r="E33" s="9">
        <v>145</v>
      </c>
      <c r="F33" s="9">
        <v>0</v>
      </c>
      <c r="G33" s="9">
        <v>640</v>
      </c>
      <c r="H33" s="9">
        <v>0</v>
      </c>
      <c r="I33" s="9">
        <v>0</v>
      </c>
      <c r="J33" s="9">
        <v>0</v>
      </c>
      <c r="K33" s="9">
        <v>2</v>
      </c>
      <c r="L33" s="10">
        <v>0</v>
      </c>
      <c r="M33" s="9">
        <v>1</v>
      </c>
      <c r="N33" s="9">
        <v>0</v>
      </c>
      <c r="O33" s="9">
        <v>2</v>
      </c>
      <c r="P33" s="9">
        <v>0</v>
      </c>
      <c r="Q33" s="9">
        <v>3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</row>
    <row r="34" spans="1:37" ht="32.1" customHeight="1" x14ac:dyDescent="0.3">
      <c r="A34" s="219" t="s">
        <v>179</v>
      </c>
      <c r="B34" s="13">
        <v>0</v>
      </c>
      <c r="C34" s="11">
        <v>0</v>
      </c>
      <c r="D34" s="11">
        <v>0</v>
      </c>
      <c r="E34" s="11">
        <v>2</v>
      </c>
      <c r="F34" s="11">
        <v>0</v>
      </c>
      <c r="G34" s="11">
        <v>7</v>
      </c>
      <c r="H34" s="11">
        <v>0</v>
      </c>
      <c r="I34" s="11">
        <v>0</v>
      </c>
      <c r="J34" s="11">
        <v>0</v>
      </c>
      <c r="K34" s="11">
        <v>1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3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</row>
    <row r="35" spans="1:37" ht="24.75" customHeight="1" x14ac:dyDescent="0.3">
      <c r="A35" s="160" t="s">
        <v>188</v>
      </c>
      <c r="B35" s="158"/>
      <c r="C35" s="144"/>
      <c r="D35" s="170"/>
      <c r="E35" s="170"/>
      <c r="F35" s="171"/>
      <c r="G35" s="171"/>
      <c r="H35" s="169"/>
      <c r="I35" s="171"/>
      <c r="J35" s="144"/>
      <c r="K35" s="144"/>
      <c r="L35" s="160"/>
      <c r="M35" s="159"/>
      <c r="N35" s="159"/>
      <c r="O35" s="222"/>
      <c r="P35" s="159"/>
      <c r="Q35" s="16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</row>
    <row r="36" spans="1:37" x14ac:dyDescent="0.3">
      <c r="A36" s="160" t="s">
        <v>189</v>
      </c>
      <c r="B36" s="158"/>
      <c r="C36" s="144"/>
      <c r="D36" s="170"/>
      <c r="E36" s="170"/>
      <c r="F36" s="171"/>
      <c r="G36" s="171"/>
      <c r="H36" s="169"/>
      <c r="I36" s="171"/>
      <c r="J36" s="144"/>
      <c r="K36" s="144"/>
      <c r="L36" s="160"/>
      <c r="M36" s="159"/>
      <c r="N36" s="159"/>
      <c r="O36" s="222"/>
      <c r="P36" s="159"/>
      <c r="Q36" s="21"/>
    </row>
    <row r="37" spans="1:37" x14ac:dyDescent="0.3">
      <c r="L37" s="144"/>
      <c r="M37" s="144"/>
      <c r="N37" s="144"/>
      <c r="O37" s="159"/>
      <c r="P37" s="159"/>
      <c r="Q37" s="21"/>
    </row>
    <row r="38" spans="1:37" x14ac:dyDescent="0.3">
      <c r="L38" s="144"/>
      <c r="M38" s="144"/>
      <c r="N38" s="144"/>
      <c r="O38" s="159"/>
      <c r="P38" s="159"/>
      <c r="Q38" s="21"/>
    </row>
  </sheetData>
  <mergeCells count="46">
    <mergeCell ref="B6:G6"/>
    <mergeCell ref="N6:S6"/>
    <mergeCell ref="AF1:AG1"/>
    <mergeCell ref="AF2:AG2"/>
    <mergeCell ref="AH1:AK1"/>
    <mergeCell ref="AH2:AK2"/>
    <mergeCell ref="H6:M6"/>
    <mergeCell ref="Z6:AE6"/>
    <mergeCell ref="T6:Y6"/>
    <mergeCell ref="AF6:AK6"/>
    <mergeCell ref="B7:B11"/>
    <mergeCell ref="C7:C11"/>
    <mergeCell ref="D7:D11"/>
    <mergeCell ref="G7:G11"/>
    <mergeCell ref="S7:S11"/>
    <mergeCell ref="H7:H11"/>
    <mergeCell ref="I7:I11"/>
    <mergeCell ref="R7:R11"/>
    <mergeCell ref="J7:J11"/>
    <mergeCell ref="T7:T11"/>
    <mergeCell ref="E7:E11"/>
    <mergeCell ref="AC7:AC11"/>
    <mergeCell ref="V7:V11"/>
    <mergeCell ref="W7:W11"/>
    <mergeCell ref="X7:X11"/>
    <mergeCell ref="Y7:Y11"/>
    <mergeCell ref="Q7:Q11"/>
    <mergeCell ref="K7:K11"/>
    <mergeCell ref="L7:L11"/>
    <mergeCell ref="M7:M11"/>
    <mergeCell ref="N7:N11"/>
    <mergeCell ref="O7:O11"/>
    <mergeCell ref="P7:P11"/>
    <mergeCell ref="F7:F11"/>
    <mergeCell ref="AB7:AB11"/>
    <mergeCell ref="U7:U11"/>
    <mergeCell ref="AH7:AH11"/>
    <mergeCell ref="AI7:AI11"/>
    <mergeCell ref="AJ7:AJ11"/>
    <mergeCell ref="AK7:AK11"/>
    <mergeCell ref="Z7:Z11"/>
    <mergeCell ref="AA7:AA11"/>
    <mergeCell ref="AF7:AF11"/>
    <mergeCell ref="AG7:AG11"/>
    <mergeCell ref="AD7:AD11"/>
    <mergeCell ref="AE7:AE11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K35"/>
  <sheetViews>
    <sheetView workbookViewId="0"/>
  </sheetViews>
  <sheetFormatPr defaultColWidth="9" defaultRowHeight="15.6" x14ac:dyDescent="0.3"/>
  <cols>
    <col min="1" max="1" width="11.3984375" style="14" customWidth="1"/>
    <col min="2" max="2" width="8.69921875" style="14" customWidth="1"/>
    <col min="3" max="37" width="6.8984375" style="14" customWidth="1"/>
    <col min="38" max="16384" width="9" style="14"/>
  </cols>
  <sheetData>
    <row r="1" spans="1:37" s="136" customFormat="1" ht="19.5" customHeight="1" x14ac:dyDescent="0.3">
      <c r="A1" s="172" t="s">
        <v>134</v>
      </c>
      <c r="B1" s="17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74"/>
      <c r="U1" s="174"/>
      <c r="V1" s="174"/>
      <c r="W1" s="174"/>
      <c r="X1" s="174"/>
      <c r="Y1" s="174"/>
      <c r="Z1" s="175"/>
      <c r="AA1" s="176"/>
      <c r="AB1" s="176"/>
      <c r="AC1" s="176"/>
      <c r="AD1" s="176"/>
      <c r="AE1" s="176"/>
      <c r="AF1" s="177" t="s">
        <v>135</v>
      </c>
      <c r="AG1" s="178"/>
      <c r="AH1" s="179" t="s">
        <v>136</v>
      </c>
      <c r="AI1" s="180"/>
      <c r="AJ1" s="180"/>
      <c r="AK1" s="181"/>
    </row>
    <row r="2" spans="1:37" s="136" customFormat="1" ht="19.5" customHeight="1" x14ac:dyDescent="0.3">
      <c r="A2" s="182" t="s">
        <v>137</v>
      </c>
      <c r="B2" s="183" t="s">
        <v>138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5"/>
      <c r="U2" s="185"/>
      <c r="V2" s="185"/>
      <c r="W2" s="185"/>
      <c r="X2" s="185"/>
      <c r="Y2" s="185"/>
      <c r="Z2" s="186"/>
      <c r="AA2" s="187"/>
      <c r="AB2" s="187"/>
      <c r="AC2" s="187"/>
      <c r="AD2" s="187"/>
      <c r="AE2" s="187"/>
      <c r="AF2" s="188" t="s">
        <v>139</v>
      </c>
      <c r="AG2" s="189"/>
      <c r="AH2" s="188" t="s">
        <v>6</v>
      </c>
      <c r="AI2" s="190"/>
      <c r="AJ2" s="190"/>
      <c r="AK2" s="189"/>
    </row>
    <row r="3" spans="1:37" s="136" customForma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"/>
      <c r="U3" s="1"/>
      <c r="V3" s="1"/>
      <c r="W3" s="1"/>
      <c r="X3" s="1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</row>
    <row r="4" spans="1:37" s="134" customFormat="1" ht="33" customHeight="1" x14ac:dyDescent="0.3">
      <c r="B4" s="135"/>
      <c r="C4" s="135"/>
      <c r="D4" s="135"/>
      <c r="E4" s="135"/>
      <c r="F4" s="135"/>
      <c r="G4" s="135"/>
      <c r="I4" s="135"/>
      <c r="J4" s="135"/>
      <c r="L4" s="135"/>
      <c r="M4" s="135"/>
      <c r="N4" s="191" t="s">
        <v>181</v>
      </c>
      <c r="O4" s="135"/>
      <c r="P4" s="135"/>
      <c r="R4" s="135"/>
      <c r="S4" s="135"/>
      <c r="T4" s="137"/>
      <c r="U4" s="137"/>
      <c r="V4" s="137"/>
      <c r="W4" s="137"/>
      <c r="X4" s="137"/>
      <c r="Y4" s="137"/>
      <c r="Z4" s="191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</row>
    <row r="5" spans="1:37" s="4" customFormat="1" ht="29.25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M5" s="3"/>
      <c r="N5" s="2"/>
      <c r="O5" s="2"/>
      <c r="Q5" s="192" t="s">
        <v>183</v>
      </c>
      <c r="R5" s="2"/>
      <c r="S5" s="3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2"/>
      <c r="AG5" s="2"/>
      <c r="AH5" s="2"/>
      <c r="AI5" s="2"/>
      <c r="AJ5" s="2"/>
      <c r="AK5" s="193" t="s">
        <v>142</v>
      </c>
    </row>
    <row r="6" spans="1:37" s="144" customFormat="1" ht="30" customHeight="1" x14ac:dyDescent="0.3">
      <c r="A6" s="194" t="s">
        <v>143</v>
      </c>
      <c r="B6" s="195" t="s">
        <v>144</v>
      </c>
      <c r="C6" s="196"/>
      <c r="D6" s="196"/>
      <c r="E6" s="196"/>
      <c r="F6" s="196"/>
      <c r="G6" s="197"/>
      <c r="H6" s="195" t="s">
        <v>184</v>
      </c>
      <c r="I6" s="196"/>
      <c r="J6" s="196"/>
      <c r="K6" s="196"/>
      <c r="L6" s="196"/>
      <c r="M6" s="197"/>
      <c r="N6" s="203" t="s">
        <v>185</v>
      </c>
      <c r="O6" s="220"/>
      <c r="P6" s="220"/>
      <c r="Q6" s="220"/>
      <c r="R6" s="220"/>
      <c r="S6" s="221"/>
      <c r="T6" s="198" t="s">
        <v>146</v>
      </c>
      <c r="U6" s="199"/>
      <c r="V6" s="199"/>
      <c r="W6" s="199"/>
      <c r="X6" s="199"/>
      <c r="Y6" s="200"/>
      <c r="Z6" s="201" t="s">
        <v>147</v>
      </c>
      <c r="AA6" s="201"/>
      <c r="AB6" s="201"/>
      <c r="AC6" s="201"/>
      <c r="AD6" s="201"/>
      <c r="AE6" s="202"/>
      <c r="AF6" s="203" t="s">
        <v>148</v>
      </c>
      <c r="AG6" s="201"/>
      <c r="AH6" s="201"/>
      <c r="AI6" s="201"/>
      <c r="AJ6" s="201"/>
      <c r="AK6" s="201"/>
    </row>
    <row r="7" spans="1:37" s="144" customFormat="1" ht="18.899999999999999" customHeight="1" x14ac:dyDescent="0.3">
      <c r="B7" s="204" t="s">
        <v>149</v>
      </c>
      <c r="C7" s="204" t="s">
        <v>150</v>
      </c>
      <c r="D7" s="204" t="s">
        <v>151</v>
      </c>
      <c r="E7" s="204" t="s">
        <v>152</v>
      </c>
      <c r="F7" s="204" t="s">
        <v>153</v>
      </c>
      <c r="G7" s="204" t="s">
        <v>154</v>
      </c>
      <c r="H7" s="205" t="s">
        <v>149</v>
      </c>
      <c r="I7" s="204" t="s">
        <v>150</v>
      </c>
      <c r="J7" s="204" t="s">
        <v>151</v>
      </c>
      <c r="K7" s="204" t="s">
        <v>155</v>
      </c>
      <c r="L7" s="204" t="s">
        <v>153</v>
      </c>
      <c r="M7" s="204" t="s">
        <v>154</v>
      </c>
      <c r="N7" s="205" t="s">
        <v>149</v>
      </c>
      <c r="O7" s="204" t="s">
        <v>150</v>
      </c>
      <c r="P7" s="204" t="s">
        <v>151</v>
      </c>
      <c r="Q7" s="204" t="s">
        <v>155</v>
      </c>
      <c r="R7" s="204" t="s">
        <v>153</v>
      </c>
      <c r="S7" s="204" t="s">
        <v>154</v>
      </c>
      <c r="T7" s="204" t="s">
        <v>149</v>
      </c>
      <c r="U7" s="204" t="s">
        <v>150</v>
      </c>
      <c r="V7" s="204" t="s">
        <v>151</v>
      </c>
      <c r="W7" s="204" t="s">
        <v>155</v>
      </c>
      <c r="X7" s="204" t="s">
        <v>153</v>
      </c>
      <c r="Y7" s="204" t="s">
        <v>154</v>
      </c>
      <c r="Z7" s="205" t="s">
        <v>149</v>
      </c>
      <c r="AA7" s="204" t="s">
        <v>150</v>
      </c>
      <c r="AB7" s="204" t="s">
        <v>151</v>
      </c>
      <c r="AC7" s="204" t="s">
        <v>155</v>
      </c>
      <c r="AD7" s="204" t="s">
        <v>153</v>
      </c>
      <c r="AE7" s="204" t="s">
        <v>154</v>
      </c>
      <c r="AF7" s="204" t="s">
        <v>149</v>
      </c>
      <c r="AG7" s="204" t="s">
        <v>150</v>
      </c>
      <c r="AH7" s="204" t="s">
        <v>151</v>
      </c>
      <c r="AI7" s="204" t="s">
        <v>155</v>
      </c>
      <c r="AJ7" s="204" t="s">
        <v>153</v>
      </c>
      <c r="AK7" s="206" t="s">
        <v>154</v>
      </c>
    </row>
    <row r="8" spans="1:37" s="144" customFormat="1" ht="18.899999999999999" customHeight="1" x14ac:dyDescent="0.3">
      <c r="A8" s="207"/>
      <c r="B8" s="208"/>
      <c r="C8" s="208"/>
      <c r="D8" s="208"/>
      <c r="E8" s="208"/>
      <c r="F8" s="208"/>
      <c r="G8" s="208"/>
      <c r="H8" s="209"/>
      <c r="I8" s="208"/>
      <c r="J8" s="208"/>
      <c r="K8" s="208"/>
      <c r="L8" s="208"/>
      <c r="M8" s="208"/>
      <c r="N8" s="209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9"/>
      <c r="AA8" s="208"/>
      <c r="AB8" s="208"/>
      <c r="AC8" s="208"/>
      <c r="AD8" s="208"/>
      <c r="AE8" s="208"/>
      <c r="AF8" s="208"/>
      <c r="AG8" s="208"/>
      <c r="AH8" s="208"/>
      <c r="AI8" s="208"/>
      <c r="AJ8" s="208"/>
      <c r="AK8" s="210"/>
    </row>
    <row r="9" spans="1:37" s="144" customFormat="1" ht="21.75" customHeight="1" x14ac:dyDescent="0.3">
      <c r="A9" s="82"/>
      <c r="B9" s="208"/>
      <c r="C9" s="208"/>
      <c r="D9" s="208"/>
      <c r="E9" s="208"/>
      <c r="F9" s="208"/>
      <c r="G9" s="208"/>
      <c r="H9" s="209"/>
      <c r="I9" s="208"/>
      <c r="J9" s="208"/>
      <c r="K9" s="208"/>
      <c r="L9" s="208"/>
      <c r="M9" s="208"/>
      <c r="N9" s="209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9"/>
      <c r="AA9" s="208"/>
      <c r="AB9" s="208"/>
      <c r="AC9" s="208"/>
      <c r="AD9" s="208"/>
      <c r="AE9" s="208"/>
      <c r="AF9" s="208"/>
      <c r="AG9" s="208"/>
      <c r="AH9" s="208"/>
      <c r="AI9" s="208"/>
      <c r="AJ9" s="208"/>
      <c r="AK9" s="210"/>
    </row>
    <row r="10" spans="1:37" s="144" customFormat="1" ht="18.75" customHeight="1" x14ac:dyDescent="0.3">
      <c r="A10" s="211" t="s">
        <v>156</v>
      </c>
      <c r="B10" s="208"/>
      <c r="C10" s="208"/>
      <c r="D10" s="208"/>
      <c r="E10" s="208"/>
      <c r="F10" s="208"/>
      <c r="G10" s="208"/>
      <c r="H10" s="209"/>
      <c r="I10" s="208"/>
      <c r="J10" s="208"/>
      <c r="K10" s="208"/>
      <c r="L10" s="208"/>
      <c r="M10" s="208"/>
      <c r="N10" s="209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9"/>
      <c r="AA10" s="208"/>
      <c r="AB10" s="208"/>
      <c r="AC10" s="208"/>
      <c r="AD10" s="208"/>
      <c r="AE10" s="208"/>
      <c r="AF10" s="208"/>
      <c r="AG10" s="208"/>
      <c r="AH10" s="208"/>
      <c r="AI10" s="208"/>
      <c r="AJ10" s="208"/>
      <c r="AK10" s="210"/>
    </row>
    <row r="11" spans="1:37" s="144" customFormat="1" ht="18" customHeight="1" x14ac:dyDescent="0.3">
      <c r="A11" s="212"/>
      <c r="B11" s="213"/>
      <c r="C11" s="213"/>
      <c r="D11" s="213"/>
      <c r="E11" s="213"/>
      <c r="F11" s="213"/>
      <c r="G11" s="213"/>
      <c r="H11" s="214"/>
      <c r="I11" s="213"/>
      <c r="J11" s="213"/>
      <c r="K11" s="213"/>
      <c r="L11" s="213"/>
      <c r="M11" s="213"/>
      <c r="N11" s="214"/>
      <c r="O11" s="213"/>
      <c r="P11" s="213"/>
      <c r="Q11" s="213"/>
      <c r="R11" s="213"/>
      <c r="S11" s="213"/>
      <c r="T11" s="208"/>
      <c r="U11" s="208"/>
      <c r="V11" s="213"/>
      <c r="W11" s="213"/>
      <c r="X11" s="213"/>
      <c r="Y11" s="213"/>
      <c r="Z11" s="214"/>
      <c r="AA11" s="208"/>
      <c r="AB11" s="213"/>
      <c r="AC11" s="213"/>
      <c r="AD11" s="213"/>
      <c r="AE11" s="213"/>
      <c r="AF11" s="208"/>
      <c r="AG11" s="208"/>
      <c r="AH11" s="213"/>
      <c r="AI11" s="213"/>
      <c r="AJ11" s="213"/>
      <c r="AK11" s="215"/>
    </row>
    <row r="12" spans="1:37" s="144" customFormat="1" ht="32.1" customHeight="1" x14ac:dyDescent="0.3">
      <c r="A12" s="216" t="s">
        <v>157</v>
      </c>
      <c r="B12" s="7">
        <f t="shared" ref="B12:AK12" si="0">SUM(B13:B34)</f>
        <v>3709</v>
      </c>
      <c r="C12" s="7">
        <f t="shared" si="0"/>
        <v>6888</v>
      </c>
      <c r="D12" s="7">
        <f t="shared" si="0"/>
        <v>591</v>
      </c>
      <c r="E12" s="7">
        <f t="shared" si="0"/>
        <v>73883</v>
      </c>
      <c r="F12" s="7">
        <f t="shared" si="0"/>
        <v>194</v>
      </c>
      <c r="G12" s="7">
        <f t="shared" si="0"/>
        <v>33416</v>
      </c>
      <c r="H12" s="7">
        <f t="shared" si="0"/>
        <v>1991</v>
      </c>
      <c r="I12" s="7">
        <f t="shared" si="0"/>
        <v>3845</v>
      </c>
      <c r="J12" s="7">
        <f t="shared" si="0"/>
        <v>460</v>
      </c>
      <c r="K12" s="7">
        <f t="shared" si="0"/>
        <v>29277</v>
      </c>
      <c r="L12" s="7">
        <f t="shared" si="0"/>
        <v>9</v>
      </c>
      <c r="M12" s="7">
        <f t="shared" si="0"/>
        <v>12137</v>
      </c>
      <c r="N12" s="7">
        <f t="shared" si="0"/>
        <v>134</v>
      </c>
      <c r="O12" s="7">
        <f t="shared" si="0"/>
        <v>134</v>
      </c>
      <c r="P12" s="7">
        <f t="shared" si="0"/>
        <v>2</v>
      </c>
      <c r="Q12" s="7">
        <f t="shared" si="0"/>
        <v>1441</v>
      </c>
      <c r="R12" s="7">
        <f t="shared" si="0"/>
        <v>0</v>
      </c>
      <c r="S12" s="7">
        <f t="shared" si="0"/>
        <v>157</v>
      </c>
      <c r="T12" s="7">
        <f t="shared" si="0"/>
        <v>4</v>
      </c>
      <c r="U12" s="7">
        <f t="shared" si="0"/>
        <v>26</v>
      </c>
      <c r="V12" s="7">
        <f t="shared" si="0"/>
        <v>0</v>
      </c>
      <c r="W12" s="7">
        <f t="shared" si="0"/>
        <v>4</v>
      </c>
      <c r="X12" s="7">
        <f t="shared" si="0"/>
        <v>32</v>
      </c>
      <c r="Y12" s="7">
        <f t="shared" si="0"/>
        <v>9</v>
      </c>
      <c r="Z12" s="7">
        <f t="shared" si="0"/>
        <v>1</v>
      </c>
      <c r="AA12" s="7">
        <f t="shared" si="0"/>
        <v>1</v>
      </c>
      <c r="AB12" s="7">
        <f t="shared" si="0"/>
        <v>1</v>
      </c>
      <c r="AC12" s="7">
        <f t="shared" si="0"/>
        <v>3</v>
      </c>
      <c r="AD12" s="7">
        <f t="shared" si="0"/>
        <v>0</v>
      </c>
      <c r="AE12" s="7">
        <f t="shared" si="0"/>
        <v>7</v>
      </c>
      <c r="AF12" s="7">
        <f t="shared" si="0"/>
        <v>0</v>
      </c>
      <c r="AG12" s="7">
        <f t="shared" si="0"/>
        <v>0</v>
      </c>
      <c r="AH12" s="7">
        <f t="shared" si="0"/>
        <v>0</v>
      </c>
      <c r="AI12" s="7">
        <f t="shared" si="0"/>
        <v>0</v>
      </c>
      <c r="AJ12" s="7">
        <f t="shared" si="0"/>
        <v>0</v>
      </c>
      <c r="AK12" s="7">
        <f t="shared" si="0"/>
        <v>0</v>
      </c>
    </row>
    <row r="13" spans="1:37" s="144" customFormat="1" ht="32.1" customHeight="1" x14ac:dyDescent="0.3">
      <c r="A13" s="217" t="s">
        <v>158</v>
      </c>
      <c r="B13" s="8">
        <v>730</v>
      </c>
      <c r="C13" s="9">
        <v>1109</v>
      </c>
      <c r="D13" s="9">
        <v>405</v>
      </c>
      <c r="E13" s="9">
        <v>1914</v>
      </c>
      <c r="F13" s="9">
        <v>0</v>
      </c>
      <c r="G13" s="9">
        <v>1383</v>
      </c>
      <c r="H13" s="9">
        <v>586</v>
      </c>
      <c r="I13" s="9">
        <v>965</v>
      </c>
      <c r="J13" s="9">
        <v>376</v>
      </c>
      <c r="K13" s="9">
        <v>1685</v>
      </c>
      <c r="L13" s="10">
        <v>0</v>
      </c>
      <c r="M13" s="9">
        <v>1259</v>
      </c>
      <c r="N13" s="9">
        <v>2</v>
      </c>
      <c r="O13" s="9">
        <v>2</v>
      </c>
      <c r="P13" s="9">
        <v>1</v>
      </c>
      <c r="Q13" s="9">
        <v>1</v>
      </c>
      <c r="R13" s="10">
        <v>0</v>
      </c>
      <c r="S13" s="9">
        <v>1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</row>
    <row r="14" spans="1:37" s="144" customFormat="1" ht="32.1" customHeight="1" x14ac:dyDescent="0.3">
      <c r="A14" s="217" t="s">
        <v>159</v>
      </c>
      <c r="B14" s="8">
        <v>302</v>
      </c>
      <c r="C14" s="9">
        <v>410</v>
      </c>
      <c r="D14" s="9">
        <v>4</v>
      </c>
      <c r="E14" s="9">
        <v>22445</v>
      </c>
      <c r="F14" s="9">
        <v>0</v>
      </c>
      <c r="G14" s="9">
        <v>3465</v>
      </c>
      <c r="H14" s="9">
        <v>55</v>
      </c>
      <c r="I14" s="9">
        <v>32</v>
      </c>
      <c r="J14" s="9">
        <v>0</v>
      </c>
      <c r="K14" s="9">
        <v>2863</v>
      </c>
      <c r="L14" s="10">
        <v>0</v>
      </c>
      <c r="M14" s="9">
        <v>89</v>
      </c>
      <c r="N14" s="9">
        <v>26</v>
      </c>
      <c r="O14" s="9">
        <v>55</v>
      </c>
      <c r="P14" s="9">
        <v>0</v>
      </c>
      <c r="Q14" s="9">
        <v>1026</v>
      </c>
      <c r="R14" s="10">
        <v>0</v>
      </c>
      <c r="S14" s="9">
        <v>99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</row>
    <row r="15" spans="1:37" ht="32.1" customHeight="1" x14ac:dyDescent="0.3">
      <c r="A15" s="217" t="s">
        <v>160</v>
      </c>
      <c r="B15" s="8">
        <v>349</v>
      </c>
      <c r="C15" s="8">
        <v>427</v>
      </c>
      <c r="D15" s="8">
        <v>27</v>
      </c>
      <c r="E15" s="8">
        <v>4849</v>
      </c>
      <c r="F15" s="8">
        <v>0</v>
      </c>
      <c r="G15" s="8">
        <v>2546</v>
      </c>
      <c r="H15" s="8">
        <v>56</v>
      </c>
      <c r="I15" s="8">
        <v>71</v>
      </c>
      <c r="J15" s="8">
        <v>2</v>
      </c>
      <c r="K15" s="8">
        <v>346</v>
      </c>
      <c r="L15" s="8">
        <v>0</v>
      </c>
      <c r="M15" s="8">
        <v>61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</row>
    <row r="16" spans="1:37" ht="32.1" customHeight="1" x14ac:dyDescent="0.3">
      <c r="A16" s="217" t="s">
        <v>161</v>
      </c>
      <c r="B16" s="8">
        <v>85</v>
      </c>
      <c r="C16" s="8">
        <v>104</v>
      </c>
      <c r="D16" s="8">
        <v>4</v>
      </c>
      <c r="E16" s="8">
        <v>4795</v>
      </c>
      <c r="F16" s="8">
        <v>1</v>
      </c>
      <c r="G16" s="8">
        <v>2499</v>
      </c>
      <c r="H16" s="8">
        <v>18</v>
      </c>
      <c r="I16" s="8">
        <v>102</v>
      </c>
      <c r="J16" s="8">
        <v>3</v>
      </c>
      <c r="K16" s="8">
        <v>2875</v>
      </c>
      <c r="L16" s="8">
        <v>0</v>
      </c>
      <c r="M16" s="8">
        <v>879</v>
      </c>
      <c r="N16" s="8">
        <v>12</v>
      </c>
      <c r="O16" s="8">
        <v>8</v>
      </c>
      <c r="P16" s="8">
        <v>0</v>
      </c>
      <c r="Q16" s="8">
        <v>73</v>
      </c>
      <c r="R16" s="8">
        <v>0</v>
      </c>
      <c r="S16" s="8">
        <v>6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1</v>
      </c>
      <c r="AD16" s="8">
        <v>0</v>
      </c>
      <c r="AE16" s="8">
        <v>1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</row>
    <row r="17" spans="1:37" s="144" customFormat="1" ht="32.1" customHeight="1" x14ac:dyDescent="0.3">
      <c r="A17" s="217" t="s">
        <v>162</v>
      </c>
      <c r="B17" s="8">
        <v>223</v>
      </c>
      <c r="C17" s="8">
        <v>285</v>
      </c>
      <c r="D17" s="8">
        <v>60</v>
      </c>
      <c r="E17" s="8">
        <v>5837</v>
      </c>
      <c r="F17" s="8">
        <v>0</v>
      </c>
      <c r="G17" s="8">
        <v>3703</v>
      </c>
      <c r="H17" s="8">
        <v>140</v>
      </c>
      <c r="I17" s="8">
        <v>141</v>
      </c>
      <c r="J17" s="8">
        <v>43</v>
      </c>
      <c r="K17" s="8">
        <v>3350</v>
      </c>
      <c r="L17" s="8">
        <v>0</v>
      </c>
      <c r="M17" s="8">
        <v>1269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</row>
    <row r="18" spans="1:37" ht="32.1" customHeight="1" x14ac:dyDescent="0.3">
      <c r="A18" s="217" t="s">
        <v>163</v>
      </c>
      <c r="B18" s="8">
        <v>94</v>
      </c>
      <c r="C18" s="9">
        <v>282</v>
      </c>
      <c r="D18" s="9">
        <v>4</v>
      </c>
      <c r="E18" s="9">
        <v>1783</v>
      </c>
      <c r="F18" s="9">
        <v>0</v>
      </c>
      <c r="G18" s="9">
        <v>717</v>
      </c>
      <c r="H18" s="9">
        <v>21</v>
      </c>
      <c r="I18" s="9">
        <v>37</v>
      </c>
      <c r="J18" s="9">
        <v>0</v>
      </c>
      <c r="K18" s="9">
        <v>105</v>
      </c>
      <c r="L18" s="10">
        <v>0</v>
      </c>
      <c r="M18" s="9">
        <v>12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</row>
    <row r="19" spans="1:37" ht="32.1" customHeight="1" x14ac:dyDescent="0.3">
      <c r="A19" s="217" t="s">
        <v>164</v>
      </c>
      <c r="B19" s="8">
        <v>144</v>
      </c>
      <c r="C19" s="9">
        <v>80</v>
      </c>
      <c r="D19" s="9">
        <v>6</v>
      </c>
      <c r="E19" s="9">
        <v>958</v>
      </c>
      <c r="F19" s="9">
        <v>0</v>
      </c>
      <c r="G19" s="9">
        <v>988</v>
      </c>
      <c r="H19" s="9">
        <v>62</v>
      </c>
      <c r="I19" s="9">
        <v>33</v>
      </c>
      <c r="J19" s="9">
        <v>2</v>
      </c>
      <c r="K19" s="9">
        <v>618</v>
      </c>
      <c r="L19" s="10">
        <v>0</v>
      </c>
      <c r="M19" s="9">
        <v>423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1</v>
      </c>
      <c r="AB19" s="8">
        <v>1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</row>
    <row r="20" spans="1:37" ht="32.1" customHeight="1" x14ac:dyDescent="0.3">
      <c r="A20" s="217" t="s">
        <v>165</v>
      </c>
      <c r="B20" s="8">
        <v>44</v>
      </c>
      <c r="C20" s="9">
        <v>130</v>
      </c>
      <c r="D20" s="9">
        <v>0</v>
      </c>
      <c r="E20" s="9">
        <v>1513</v>
      </c>
      <c r="F20" s="9">
        <v>0</v>
      </c>
      <c r="G20" s="9">
        <v>96</v>
      </c>
      <c r="H20" s="9">
        <v>29</v>
      </c>
      <c r="I20" s="9">
        <v>76</v>
      </c>
      <c r="J20" s="9">
        <v>0</v>
      </c>
      <c r="K20" s="9">
        <v>863</v>
      </c>
      <c r="L20" s="10">
        <v>0</v>
      </c>
      <c r="M20" s="9">
        <v>26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</row>
    <row r="21" spans="1:37" ht="32.1" customHeight="1" x14ac:dyDescent="0.3">
      <c r="A21" s="217" t="s">
        <v>166</v>
      </c>
      <c r="B21" s="8">
        <v>104</v>
      </c>
      <c r="C21" s="9">
        <v>143</v>
      </c>
      <c r="D21" s="9">
        <v>9</v>
      </c>
      <c r="E21" s="9">
        <v>1988</v>
      </c>
      <c r="F21" s="9">
        <v>1</v>
      </c>
      <c r="G21" s="9">
        <v>1199</v>
      </c>
      <c r="H21" s="9">
        <v>81</v>
      </c>
      <c r="I21" s="9">
        <v>121</v>
      </c>
      <c r="J21" s="9">
        <v>9</v>
      </c>
      <c r="K21" s="9">
        <v>1626</v>
      </c>
      <c r="L21" s="10">
        <v>0</v>
      </c>
      <c r="M21" s="9">
        <v>961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1</v>
      </c>
      <c r="AD21" s="8">
        <v>0</v>
      </c>
      <c r="AE21" s="8">
        <v>6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</row>
    <row r="22" spans="1:37" ht="32.1" customHeight="1" x14ac:dyDescent="0.3">
      <c r="A22" s="217" t="s">
        <v>167</v>
      </c>
      <c r="B22" s="8">
        <v>412</v>
      </c>
      <c r="C22" s="9">
        <v>486</v>
      </c>
      <c r="D22" s="9">
        <v>11</v>
      </c>
      <c r="E22" s="9">
        <v>2221</v>
      </c>
      <c r="F22" s="9">
        <v>0</v>
      </c>
      <c r="G22" s="9">
        <v>1977</v>
      </c>
      <c r="H22" s="9">
        <v>207</v>
      </c>
      <c r="I22" s="9">
        <v>334</v>
      </c>
      <c r="J22" s="9">
        <v>8</v>
      </c>
      <c r="K22" s="9">
        <v>1832</v>
      </c>
      <c r="L22" s="10">
        <v>0</v>
      </c>
      <c r="M22" s="9">
        <v>1760</v>
      </c>
      <c r="N22" s="9">
        <v>79</v>
      </c>
      <c r="O22" s="9">
        <v>50</v>
      </c>
      <c r="P22" s="9">
        <v>1</v>
      </c>
      <c r="Q22" s="9">
        <v>187</v>
      </c>
      <c r="R22" s="10">
        <v>0</v>
      </c>
      <c r="S22" s="9">
        <v>21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</row>
    <row r="23" spans="1:37" ht="32.1" customHeight="1" x14ac:dyDescent="0.3">
      <c r="A23" s="217" t="s">
        <v>168</v>
      </c>
      <c r="B23" s="8">
        <v>130</v>
      </c>
      <c r="C23" s="9">
        <v>120</v>
      </c>
      <c r="D23" s="9">
        <v>2</v>
      </c>
      <c r="E23" s="9">
        <v>2243</v>
      </c>
      <c r="F23" s="9">
        <v>0</v>
      </c>
      <c r="G23" s="9">
        <v>365</v>
      </c>
      <c r="H23" s="9">
        <v>58</v>
      </c>
      <c r="I23" s="9">
        <v>40</v>
      </c>
      <c r="J23" s="9">
        <v>1</v>
      </c>
      <c r="K23" s="9">
        <v>608</v>
      </c>
      <c r="L23" s="10">
        <v>0</v>
      </c>
      <c r="M23" s="9">
        <v>133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9">
        <v>0</v>
      </c>
      <c r="AA23" s="9">
        <v>0</v>
      </c>
      <c r="AB23" s="9">
        <v>0</v>
      </c>
      <c r="AC23" s="9">
        <v>1</v>
      </c>
      <c r="AD23" s="10">
        <v>0</v>
      </c>
      <c r="AE23" s="9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</row>
    <row r="24" spans="1:37" ht="32.1" customHeight="1" x14ac:dyDescent="0.3">
      <c r="A24" s="217" t="s">
        <v>169</v>
      </c>
      <c r="B24" s="8">
        <v>353</v>
      </c>
      <c r="C24" s="9">
        <v>1146</v>
      </c>
      <c r="D24" s="9">
        <v>11</v>
      </c>
      <c r="E24" s="9">
        <v>1856</v>
      </c>
      <c r="F24" s="9">
        <v>0</v>
      </c>
      <c r="G24" s="9">
        <v>1239</v>
      </c>
      <c r="H24" s="9">
        <v>245</v>
      </c>
      <c r="I24" s="9">
        <v>671</v>
      </c>
      <c r="J24" s="9">
        <v>3</v>
      </c>
      <c r="K24" s="9">
        <v>968</v>
      </c>
      <c r="L24" s="10">
        <v>0</v>
      </c>
      <c r="M24" s="9">
        <v>671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</row>
    <row r="25" spans="1:37" ht="32.1" customHeight="1" x14ac:dyDescent="0.3">
      <c r="A25" s="217" t="s">
        <v>170</v>
      </c>
      <c r="B25" s="8">
        <v>290</v>
      </c>
      <c r="C25" s="9">
        <v>197</v>
      </c>
      <c r="D25" s="9">
        <v>0</v>
      </c>
      <c r="E25" s="9">
        <v>3864</v>
      </c>
      <c r="F25" s="9">
        <v>0</v>
      </c>
      <c r="G25" s="9">
        <v>1221</v>
      </c>
      <c r="H25" s="9">
        <v>197</v>
      </c>
      <c r="I25" s="9">
        <v>126</v>
      </c>
      <c r="J25" s="9">
        <v>0</v>
      </c>
      <c r="K25" s="9">
        <v>1939</v>
      </c>
      <c r="L25" s="10">
        <v>0</v>
      </c>
      <c r="M25" s="9">
        <v>404</v>
      </c>
      <c r="N25" s="9">
        <v>8</v>
      </c>
      <c r="O25" s="9">
        <v>0</v>
      </c>
      <c r="P25" s="9">
        <v>0</v>
      </c>
      <c r="Q25" s="9">
        <v>34</v>
      </c>
      <c r="R25" s="10">
        <v>0</v>
      </c>
      <c r="S25" s="9">
        <v>0</v>
      </c>
      <c r="T25" s="8">
        <v>0</v>
      </c>
      <c r="U25" s="9">
        <v>0</v>
      </c>
      <c r="V25" s="9">
        <v>0</v>
      </c>
      <c r="W25" s="9">
        <v>0</v>
      </c>
      <c r="X25" s="9">
        <v>0</v>
      </c>
      <c r="Y25" s="9">
        <v>1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</row>
    <row r="26" spans="1:37" ht="32.1" customHeight="1" x14ac:dyDescent="0.3">
      <c r="A26" s="217" t="s">
        <v>171</v>
      </c>
      <c r="B26" s="8">
        <v>178</v>
      </c>
      <c r="C26" s="9">
        <v>582</v>
      </c>
      <c r="D26" s="9">
        <v>14</v>
      </c>
      <c r="E26" s="9">
        <v>5147</v>
      </c>
      <c r="F26" s="9">
        <v>4</v>
      </c>
      <c r="G26" s="9">
        <v>3564</v>
      </c>
      <c r="H26" s="9">
        <v>82</v>
      </c>
      <c r="I26" s="9">
        <v>407</v>
      </c>
      <c r="J26" s="9">
        <v>6</v>
      </c>
      <c r="K26" s="9">
        <v>3463</v>
      </c>
      <c r="L26" s="10">
        <v>3</v>
      </c>
      <c r="M26" s="9">
        <v>1225</v>
      </c>
      <c r="N26" s="9">
        <v>0</v>
      </c>
      <c r="O26" s="9">
        <v>0</v>
      </c>
      <c r="P26" s="9">
        <v>0</v>
      </c>
      <c r="Q26" s="9">
        <v>0</v>
      </c>
      <c r="R26" s="10">
        <v>0</v>
      </c>
      <c r="S26" s="9">
        <v>0</v>
      </c>
      <c r="T26" s="8">
        <v>4</v>
      </c>
      <c r="U26" s="9">
        <v>26</v>
      </c>
      <c r="V26" s="9">
        <v>0</v>
      </c>
      <c r="W26" s="9">
        <v>1</v>
      </c>
      <c r="X26" s="9">
        <v>32</v>
      </c>
      <c r="Y26" s="9">
        <v>5</v>
      </c>
      <c r="Z26" s="9">
        <v>0</v>
      </c>
      <c r="AA26" s="9">
        <v>0</v>
      </c>
      <c r="AB26" s="9">
        <v>0</v>
      </c>
      <c r="AC26" s="9">
        <v>0</v>
      </c>
      <c r="AD26" s="10">
        <v>0</v>
      </c>
      <c r="AE26" s="9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</row>
    <row r="27" spans="1:37" ht="32.1" customHeight="1" x14ac:dyDescent="0.3">
      <c r="A27" s="217" t="s">
        <v>172</v>
      </c>
      <c r="B27" s="8">
        <v>10</v>
      </c>
      <c r="C27" s="9">
        <v>83</v>
      </c>
      <c r="D27" s="9">
        <v>0</v>
      </c>
      <c r="E27" s="9">
        <v>1433</v>
      </c>
      <c r="F27" s="9">
        <v>0</v>
      </c>
      <c r="G27" s="9">
        <v>1826</v>
      </c>
      <c r="H27" s="9">
        <v>2</v>
      </c>
      <c r="I27" s="9">
        <v>4</v>
      </c>
      <c r="J27" s="9">
        <v>0</v>
      </c>
      <c r="K27" s="9">
        <v>49</v>
      </c>
      <c r="L27" s="10">
        <v>0</v>
      </c>
      <c r="M27" s="9">
        <v>32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</row>
    <row r="28" spans="1:37" ht="32.1" customHeight="1" x14ac:dyDescent="0.3">
      <c r="A28" s="217" t="s">
        <v>173</v>
      </c>
      <c r="B28" s="8">
        <v>53</v>
      </c>
      <c r="C28" s="9">
        <v>366</v>
      </c>
      <c r="D28" s="9">
        <v>0</v>
      </c>
      <c r="E28" s="9">
        <v>3025</v>
      </c>
      <c r="F28" s="9">
        <v>2</v>
      </c>
      <c r="G28" s="9">
        <v>981</v>
      </c>
      <c r="H28" s="9">
        <v>11</v>
      </c>
      <c r="I28" s="9">
        <v>15</v>
      </c>
      <c r="J28" s="9">
        <v>0</v>
      </c>
      <c r="K28" s="9">
        <v>464</v>
      </c>
      <c r="L28" s="10">
        <v>0</v>
      </c>
      <c r="M28" s="9">
        <v>45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1</v>
      </c>
      <c r="AA28" s="9">
        <v>0</v>
      </c>
      <c r="AB28" s="9">
        <v>0</v>
      </c>
      <c r="AC28" s="9">
        <v>0</v>
      </c>
      <c r="AD28" s="10">
        <v>0</v>
      </c>
      <c r="AE28" s="9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</row>
    <row r="29" spans="1:37" ht="32.1" customHeight="1" x14ac:dyDescent="0.3">
      <c r="A29" s="217" t="s">
        <v>174</v>
      </c>
      <c r="B29" s="8">
        <v>2</v>
      </c>
      <c r="C29" s="9">
        <v>85</v>
      </c>
      <c r="D29" s="9">
        <v>0</v>
      </c>
      <c r="E29" s="9">
        <v>899</v>
      </c>
      <c r="F29" s="9">
        <v>0</v>
      </c>
      <c r="G29" s="9">
        <v>513</v>
      </c>
      <c r="H29" s="9">
        <v>0</v>
      </c>
      <c r="I29" s="9">
        <v>0</v>
      </c>
      <c r="J29" s="9">
        <v>0</v>
      </c>
      <c r="K29" s="9">
        <v>7</v>
      </c>
      <c r="L29" s="10">
        <v>0</v>
      </c>
      <c r="M29" s="9">
        <v>11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</row>
    <row r="30" spans="1:37" ht="32.1" customHeight="1" x14ac:dyDescent="0.3">
      <c r="A30" s="217" t="s">
        <v>175</v>
      </c>
      <c r="B30" s="8">
        <v>58</v>
      </c>
      <c r="C30" s="9">
        <v>382</v>
      </c>
      <c r="D30" s="9">
        <v>34</v>
      </c>
      <c r="E30" s="9">
        <v>3519</v>
      </c>
      <c r="F30" s="9">
        <v>3</v>
      </c>
      <c r="G30" s="9">
        <v>2916</v>
      </c>
      <c r="H30" s="9">
        <v>33</v>
      </c>
      <c r="I30" s="9">
        <v>263</v>
      </c>
      <c r="J30" s="9">
        <v>7</v>
      </c>
      <c r="K30" s="9">
        <v>2222</v>
      </c>
      <c r="L30" s="10">
        <v>1</v>
      </c>
      <c r="M30" s="9">
        <v>866</v>
      </c>
      <c r="N30" s="9">
        <v>0</v>
      </c>
      <c r="O30" s="9">
        <v>11</v>
      </c>
      <c r="P30" s="9">
        <v>0</v>
      </c>
      <c r="Q30" s="9">
        <v>101</v>
      </c>
      <c r="R30" s="10">
        <v>0</v>
      </c>
      <c r="S30" s="9">
        <v>5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</row>
    <row r="31" spans="1:37" ht="32.1" customHeight="1" x14ac:dyDescent="0.3">
      <c r="A31" s="217" t="s">
        <v>176</v>
      </c>
      <c r="B31" s="8">
        <v>55</v>
      </c>
      <c r="C31" s="9">
        <v>133</v>
      </c>
      <c r="D31" s="9">
        <v>0</v>
      </c>
      <c r="E31" s="9">
        <v>1210</v>
      </c>
      <c r="F31" s="9">
        <v>0</v>
      </c>
      <c r="G31" s="9">
        <v>737</v>
      </c>
      <c r="H31" s="9">
        <v>54</v>
      </c>
      <c r="I31" s="9">
        <v>125</v>
      </c>
      <c r="J31" s="9">
        <v>0</v>
      </c>
      <c r="K31" s="9">
        <v>1188</v>
      </c>
      <c r="L31" s="10">
        <v>0</v>
      </c>
      <c r="M31" s="9">
        <v>734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3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</row>
    <row r="32" spans="1:37" ht="32.1" customHeight="1" x14ac:dyDescent="0.3">
      <c r="A32" s="217" t="s">
        <v>177</v>
      </c>
      <c r="B32" s="8">
        <v>61</v>
      </c>
      <c r="C32" s="9">
        <v>286</v>
      </c>
      <c r="D32" s="9">
        <v>0</v>
      </c>
      <c r="E32" s="9">
        <v>2188</v>
      </c>
      <c r="F32" s="9">
        <v>183</v>
      </c>
      <c r="G32" s="9">
        <v>1291</v>
      </c>
      <c r="H32" s="9">
        <v>54</v>
      </c>
      <c r="I32" s="9">
        <v>278</v>
      </c>
      <c r="J32" s="9">
        <v>0</v>
      </c>
      <c r="K32" s="9">
        <v>2169</v>
      </c>
      <c r="L32" s="10">
        <v>5</v>
      </c>
      <c r="M32" s="9">
        <v>1263</v>
      </c>
      <c r="N32" s="9">
        <v>7</v>
      </c>
      <c r="O32" s="9">
        <v>8</v>
      </c>
      <c r="P32" s="9">
        <v>0</v>
      </c>
      <c r="Q32" s="9">
        <v>19</v>
      </c>
      <c r="R32" s="10">
        <v>0</v>
      </c>
      <c r="S32" s="9">
        <v>25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3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</row>
    <row r="33" spans="1:37" ht="32.1" customHeight="1" x14ac:dyDescent="0.3">
      <c r="A33" s="218" t="s">
        <v>178</v>
      </c>
      <c r="B33" s="8">
        <v>31</v>
      </c>
      <c r="C33" s="9">
        <v>30</v>
      </c>
      <c r="D33" s="9">
        <v>0</v>
      </c>
      <c r="E33" s="9">
        <v>153</v>
      </c>
      <c r="F33" s="9">
        <v>0</v>
      </c>
      <c r="G33" s="9">
        <v>112</v>
      </c>
      <c r="H33" s="9">
        <v>0</v>
      </c>
      <c r="I33" s="9">
        <v>4</v>
      </c>
      <c r="J33" s="9">
        <v>0</v>
      </c>
      <c r="K33" s="9">
        <v>37</v>
      </c>
      <c r="L33" s="10">
        <v>0</v>
      </c>
      <c r="M33" s="9">
        <v>14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</row>
    <row r="34" spans="1:37" ht="32.1" customHeight="1" x14ac:dyDescent="0.3">
      <c r="A34" s="219" t="s">
        <v>179</v>
      </c>
      <c r="B34" s="13">
        <v>1</v>
      </c>
      <c r="C34" s="11">
        <v>22</v>
      </c>
      <c r="D34" s="11">
        <v>0</v>
      </c>
      <c r="E34" s="11">
        <v>43</v>
      </c>
      <c r="F34" s="11">
        <v>0</v>
      </c>
      <c r="G34" s="11">
        <v>78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2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</row>
    <row r="35" spans="1:37" ht="24.75" customHeight="1" x14ac:dyDescent="0.3">
      <c r="A35" s="160" t="s">
        <v>180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</row>
  </sheetData>
  <mergeCells count="46">
    <mergeCell ref="B6:G6"/>
    <mergeCell ref="N6:S6"/>
    <mergeCell ref="AF1:AG1"/>
    <mergeCell ref="AH1:AK1"/>
    <mergeCell ref="AF2:AG2"/>
    <mergeCell ref="AH2:AK2"/>
    <mergeCell ref="H6:M6"/>
    <mergeCell ref="Z6:AE6"/>
    <mergeCell ref="T6:Y6"/>
    <mergeCell ref="AF6:AK6"/>
    <mergeCell ref="B7:B11"/>
    <mergeCell ref="C7:C11"/>
    <mergeCell ref="D7:D11"/>
    <mergeCell ref="G7:G11"/>
    <mergeCell ref="S7:S11"/>
    <mergeCell ref="H7:H11"/>
    <mergeCell ref="I7:I11"/>
    <mergeCell ref="R7:R11"/>
    <mergeCell ref="J7:J11"/>
    <mergeCell ref="T7:T11"/>
    <mergeCell ref="E7:E11"/>
    <mergeCell ref="AC7:AC11"/>
    <mergeCell ref="V7:V11"/>
    <mergeCell ref="W7:W11"/>
    <mergeCell ref="X7:X11"/>
    <mergeCell ref="Y7:Y11"/>
    <mergeCell ref="Q7:Q11"/>
    <mergeCell ref="K7:K11"/>
    <mergeCell ref="L7:L11"/>
    <mergeCell ref="M7:M11"/>
    <mergeCell ref="N7:N11"/>
    <mergeCell ref="O7:O11"/>
    <mergeCell ref="P7:P11"/>
    <mergeCell ref="F7:F11"/>
    <mergeCell ref="AB7:AB11"/>
    <mergeCell ref="U7:U11"/>
    <mergeCell ref="AH7:AH11"/>
    <mergeCell ref="AI7:AI11"/>
    <mergeCell ref="AJ7:AJ11"/>
    <mergeCell ref="AK7:AK11"/>
    <mergeCell ref="Z7:Z11"/>
    <mergeCell ref="AA7:AA11"/>
    <mergeCell ref="AF7:AF11"/>
    <mergeCell ref="AG7:AG11"/>
    <mergeCell ref="AD7:AD11"/>
    <mergeCell ref="AE7:AE11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E35"/>
  <sheetViews>
    <sheetView workbookViewId="0"/>
  </sheetViews>
  <sheetFormatPr defaultColWidth="9" defaultRowHeight="15.6" x14ac:dyDescent="0.3"/>
  <cols>
    <col min="1" max="1" width="14.3984375" style="14" customWidth="1"/>
    <col min="2" max="31" width="7.59765625" style="14" customWidth="1"/>
    <col min="32" max="16384" width="9" style="14"/>
  </cols>
  <sheetData>
    <row r="1" spans="1:31" s="136" customFormat="1" ht="19.5" customHeight="1" x14ac:dyDescent="0.3">
      <c r="A1" s="172" t="s">
        <v>134</v>
      </c>
      <c r="B1" s="17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74"/>
      <c r="O1" s="174"/>
      <c r="P1" s="174"/>
      <c r="Q1" s="174"/>
      <c r="R1" s="174"/>
      <c r="S1" s="174"/>
      <c r="T1" s="175"/>
      <c r="U1" s="176"/>
      <c r="V1" s="176"/>
      <c r="W1" s="176"/>
      <c r="X1" s="176"/>
      <c r="Y1" s="176"/>
      <c r="Z1" s="177" t="s">
        <v>135</v>
      </c>
      <c r="AA1" s="178"/>
      <c r="AB1" s="179" t="s">
        <v>136</v>
      </c>
      <c r="AC1" s="180"/>
      <c r="AD1" s="180"/>
      <c r="AE1" s="181"/>
    </row>
    <row r="2" spans="1:31" s="136" customFormat="1" ht="19.5" customHeight="1" x14ac:dyDescent="0.3">
      <c r="A2" s="182" t="s">
        <v>137</v>
      </c>
      <c r="B2" s="183" t="s">
        <v>138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5"/>
      <c r="O2" s="185"/>
      <c r="P2" s="185"/>
      <c r="Q2" s="185"/>
      <c r="R2" s="185"/>
      <c r="S2" s="185"/>
      <c r="T2" s="186"/>
      <c r="U2" s="187"/>
      <c r="V2" s="187"/>
      <c r="W2" s="187"/>
      <c r="X2" s="187"/>
      <c r="Y2" s="187"/>
      <c r="Z2" s="188" t="s">
        <v>139</v>
      </c>
      <c r="AA2" s="189"/>
      <c r="AB2" s="188" t="s">
        <v>6</v>
      </c>
      <c r="AC2" s="190"/>
      <c r="AD2" s="190"/>
      <c r="AE2" s="189"/>
    </row>
    <row r="3" spans="1:31" s="136" customForma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"/>
      <c r="O3" s="1"/>
      <c r="P3" s="1"/>
      <c r="Q3" s="1"/>
      <c r="R3" s="1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s="134" customFormat="1" ht="33" customHeight="1" x14ac:dyDescent="0.3">
      <c r="B4" s="135"/>
      <c r="C4" s="135"/>
      <c r="D4" s="135"/>
      <c r="E4" s="135"/>
      <c r="F4" s="135"/>
      <c r="G4" s="135"/>
      <c r="I4" s="135"/>
      <c r="J4" s="135"/>
      <c r="L4" s="191" t="s">
        <v>181</v>
      </c>
      <c r="M4" s="135"/>
      <c r="N4" s="137"/>
      <c r="O4" s="137"/>
      <c r="P4" s="137"/>
      <c r="Q4" s="137"/>
      <c r="R4" s="137"/>
      <c r="S4" s="137"/>
      <c r="T4" s="191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</row>
    <row r="5" spans="1:31" s="4" customFormat="1" ht="29.25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N5" s="192" t="s">
        <v>182</v>
      </c>
      <c r="O5" s="2"/>
      <c r="P5" s="2"/>
      <c r="Q5" s="2"/>
      <c r="R5" s="2"/>
      <c r="S5" s="2"/>
      <c r="T5" s="2"/>
      <c r="U5" s="2"/>
      <c r="V5" s="2"/>
      <c r="W5" s="2"/>
      <c r="X5" s="2"/>
      <c r="Y5" s="3"/>
      <c r="Z5" s="2"/>
      <c r="AA5" s="2"/>
      <c r="AB5" s="2"/>
      <c r="AC5" s="2"/>
      <c r="AD5" s="2"/>
      <c r="AE5" s="193" t="s">
        <v>142</v>
      </c>
    </row>
    <row r="6" spans="1:31" s="144" customFormat="1" ht="30" customHeight="1" x14ac:dyDescent="0.3">
      <c r="A6" s="194" t="s">
        <v>143</v>
      </c>
      <c r="B6" s="195" t="s">
        <v>144</v>
      </c>
      <c r="C6" s="196"/>
      <c r="D6" s="196"/>
      <c r="E6" s="196"/>
      <c r="F6" s="196"/>
      <c r="G6" s="197"/>
      <c r="H6" s="195" t="s">
        <v>145</v>
      </c>
      <c r="I6" s="196"/>
      <c r="J6" s="196"/>
      <c r="K6" s="196"/>
      <c r="L6" s="196"/>
      <c r="M6" s="197"/>
      <c r="N6" s="198" t="s">
        <v>146</v>
      </c>
      <c r="O6" s="199"/>
      <c r="P6" s="199"/>
      <c r="Q6" s="199"/>
      <c r="R6" s="199"/>
      <c r="S6" s="200"/>
      <c r="T6" s="201" t="s">
        <v>147</v>
      </c>
      <c r="U6" s="201"/>
      <c r="V6" s="201"/>
      <c r="W6" s="201"/>
      <c r="X6" s="201"/>
      <c r="Y6" s="202"/>
      <c r="Z6" s="203" t="s">
        <v>148</v>
      </c>
      <c r="AA6" s="201"/>
      <c r="AB6" s="201"/>
      <c r="AC6" s="201"/>
      <c r="AD6" s="201"/>
      <c r="AE6" s="201"/>
    </row>
    <row r="7" spans="1:31" s="144" customFormat="1" ht="18.899999999999999" customHeight="1" x14ac:dyDescent="0.3">
      <c r="B7" s="204" t="s">
        <v>149</v>
      </c>
      <c r="C7" s="204" t="s">
        <v>150</v>
      </c>
      <c r="D7" s="204" t="s">
        <v>151</v>
      </c>
      <c r="E7" s="204" t="s">
        <v>152</v>
      </c>
      <c r="F7" s="204" t="s">
        <v>153</v>
      </c>
      <c r="G7" s="204" t="s">
        <v>154</v>
      </c>
      <c r="H7" s="205" t="s">
        <v>149</v>
      </c>
      <c r="I7" s="204" t="s">
        <v>150</v>
      </c>
      <c r="J7" s="204" t="s">
        <v>151</v>
      </c>
      <c r="K7" s="204" t="s">
        <v>155</v>
      </c>
      <c r="L7" s="204" t="s">
        <v>153</v>
      </c>
      <c r="M7" s="204" t="s">
        <v>154</v>
      </c>
      <c r="N7" s="204" t="s">
        <v>149</v>
      </c>
      <c r="O7" s="204" t="s">
        <v>150</v>
      </c>
      <c r="P7" s="204" t="s">
        <v>151</v>
      </c>
      <c r="Q7" s="204" t="s">
        <v>155</v>
      </c>
      <c r="R7" s="204" t="s">
        <v>153</v>
      </c>
      <c r="S7" s="204" t="s">
        <v>154</v>
      </c>
      <c r="T7" s="205" t="s">
        <v>149</v>
      </c>
      <c r="U7" s="204" t="s">
        <v>150</v>
      </c>
      <c r="V7" s="204" t="s">
        <v>151</v>
      </c>
      <c r="W7" s="204" t="s">
        <v>155</v>
      </c>
      <c r="X7" s="204" t="s">
        <v>153</v>
      </c>
      <c r="Y7" s="204" t="s">
        <v>154</v>
      </c>
      <c r="Z7" s="204" t="s">
        <v>149</v>
      </c>
      <c r="AA7" s="204" t="s">
        <v>150</v>
      </c>
      <c r="AB7" s="204" t="s">
        <v>151</v>
      </c>
      <c r="AC7" s="204" t="s">
        <v>155</v>
      </c>
      <c r="AD7" s="204" t="s">
        <v>153</v>
      </c>
      <c r="AE7" s="206" t="s">
        <v>154</v>
      </c>
    </row>
    <row r="8" spans="1:31" s="144" customFormat="1" ht="18.899999999999999" customHeight="1" x14ac:dyDescent="0.3">
      <c r="A8" s="207"/>
      <c r="B8" s="208"/>
      <c r="C8" s="208"/>
      <c r="D8" s="208"/>
      <c r="E8" s="208"/>
      <c r="F8" s="208"/>
      <c r="G8" s="208"/>
      <c r="H8" s="209"/>
      <c r="I8" s="208"/>
      <c r="J8" s="208"/>
      <c r="K8" s="208"/>
      <c r="L8" s="208"/>
      <c r="M8" s="208"/>
      <c r="N8" s="208"/>
      <c r="O8" s="208"/>
      <c r="P8" s="208"/>
      <c r="Q8" s="208"/>
      <c r="R8" s="208"/>
      <c r="S8" s="208"/>
      <c r="T8" s="209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10"/>
    </row>
    <row r="9" spans="1:31" s="144" customFormat="1" ht="21.75" customHeight="1" x14ac:dyDescent="0.3">
      <c r="A9" s="82"/>
      <c r="B9" s="208"/>
      <c r="C9" s="208"/>
      <c r="D9" s="208"/>
      <c r="E9" s="208"/>
      <c r="F9" s="208"/>
      <c r="G9" s="208"/>
      <c r="H9" s="209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9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210"/>
    </row>
    <row r="10" spans="1:31" s="144" customFormat="1" ht="18.75" customHeight="1" x14ac:dyDescent="0.3">
      <c r="A10" s="211" t="s">
        <v>156</v>
      </c>
      <c r="B10" s="208"/>
      <c r="C10" s="208"/>
      <c r="D10" s="208"/>
      <c r="E10" s="208"/>
      <c r="F10" s="208"/>
      <c r="G10" s="208"/>
      <c r="H10" s="209"/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  <c r="T10" s="209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10"/>
    </row>
    <row r="11" spans="1:31" s="144" customFormat="1" ht="18" customHeight="1" x14ac:dyDescent="0.3">
      <c r="A11" s="212"/>
      <c r="B11" s="213"/>
      <c r="C11" s="213"/>
      <c r="D11" s="213"/>
      <c r="E11" s="213"/>
      <c r="F11" s="213"/>
      <c r="G11" s="213"/>
      <c r="H11" s="214"/>
      <c r="I11" s="213"/>
      <c r="J11" s="213"/>
      <c r="K11" s="213"/>
      <c r="L11" s="213"/>
      <c r="M11" s="213"/>
      <c r="N11" s="208"/>
      <c r="O11" s="208"/>
      <c r="P11" s="213"/>
      <c r="Q11" s="213"/>
      <c r="R11" s="213"/>
      <c r="S11" s="213"/>
      <c r="T11" s="214"/>
      <c r="U11" s="208"/>
      <c r="V11" s="213"/>
      <c r="W11" s="213"/>
      <c r="X11" s="213"/>
      <c r="Y11" s="213"/>
      <c r="Z11" s="208"/>
      <c r="AA11" s="208"/>
      <c r="AB11" s="213"/>
      <c r="AC11" s="213"/>
      <c r="AD11" s="213"/>
      <c r="AE11" s="215"/>
    </row>
    <row r="12" spans="1:31" s="144" customFormat="1" ht="32.1" customHeight="1" x14ac:dyDescent="0.3">
      <c r="A12" s="216" t="s">
        <v>157</v>
      </c>
      <c r="B12" s="7">
        <f>SUM(B13:B34)</f>
        <v>4629</v>
      </c>
      <c r="C12" s="7">
        <f t="shared" ref="C12:AE12" si="0">SUM(C13:C34)</f>
        <v>7146</v>
      </c>
      <c r="D12" s="7">
        <f t="shared" si="0"/>
        <v>672</v>
      </c>
      <c r="E12" s="7">
        <f t="shared" si="0"/>
        <v>65621</v>
      </c>
      <c r="F12" s="7">
        <f t="shared" si="0"/>
        <v>147</v>
      </c>
      <c r="G12" s="7">
        <f t="shared" si="0"/>
        <v>42374</v>
      </c>
      <c r="H12" s="7">
        <f t="shared" si="0"/>
        <v>2022</v>
      </c>
      <c r="I12" s="7">
        <f t="shared" si="0"/>
        <v>3162</v>
      </c>
      <c r="J12" s="7">
        <f t="shared" si="0"/>
        <v>467</v>
      </c>
      <c r="K12" s="7">
        <f t="shared" si="0"/>
        <v>20690</v>
      </c>
      <c r="L12" s="7">
        <f t="shared" si="0"/>
        <v>10</v>
      </c>
      <c r="M12" s="7">
        <f t="shared" si="0"/>
        <v>11096</v>
      </c>
      <c r="N12" s="7">
        <f t="shared" si="0"/>
        <v>1</v>
      </c>
      <c r="O12" s="7">
        <f t="shared" si="0"/>
        <v>0</v>
      </c>
      <c r="P12" s="7">
        <f t="shared" si="0"/>
        <v>0</v>
      </c>
      <c r="Q12" s="7">
        <f t="shared" si="0"/>
        <v>5</v>
      </c>
      <c r="R12" s="7">
        <f t="shared" si="0"/>
        <v>0</v>
      </c>
      <c r="S12" s="7">
        <f t="shared" si="0"/>
        <v>2</v>
      </c>
      <c r="T12" s="7">
        <f t="shared" si="0"/>
        <v>5</v>
      </c>
      <c r="U12" s="7">
        <f t="shared" si="0"/>
        <v>2</v>
      </c>
      <c r="V12" s="7">
        <f t="shared" si="0"/>
        <v>0</v>
      </c>
      <c r="W12" s="7">
        <f t="shared" si="0"/>
        <v>5</v>
      </c>
      <c r="X12" s="7">
        <f t="shared" si="0"/>
        <v>0</v>
      </c>
      <c r="Y12" s="7">
        <f t="shared" si="0"/>
        <v>0</v>
      </c>
      <c r="Z12" s="7">
        <f t="shared" si="0"/>
        <v>0</v>
      </c>
      <c r="AA12" s="7">
        <f t="shared" si="0"/>
        <v>0</v>
      </c>
      <c r="AB12" s="7">
        <f t="shared" si="0"/>
        <v>0</v>
      </c>
      <c r="AC12" s="7">
        <f t="shared" si="0"/>
        <v>0</v>
      </c>
      <c r="AD12" s="7">
        <f t="shared" si="0"/>
        <v>0</v>
      </c>
      <c r="AE12" s="7">
        <f t="shared" si="0"/>
        <v>0</v>
      </c>
    </row>
    <row r="13" spans="1:31" s="144" customFormat="1" ht="32.1" customHeight="1" x14ac:dyDescent="0.3">
      <c r="A13" s="217" t="s">
        <v>158</v>
      </c>
      <c r="B13" s="8">
        <v>627</v>
      </c>
      <c r="C13" s="9">
        <v>1332</v>
      </c>
      <c r="D13" s="9">
        <v>455</v>
      </c>
      <c r="E13" s="9">
        <v>2367</v>
      </c>
      <c r="F13" s="9">
        <v>0</v>
      </c>
      <c r="G13" s="9">
        <v>1787</v>
      </c>
      <c r="H13" s="9">
        <v>469</v>
      </c>
      <c r="I13" s="9">
        <v>1087</v>
      </c>
      <c r="J13" s="9">
        <v>408</v>
      </c>
      <c r="K13" s="9">
        <v>2012</v>
      </c>
      <c r="L13" s="10">
        <v>0</v>
      </c>
      <c r="M13" s="9">
        <v>1552</v>
      </c>
      <c r="N13" s="9">
        <v>0</v>
      </c>
      <c r="O13" s="9">
        <v>0</v>
      </c>
      <c r="P13" s="9">
        <v>0</v>
      </c>
      <c r="Q13" s="9">
        <v>2</v>
      </c>
      <c r="R13" s="9">
        <v>0</v>
      </c>
      <c r="S13" s="9">
        <v>1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</row>
    <row r="14" spans="1:31" s="144" customFormat="1" ht="32.1" customHeight="1" x14ac:dyDescent="0.3">
      <c r="A14" s="217" t="s">
        <v>159</v>
      </c>
      <c r="B14" s="8">
        <v>285</v>
      </c>
      <c r="C14" s="9">
        <v>411</v>
      </c>
      <c r="D14" s="9">
        <v>2</v>
      </c>
      <c r="E14" s="9">
        <v>21222</v>
      </c>
      <c r="F14" s="9">
        <v>1</v>
      </c>
      <c r="G14" s="9">
        <v>3501</v>
      </c>
      <c r="H14" s="9">
        <v>42</v>
      </c>
      <c r="I14" s="9">
        <v>30</v>
      </c>
      <c r="J14" s="9">
        <v>0</v>
      </c>
      <c r="K14" s="9">
        <v>2730</v>
      </c>
      <c r="L14" s="10">
        <v>0</v>
      </c>
      <c r="M14" s="9">
        <v>97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</row>
    <row r="15" spans="1:31" ht="32.1" customHeight="1" x14ac:dyDescent="0.3">
      <c r="A15" s="217" t="s">
        <v>160</v>
      </c>
      <c r="B15" s="8">
        <v>286</v>
      </c>
      <c r="C15" s="8">
        <v>339</v>
      </c>
      <c r="D15" s="8">
        <v>24</v>
      </c>
      <c r="E15" s="8">
        <v>2653</v>
      </c>
      <c r="F15" s="8">
        <v>0</v>
      </c>
      <c r="G15" s="8">
        <v>2602</v>
      </c>
      <c r="H15" s="8">
        <v>22</v>
      </c>
      <c r="I15" s="8">
        <v>36</v>
      </c>
      <c r="J15" s="8">
        <v>3</v>
      </c>
      <c r="K15" s="8">
        <v>171</v>
      </c>
      <c r="L15" s="8">
        <v>0</v>
      </c>
      <c r="M15" s="8">
        <v>14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</row>
    <row r="16" spans="1:31" ht="32.1" customHeight="1" x14ac:dyDescent="0.3">
      <c r="A16" s="217" t="s">
        <v>161</v>
      </c>
      <c r="B16" s="8">
        <v>261</v>
      </c>
      <c r="C16" s="8">
        <v>632</v>
      </c>
      <c r="D16" s="8">
        <v>6</v>
      </c>
      <c r="E16" s="8">
        <v>5658</v>
      </c>
      <c r="F16" s="8">
        <v>4</v>
      </c>
      <c r="G16" s="8">
        <v>6766</v>
      </c>
      <c r="H16" s="8">
        <v>97</v>
      </c>
      <c r="I16" s="8">
        <v>273</v>
      </c>
      <c r="J16" s="8">
        <v>0</v>
      </c>
      <c r="K16" s="8">
        <v>1870</v>
      </c>
      <c r="L16" s="8">
        <v>2</v>
      </c>
      <c r="M16" s="8">
        <v>1180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</row>
    <row r="17" spans="1:31" s="144" customFormat="1" ht="32.1" customHeight="1" x14ac:dyDescent="0.3">
      <c r="A17" s="217" t="s">
        <v>162</v>
      </c>
      <c r="B17" s="8">
        <v>1242</v>
      </c>
      <c r="C17" s="8">
        <v>438</v>
      </c>
      <c r="D17" s="8">
        <v>53</v>
      </c>
      <c r="E17" s="8">
        <v>4634</v>
      </c>
      <c r="F17" s="8">
        <v>2</v>
      </c>
      <c r="G17" s="8">
        <v>4046</v>
      </c>
      <c r="H17" s="8">
        <v>721</v>
      </c>
      <c r="I17" s="8">
        <v>191</v>
      </c>
      <c r="J17" s="8">
        <v>37</v>
      </c>
      <c r="K17" s="8">
        <v>2187</v>
      </c>
      <c r="L17" s="8">
        <v>1</v>
      </c>
      <c r="M17" s="8">
        <v>1211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</row>
    <row r="18" spans="1:31" ht="32.1" customHeight="1" x14ac:dyDescent="0.3">
      <c r="A18" s="217" t="s">
        <v>163</v>
      </c>
      <c r="B18" s="8">
        <v>75</v>
      </c>
      <c r="C18" s="9">
        <v>151</v>
      </c>
      <c r="D18" s="9">
        <v>0</v>
      </c>
      <c r="E18" s="9">
        <v>1073</v>
      </c>
      <c r="F18" s="9">
        <v>6</v>
      </c>
      <c r="G18" s="9">
        <v>510</v>
      </c>
      <c r="H18" s="9">
        <v>12</v>
      </c>
      <c r="I18" s="9">
        <v>18</v>
      </c>
      <c r="J18" s="9">
        <v>0</v>
      </c>
      <c r="K18" s="9">
        <v>174</v>
      </c>
      <c r="L18" s="10">
        <v>0</v>
      </c>
      <c r="M18" s="9">
        <v>5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</row>
    <row r="19" spans="1:31" ht="32.1" customHeight="1" x14ac:dyDescent="0.3">
      <c r="A19" s="217" t="s">
        <v>164</v>
      </c>
      <c r="B19" s="8">
        <v>88</v>
      </c>
      <c r="C19" s="9">
        <v>60</v>
      </c>
      <c r="D19" s="9">
        <v>1</v>
      </c>
      <c r="E19" s="9">
        <v>870</v>
      </c>
      <c r="F19" s="9">
        <v>2</v>
      </c>
      <c r="G19" s="9">
        <v>924</v>
      </c>
      <c r="H19" s="9">
        <v>40</v>
      </c>
      <c r="I19" s="9">
        <v>28</v>
      </c>
      <c r="J19" s="9">
        <v>1</v>
      </c>
      <c r="K19" s="9">
        <v>512</v>
      </c>
      <c r="L19" s="10">
        <v>0</v>
      </c>
      <c r="M19" s="9">
        <v>414</v>
      </c>
      <c r="N19" s="8">
        <v>0</v>
      </c>
      <c r="O19" s="8">
        <v>0</v>
      </c>
      <c r="P19" s="8">
        <v>0</v>
      </c>
      <c r="Q19" s="8">
        <v>1</v>
      </c>
      <c r="R19" s="8">
        <v>0</v>
      </c>
      <c r="S19" s="8">
        <v>1</v>
      </c>
      <c r="T19" s="8">
        <v>1</v>
      </c>
      <c r="U19" s="8">
        <v>1</v>
      </c>
      <c r="V19" s="8">
        <v>0</v>
      </c>
      <c r="W19" s="8">
        <v>1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</row>
    <row r="20" spans="1:31" ht="32.1" customHeight="1" x14ac:dyDescent="0.3">
      <c r="A20" s="217" t="s">
        <v>165</v>
      </c>
      <c r="B20" s="8">
        <v>56</v>
      </c>
      <c r="C20" s="9">
        <v>176</v>
      </c>
      <c r="D20" s="9">
        <v>0</v>
      </c>
      <c r="E20" s="9">
        <v>1201</v>
      </c>
      <c r="F20" s="9">
        <v>0</v>
      </c>
      <c r="G20" s="9">
        <v>645</v>
      </c>
      <c r="H20" s="9">
        <v>19</v>
      </c>
      <c r="I20" s="9">
        <v>80</v>
      </c>
      <c r="J20" s="9">
        <v>0</v>
      </c>
      <c r="K20" s="9">
        <v>413</v>
      </c>
      <c r="L20" s="10">
        <v>0</v>
      </c>
      <c r="M20" s="9">
        <v>78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1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</row>
    <row r="21" spans="1:31" ht="32.1" customHeight="1" x14ac:dyDescent="0.3">
      <c r="A21" s="217" t="s">
        <v>166</v>
      </c>
      <c r="B21" s="8">
        <v>106</v>
      </c>
      <c r="C21" s="9">
        <v>103</v>
      </c>
      <c r="D21" s="9">
        <v>2</v>
      </c>
      <c r="E21" s="9">
        <v>1031</v>
      </c>
      <c r="F21" s="9">
        <v>0</v>
      </c>
      <c r="G21" s="9">
        <v>788</v>
      </c>
      <c r="H21" s="9">
        <v>82</v>
      </c>
      <c r="I21" s="9">
        <v>79</v>
      </c>
      <c r="J21" s="9">
        <v>1</v>
      </c>
      <c r="K21" s="9">
        <v>614</v>
      </c>
      <c r="L21" s="10">
        <v>0</v>
      </c>
      <c r="M21" s="9">
        <v>535</v>
      </c>
      <c r="N21" s="8">
        <v>1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1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</row>
    <row r="22" spans="1:31" ht="32.1" customHeight="1" x14ac:dyDescent="0.3">
      <c r="A22" s="217" t="s">
        <v>167</v>
      </c>
      <c r="B22" s="8">
        <v>261</v>
      </c>
      <c r="C22" s="9">
        <v>401</v>
      </c>
      <c r="D22" s="9">
        <v>43</v>
      </c>
      <c r="E22" s="9">
        <v>1983</v>
      </c>
      <c r="F22" s="9">
        <v>0</v>
      </c>
      <c r="G22" s="9">
        <v>1568</v>
      </c>
      <c r="H22" s="9">
        <v>22</v>
      </c>
      <c r="I22" s="9">
        <v>63</v>
      </c>
      <c r="J22" s="9">
        <v>0</v>
      </c>
      <c r="K22" s="9">
        <v>218</v>
      </c>
      <c r="L22" s="10">
        <v>0</v>
      </c>
      <c r="M22" s="9">
        <v>18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</v>
      </c>
      <c r="U22" s="8">
        <v>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</row>
    <row r="23" spans="1:31" ht="32.1" customHeight="1" x14ac:dyDescent="0.3">
      <c r="A23" s="217" t="s">
        <v>168</v>
      </c>
      <c r="B23" s="8">
        <v>132</v>
      </c>
      <c r="C23" s="9">
        <v>150</v>
      </c>
      <c r="D23" s="9">
        <v>2</v>
      </c>
      <c r="E23" s="9">
        <v>2066</v>
      </c>
      <c r="F23" s="9">
        <v>2</v>
      </c>
      <c r="G23" s="9">
        <v>349</v>
      </c>
      <c r="H23" s="9">
        <v>33</v>
      </c>
      <c r="I23" s="9">
        <v>45</v>
      </c>
      <c r="J23" s="9">
        <v>1</v>
      </c>
      <c r="K23" s="9">
        <v>501</v>
      </c>
      <c r="L23" s="10">
        <v>1</v>
      </c>
      <c r="M23" s="9">
        <v>95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9">
        <v>1</v>
      </c>
      <c r="U23" s="9">
        <v>0</v>
      </c>
      <c r="V23" s="9">
        <v>0</v>
      </c>
      <c r="W23" s="9">
        <v>0</v>
      </c>
      <c r="X23" s="10">
        <v>0</v>
      </c>
      <c r="Y23" s="9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</row>
    <row r="24" spans="1:31" ht="32.1" customHeight="1" x14ac:dyDescent="0.3">
      <c r="A24" s="217" t="s">
        <v>169</v>
      </c>
      <c r="B24" s="8">
        <v>401</v>
      </c>
      <c r="C24" s="9">
        <v>883</v>
      </c>
      <c r="D24" s="9">
        <v>7</v>
      </c>
      <c r="E24" s="9">
        <v>1191</v>
      </c>
      <c r="F24" s="9">
        <v>0</v>
      </c>
      <c r="G24" s="9">
        <v>1593</v>
      </c>
      <c r="H24" s="9">
        <v>231</v>
      </c>
      <c r="I24" s="9">
        <v>416</v>
      </c>
      <c r="J24" s="9">
        <v>3</v>
      </c>
      <c r="K24" s="9">
        <v>817</v>
      </c>
      <c r="L24" s="10">
        <v>0</v>
      </c>
      <c r="M24" s="9">
        <v>841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</row>
    <row r="25" spans="1:31" ht="32.1" customHeight="1" x14ac:dyDescent="0.3">
      <c r="A25" s="217" t="s">
        <v>170</v>
      </c>
      <c r="B25" s="8">
        <v>327</v>
      </c>
      <c r="C25" s="9">
        <v>104</v>
      </c>
      <c r="D25" s="9">
        <v>0</v>
      </c>
      <c r="E25" s="9">
        <v>2711</v>
      </c>
      <c r="F25" s="9">
        <v>0</v>
      </c>
      <c r="G25" s="9">
        <v>1885</v>
      </c>
      <c r="H25" s="9">
        <v>25</v>
      </c>
      <c r="I25" s="9">
        <v>11</v>
      </c>
      <c r="J25" s="9">
        <v>0</v>
      </c>
      <c r="K25" s="9">
        <v>1512</v>
      </c>
      <c r="L25" s="10">
        <v>0</v>
      </c>
      <c r="M25" s="9">
        <v>721</v>
      </c>
      <c r="N25" s="8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</row>
    <row r="26" spans="1:31" ht="32.1" customHeight="1" x14ac:dyDescent="0.3">
      <c r="A26" s="217" t="s">
        <v>171</v>
      </c>
      <c r="B26" s="8">
        <v>251</v>
      </c>
      <c r="C26" s="9">
        <v>382</v>
      </c>
      <c r="D26" s="9">
        <v>38</v>
      </c>
      <c r="E26" s="9">
        <v>4420</v>
      </c>
      <c r="F26" s="9">
        <v>1</v>
      </c>
      <c r="G26" s="9">
        <v>3851</v>
      </c>
      <c r="H26" s="9">
        <v>111</v>
      </c>
      <c r="I26" s="9">
        <v>206</v>
      </c>
      <c r="J26" s="9">
        <v>7</v>
      </c>
      <c r="K26" s="9">
        <v>2532</v>
      </c>
      <c r="L26" s="10">
        <v>1</v>
      </c>
      <c r="M26" s="9">
        <v>1440</v>
      </c>
      <c r="N26" s="8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4</v>
      </c>
      <c r="X26" s="10">
        <v>0</v>
      </c>
      <c r="Y26" s="9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</row>
    <row r="27" spans="1:31" ht="32.1" customHeight="1" x14ac:dyDescent="0.3">
      <c r="A27" s="217" t="s">
        <v>172</v>
      </c>
      <c r="B27" s="8">
        <v>10</v>
      </c>
      <c r="C27" s="9">
        <v>120</v>
      </c>
      <c r="D27" s="9">
        <v>0</v>
      </c>
      <c r="E27" s="9">
        <v>1390</v>
      </c>
      <c r="F27" s="9">
        <v>0</v>
      </c>
      <c r="G27" s="9">
        <v>2264</v>
      </c>
      <c r="H27" s="9">
        <v>0</v>
      </c>
      <c r="I27" s="9">
        <v>7</v>
      </c>
      <c r="J27" s="9">
        <v>0</v>
      </c>
      <c r="K27" s="9">
        <v>65</v>
      </c>
      <c r="L27" s="10">
        <v>0</v>
      </c>
      <c r="M27" s="9">
        <v>149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1" ht="32.1" customHeight="1" x14ac:dyDescent="0.3">
      <c r="A28" s="217" t="s">
        <v>173</v>
      </c>
      <c r="B28" s="8">
        <v>43</v>
      </c>
      <c r="C28" s="9">
        <v>353</v>
      </c>
      <c r="D28" s="9">
        <v>0</v>
      </c>
      <c r="E28" s="9">
        <v>2244</v>
      </c>
      <c r="F28" s="9">
        <v>0</v>
      </c>
      <c r="G28" s="9">
        <v>485</v>
      </c>
      <c r="H28" s="9">
        <v>3</v>
      </c>
      <c r="I28" s="9">
        <v>24</v>
      </c>
      <c r="J28" s="9">
        <v>0</v>
      </c>
      <c r="K28" s="9">
        <v>423</v>
      </c>
      <c r="L28" s="10">
        <v>0</v>
      </c>
      <c r="M28" s="9">
        <v>71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10">
        <v>0</v>
      </c>
      <c r="Y28" s="9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</row>
    <row r="29" spans="1:31" ht="32.1" customHeight="1" x14ac:dyDescent="0.3">
      <c r="A29" s="217" t="s">
        <v>174</v>
      </c>
      <c r="B29" s="8">
        <v>3</v>
      </c>
      <c r="C29" s="9">
        <v>100</v>
      </c>
      <c r="D29" s="9">
        <v>0</v>
      </c>
      <c r="E29" s="9">
        <v>1082</v>
      </c>
      <c r="F29" s="9">
        <v>0</v>
      </c>
      <c r="G29" s="9">
        <v>700</v>
      </c>
      <c r="H29" s="9">
        <v>0</v>
      </c>
      <c r="I29" s="9">
        <v>4</v>
      </c>
      <c r="J29" s="9">
        <v>0</v>
      </c>
      <c r="K29" s="9">
        <v>7</v>
      </c>
      <c r="L29" s="10">
        <v>0</v>
      </c>
      <c r="M29" s="9">
        <v>5</v>
      </c>
      <c r="N29" s="9">
        <v>0</v>
      </c>
      <c r="O29" s="9">
        <v>0</v>
      </c>
      <c r="P29" s="9">
        <v>0</v>
      </c>
      <c r="Q29" s="9">
        <v>1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</row>
    <row r="30" spans="1:31" ht="32.1" customHeight="1" x14ac:dyDescent="0.3">
      <c r="A30" s="217" t="s">
        <v>175</v>
      </c>
      <c r="B30" s="8">
        <v>64</v>
      </c>
      <c r="C30" s="9">
        <v>565</v>
      </c>
      <c r="D30" s="9">
        <v>38</v>
      </c>
      <c r="E30" s="9">
        <v>5274</v>
      </c>
      <c r="F30" s="9">
        <v>3</v>
      </c>
      <c r="G30" s="9">
        <v>4861</v>
      </c>
      <c r="H30" s="9">
        <v>18</v>
      </c>
      <c r="I30" s="9">
        <v>191</v>
      </c>
      <c r="J30" s="9">
        <v>5</v>
      </c>
      <c r="K30" s="9">
        <v>1519</v>
      </c>
      <c r="L30" s="10">
        <v>0</v>
      </c>
      <c r="M30" s="9">
        <v>883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</row>
    <row r="31" spans="1:31" ht="32.1" customHeight="1" x14ac:dyDescent="0.3">
      <c r="A31" s="217" t="s">
        <v>176</v>
      </c>
      <c r="B31" s="8">
        <v>49</v>
      </c>
      <c r="C31" s="9">
        <v>151</v>
      </c>
      <c r="D31" s="9">
        <v>0</v>
      </c>
      <c r="E31" s="9">
        <v>1092</v>
      </c>
      <c r="F31" s="9">
        <v>0</v>
      </c>
      <c r="G31" s="9">
        <v>858</v>
      </c>
      <c r="H31" s="9">
        <v>45</v>
      </c>
      <c r="I31" s="9">
        <v>144</v>
      </c>
      <c r="J31" s="9">
        <v>0</v>
      </c>
      <c r="K31" s="9">
        <v>1026</v>
      </c>
      <c r="L31" s="10">
        <v>0</v>
      </c>
      <c r="M31" s="9">
        <v>818</v>
      </c>
      <c r="N31" s="9">
        <v>0</v>
      </c>
      <c r="O31" s="9">
        <v>0</v>
      </c>
      <c r="P31" s="9">
        <v>0</v>
      </c>
      <c r="Q31" s="9">
        <v>1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</row>
    <row r="32" spans="1:31" ht="32.1" customHeight="1" x14ac:dyDescent="0.3">
      <c r="A32" s="217" t="s">
        <v>177</v>
      </c>
      <c r="B32" s="8">
        <v>29</v>
      </c>
      <c r="C32" s="9">
        <v>228</v>
      </c>
      <c r="D32" s="9">
        <v>1</v>
      </c>
      <c r="E32" s="9">
        <v>1171</v>
      </c>
      <c r="F32" s="9">
        <v>126</v>
      </c>
      <c r="G32" s="9">
        <v>2205</v>
      </c>
      <c r="H32" s="9">
        <v>29</v>
      </c>
      <c r="I32" s="9">
        <v>228</v>
      </c>
      <c r="J32" s="9">
        <v>1</v>
      </c>
      <c r="K32" s="9">
        <v>1296</v>
      </c>
      <c r="L32" s="10">
        <v>5</v>
      </c>
      <c r="M32" s="9">
        <v>965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</row>
    <row r="33" spans="1:31" ht="32.1" customHeight="1" x14ac:dyDescent="0.3">
      <c r="A33" s="218" t="s">
        <v>178</v>
      </c>
      <c r="B33" s="8">
        <v>24</v>
      </c>
      <c r="C33" s="9">
        <v>67</v>
      </c>
      <c r="D33" s="9">
        <v>0</v>
      </c>
      <c r="E33" s="9">
        <v>265</v>
      </c>
      <c r="F33" s="9">
        <v>0</v>
      </c>
      <c r="G33" s="9">
        <v>145</v>
      </c>
      <c r="H33" s="9">
        <v>1</v>
      </c>
      <c r="I33" s="9">
        <v>1</v>
      </c>
      <c r="J33" s="9">
        <v>0</v>
      </c>
      <c r="K33" s="9">
        <v>91</v>
      </c>
      <c r="L33" s="10">
        <v>0</v>
      </c>
      <c r="M33" s="9">
        <v>4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</row>
    <row r="34" spans="1:31" ht="32.1" customHeight="1" x14ac:dyDescent="0.3">
      <c r="A34" s="219" t="s">
        <v>179</v>
      </c>
      <c r="B34" s="13">
        <v>9</v>
      </c>
      <c r="C34" s="11">
        <v>0</v>
      </c>
      <c r="D34" s="11">
        <v>0</v>
      </c>
      <c r="E34" s="11">
        <v>23</v>
      </c>
      <c r="F34" s="11">
        <v>0</v>
      </c>
      <c r="G34" s="11">
        <v>41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</row>
    <row r="35" spans="1:31" ht="24.75" customHeight="1" x14ac:dyDescent="0.3">
      <c r="A35" s="160" t="s">
        <v>180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</sheetData>
  <mergeCells count="39">
    <mergeCell ref="Z1:AA1"/>
    <mergeCell ref="AB1:AE1"/>
    <mergeCell ref="Z2:AA2"/>
    <mergeCell ref="AB2:AE2"/>
    <mergeCell ref="Y7:Y11"/>
    <mergeCell ref="T6:Y6"/>
    <mergeCell ref="W7:W11"/>
    <mergeCell ref="X7:X11"/>
    <mergeCell ref="Z6:AE6"/>
    <mergeCell ref="AB7:AB11"/>
    <mergeCell ref="AC7:AC11"/>
    <mergeCell ref="AD7:AD11"/>
    <mergeCell ref="AE7:AE11"/>
    <mergeCell ref="Z7:Z11"/>
    <mergeCell ref="AA7:AA11"/>
    <mergeCell ref="N7:N11"/>
    <mergeCell ref="V7:V11"/>
    <mergeCell ref="S7:S11"/>
    <mergeCell ref="N6:S6"/>
    <mergeCell ref="T7:T11"/>
    <mergeCell ref="U7:U11"/>
    <mergeCell ref="O7:O11"/>
    <mergeCell ref="P7:P11"/>
    <mergeCell ref="Q7:Q11"/>
    <mergeCell ref="R7:R11"/>
    <mergeCell ref="H6:M6"/>
    <mergeCell ref="H7:H11"/>
    <mergeCell ref="I7:I11"/>
    <mergeCell ref="J7:J11"/>
    <mergeCell ref="K7:K11"/>
    <mergeCell ref="L7:L11"/>
    <mergeCell ref="M7:M11"/>
    <mergeCell ref="B6:G6"/>
    <mergeCell ref="E7:E11"/>
    <mergeCell ref="B7:B11"/>
    <mergeCell ref="C7:C11"/>
    <mergeCell ref="D7:D11"/>
    <mergeCell ref="F7:F11"/>
    <mergeCell ref="G7:G11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E35"/>
  <sheetViews>
    <sheetView workbookViewId="0"/>
  </sheetViews>
  <sheetFormatPr defaultColWidth="9" defaultRowHeight="15.6" x14ac:dyDescent="0.3"/>
  <cols>
    <col min="1" max="1" width="14.3984375" style="14" customWidth="1"/>
    <col min="2" max="31" width="7.59765625" style="14" customWidth="1"/>
    <col min="32" max="16384" width="9" style="14"/>
  </cols>
  <sheetData>
    <row r="1" spans="1:31" s="136" customFormat="1" ht="19.5" customHeight="1" x14ac:dyDescent="0.3">
      <c r="A1" s="172" t="s">
        <v>134</v>
      </c>
      <c r="B1" s="17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74"/>
      <c r="O1" s="174"/>
      <c r="P1" s="174"/>
      <c r="Q1" s="174"/>
      <c r="R1" s="174"/>
      <c r="S1" s="174"/>
      <c r="T1" s="175"/>
      <c r="U1" s="176"/>
      <c r="V1" s="176"/>
      <c r="W1" s="176"/>
      <c r="X1" s="176"/>
      <c r="Y1" s="176"/>
      <c r="Z1" s="177" t="s">
        <v>135</v>
      </c>
      <c r="AA1" s="178"/>
      <c r="AB1" s="179" t="s">
        <v>136</v>
      </c>
      <c r="AC1" s="180"/>
      <c r="AD1" s="180"/>
      <c r="AE1" s="181"/>
    </row>
    <row r="2" spans="1:31" s="136" customFormat="1" ht="19.5" customHeight="1" x14ac:dyDescent="0.3">
      <c r="A2" s="182" t="s">
        <v>137</v>
      </c>
      <c r="B2" s="183" t="s">
        <v>138</v>
      </c>
      <c r="C2" s="184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5"/>
      <c r="O2" s="185"/>
      <c r="P2" s="185"/>
      <c r="Q2" s="185"/>
      <c r="R2" s="185"/>
      <c r="S2" s="185"/>
      <c r="T2" s="186"/>
      <c r="U2" s="187"/>
      <c r="V2" s="187"/>
      <c r="W2" s="187"/>
      <c r="X2" s="187"/>
      <c r="Y2" s="187"/>
      <c r="Z2" s="188" t="s">
        <v>139</v>
      </c>
      <c r="AA2" s="189"/>
      <c r="AB2" s="188" t="s">
        <v>6</v>
      </c>
      <c r="AC2" s="190"/>
      <c r="AD2" s="190"/>
      <c r="AE2" s="189"/>
    </row>
    <row r="3" spans="1:31" s="136" customFormat="1" x14ac:dyDescent="0.3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"/>
      <c r="O3" s="1"/>
      <c r="P3" s="1"/>
      <c r="Q3" s="1"/>
      <c r="R3" s="1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s="134" customFormat="1" ht="33" customHeight="1" x14ac:dyDescent="0.3">
      <c r="B4" s="135"/>
      <c r="C4" s="135"/>
      <c r="D4" s="135"/>
      <c r="E4" s="135"/>
      <c r="F4" s="135"/>
      <c r="G4" s="135"/>
      <c r="I4" s="135"/>
      <c r="J4" s="135"/>
      <c r="L4" s="191" t="s">
        <v>140</v>
      </c>
      <c r="M4" s="135"/>
      <c r="N4" s="137"/>
      <c r="O4" s="137"/>
      <c r="P4" s="137"/>
      <c r="Q4" s="137"/>
      <c r="R4" s="137"/>
      <c r="S4" s="137"/>
      <c r="T4" s="191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</row>
    <row r="5" spans="1:31" s="4" customFormat="1" ht="29.25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N5" s="192" t="s">
        <v>141</v>
      </c>
      <c r="O5" s="2"/>
      <c r="P5" s="2"/>
      <c r="Q5" s="2"/>
      <c r="R5" s="2"/>
      <c r="S5" s="2"/>
      <c r="T5" s="2"/>
      <c r="U5" s="2"/>
      <c r="V5" s="2"/>
      <c r="W5" s="2"/>
      <c r="X5" s="2"/>
      <c r="Y5" s="3"/>
      <c r="Z5" s="2"/>
      <c r="AA5" s="2"/>
      <c r="AB5" s="2"/>
      <c r="AC5" s="2"/>
      <c r="AD5" s="2"/>
      <c r="AE5" s="193" t="s">
        <v>142</v>
      </c>
    </row>
    <row r="6" spans="1:31" s="144" customFormat="1" ht="30" customHeight="1" x14ac:dyDescent="0.3">
      <c r="A6" s="194" t="s">
        <v>143</v>
      </c>
      <c r="B6" s="195" t="s">
        <v>144</v>
      </c>
      <c r="C6" s="196"/>
      <c r="D6" s="196"/>
      <c r="E6" s="196"/>
      <c r="F6" s="196"/>
      <c r="G6" s="197"/>
      <c r="H6" s="195" t="s">
        <v>145</v>
      </c>
      <c r="I6" s="196"/>
      <c r="J6" s="196"/>
      <c r="K6" s="196"/>
      <c r="L6" s="196"/>
      <c r="M6" s="197"/>
      <c r="N6" s="198" t="s">
        <v>146</v>
      </c>
      <c r="O6" s="199"/>
      <c r="P6" s="199"/>
      <c r="Q6" s="199"/>
      <c r="R6" s="199"/>
      <c r="S6" s="200"/>
      <c r="T6" s="201" t="s">
        <v>147</v>
      </c>
      <c r="U6" s="201"/>
      <c r="V6" s="201"/>
      <c r="W6" s="201"/>
      <c r="X6" s="201"/>
      <c r="Y6" s="202"/>
      <c r="Z6" s="203" t="s">
        <v>148</v>
      </c>
      <c r="AA6" s="201"/>
      <c r="AB6" s="201"/>
      <c r="AC6" s="201"/>
      <c r="AD6" s="201"/>
      <c r="AE6" s="201"/>
    </row>
    <row r="7" spans="1:31" s="144" customFormat="1" ht="18.899999999999999" customHeight="1" x14ac:dyDescent="0.3">
      <c r="B7" s="204" t="s">
        <v>149</v>
      </c>
      <c r="C7" s="204" t="s">
        <v>150</v>
      </c>
      <c r="D7" s="204" t="s">
        <v>151</v>
      </c>
      <c r="E7" s="204" t="s">
        <v>152</v>
      </c>
      <c r="F7" s="204" t="s">
        <v>153</v>
      </c>
      <c r="G7" s="204" t="s">
        <v>154</v>
      </c>
      <c r="H7" s="205" t="s">
        <v>149</v>
      </c>
      <c r="I7" s="204" t="s">
        <v>150</v>
      </c>
      <c r="J7" s="204" t="s">
        <v>151</v>
      </c>
      <c r="K7" s="204" t="s">
        <v>155</v>
      </c>
      <c r="L7" s="204" t="s">
        <v>153</v>
      </c>
      <c r="M7" s="204" t="s">
        <v>154</v>
      </c>
      <c r="N7" s="204" t="s">
        <v>149</v>
      </c>
      <c r="O7" s="204" t="s">
        <v>150</v>
      </c>
      <c r="P7" s="204" t="s">
        <v>151</v>
      </c>
      <c r="Q7" s="204" t="s">
        <v>155</v>
      </c>
      <c r="R7" s="204" t="s">
        <v>153</v>
      </c>
      <c r="S7" s="204" t="s">
        <v>154</v>
      </c>
      <c r="T7" s="205" t="s">
        <v>149</v>
      </c>
      <c r="U7" s="204" t="s">
        <v>150</v>
      </c>
      <c r="V7" s="204" t="s">
        <v>151</v>
      </c>
      <c r="W7" s="204" t="s">
        <v>155</v>
      </c>
      <c r="X7" s="204" t="s">
        <v>153</v>
      </c>
      <c r="Y7" s="204" t="s">
        <v>154</v>
      </c>
      <c r="Z7" s="204" t="s">
        <v>149</v>
      </c>
      <c r="AA7" s="204" t="s">
        <v>150</v>
      </c>
      <c r="AB7" s="204" t="s">
        <v>151</v>
      </c>
      <c r="AC7" s="204" t="s">
        <v>155</v>
      </c>
      <c r="AD7" s="204" t="s">
        <v>153</v>
      </c>
      <c r="AE7" s="206" t="s">
        <v>154</v>
      </c>
    </row>
    <row r="8" spans="1:31" s="144" customFormat="1" ht="18.899999999999999" customHeight="1" x14ac:dyDescent="0.3">
      <c r="A8" s="207"/>
      <c r="B8" s="208"/>
      <c r="C8" s="208"/>
      <c r="D8" s="208"/>
      <c r="E8" s="208"/>
      <c r="F8" s="208"/>
      <c r="G8" s="208"/>
      <c r="H8" s="209"/>
      <c r="I8" s="208"/>
      <c r="J8" s="208"/>
      <c r="K8" s="208"/>
      <c r="L8" s="208"/>
      <c r="M8" s="208"/>
      <c r="N8" s="208"/>
      <c r="O8" s="208"/>
      <c r="P8" s="208"/>
      <c r="Q8" s="208"/>
      <c r="R8" s="208"/>
      <c r="S8" s="208"/>
      <c r="T8" s="209"/>
      <c r="U8" s="208"/>
      <c r="V8" s="208"/>
      <c r="W8" s="208"/>
      <c r="X8" s="208"/>
      <c r="Y8" s="208"/>
      <c r="Z8" s="208"/>
      <c r="AA8" s="208"/>
      <c r="AB8" s="208"/>
      <c r="AC8" s="208"/>
      <c r="AD8" s="208"/>
      <c r="AE8" s="210"/>
    </row>
    <row r="9" spans="1:31" s="144" customFormat="1" ht="21.75" customHeight="1" x14ac:dyDescent="0.3">
      <c r="A9" s="82"/>
      <c r="B9" s="208"/>
      <c r="C9" s="208"/>
      <c r="D9" s="208"/>
      <c r="E9" s="208"/>
      <c r="F9" s="208"/>
      <c r="G9" s="208"/>
      <c r="H9" s="209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9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210"/>
    </row>
    <row r="10" spans="1:31" s="144" customFormat="1" ht="18.75" customHeight="1" x14ac:dyDescent="0.3">
      <c r="A10" s="211" t="s">
        <v>156</v>
      </c>
      <c r="B10" s="208"/>
      <c r="C10" s="208"/>
      <c r="D10" s="208"/>
      <c r="E10" s="208"/>
      <c r="F10" s="208"/>
      <c r="G10" s="208"/>
      <c r="H10" s="209"/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  <c r="T10" s="209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10"/>
    </row>
    <row r="11" spans="1:31" s="144" customFormat="1" ht="18" customHeight="1" x14ac:dyDescent="0.3">
      <c r="A11" s="212"/>
      <c r="B11" s="213"/>
      <c r="C11" s="213"/>
      <c r="D11" s="213"/>
      <c r="E11" s="213"/>
      <c r="F11" s="213"/>
      <c r="G11" s="213"/>
      <c r="H11" s="214"/>
      <c r="I11" s="213"/>
      <c r="J11" s="213"/>
      <c r="K11" s="213"/>
      <c r="L11" s="213"/>
      <c r="M11" s="213"/>
      <c r="N11" s="208"/>
      <c r="O11" s="208"/>
      <c r="P11" s="213"/>
      <c r="Q11" s="213"/>
      <c r="R11" s="213"/>
      <c r="S11" s="213"/>
      <c r="T11" s="214"/>
      <c r="U11" s="208"/>
      <c r="V11" s="213"/>
      <c r="W11" s="213"/>
      <c r="X11" s="213"/>
      <c r="Y11" s="213"/>
      <c r="Z11" s="208"/>
      <c r="AA11" s="208"/>
      <c r="AB11" s="213"/>
      <c r="AC11" s="213"/>
      <c r="AD11" s="213"/>
      <c r="AE11" s="215"/>
    </row>
    <row r="12" spans="1:31" s="144" customFormat="1" ht="32.1" customHeight="1" x14ac:dyDescent="0.3">
      <c r="A12" s="216" t="s">
        <v>157</v>
      </c>
      <c r="B12" s="7">
        <v>4243</v>
      </c>
      <c r="C12" s="7">
        <v>7987</v>
      </c>
      <c r="D12" s="7">
        <v>361</v>
      </c>
      <c r="E12" s="7">
        <v>68809</v>
      </c>
      <c r="F12" s="7">
        <v>720</v>
      </c>
      <c r="G12" s="7">
        <v>54524</v>
      </c>
      <c r="H12" s="7">
        <v>1043</v>
      </c>
      <c r="I12" s="7">
        <v>2099</v>
      </c>
      <c r="J12" s="7">
        <v>181</v>
      </c>
      <c r="K12" s="7">
        <v>16742</v>
      </c>
      <c r="L12" s="7">
        <v>29</v>
      </c>
      <c r="M12" s="7">
        <v>8940</v>
      </c>
      <c r="N12" s="7">
        <v>39</v>
      </c>
      <c r="O12" s="7">
        <v>7</v>
      </c>
      <c r="P12" s="7">
        <v>0</v>
      </c>
      <c r="Q12" s="7">
        <v>8</v>
      </c>
      <c r="R12" s="7">
        <v>0</v>
      </c>
      <c r="S12" s="7">
        <v>77</v>
      </c>
      <c r="T12" s="7">
        <v>2</v>
      </c>
      <c r="U12" s="7">
        <v>0</v>
      </c>
      <c r="V12" s="7">
        <v>0</v>
      </c>
      <c r="W12" s="7">
        <v>2</v>
      </c>
      <c r="X12" s="7">
        <v>0</v>
      </c>
      <c r="Y12" s="7">
        <v>1</v>
      </c>
      <c r="Z12" s="7">
        <v>1</v>
      </c>
      <c r="AA12" s="7">
        <v>0</v>
      </c>
      <c r="AB12" s="7">
        <v>0</v>
      </c>
      <c r="AC12" s="7">
        <v>2</v>
      </c>
      <c r="AD12" s="7">
        <v>0</v>
      </c>
      <c r="AE12" s="7">
        <v>0</v>
      </c>
    </row>
    <row r="13" spans="1:31" s="144" customFormat="1" ht="32.1" customHeight="1" x14ac:dyDescent="0.3">
      <c r="A13" s="217" t="s">
        <v>158</v>
      </c>
      <c r="B13" s="8">
        <v>336</v>
      </c>
      <c r="C13" s="9">
        <v>604</v>
      </c>
      <c r="D13" s="9">
        <v>183</v>
      </c>
      <c r="E13" s="9">
        <v>1976</v>
      </c>
      <c r="F13" s="9">
        <v>0</v>
      </c>
      <c r="G13" s="9">
        <v>1273</v>
      </c>
      <c r="H13" s="9">
        <v>289</v>
      </c>
      <c r="I13" s="9">
        <v>493</v>
      </c>
      <c r="J13" s="9">
        <v>163</v>
      </c>
      <c r="K13" s="9">
        <v>1813</v>
      </c>
      <c r="L13" s="10">
        <v>0</v>
      </c>
      <c r="M13" s="9">
        <v>1117</v>
      </c>
      <c r="N13" s="9">
        <v>0</v>
      </c>
      <c r="O13" s="9">
        <v>0</v>
      </c>
      <c r="P13" s="9">
        <v>0</v>
      </c>
      <c r="Q13" s="9">
        <v>1</v>
      </c>
      <c r="R13" s="9">
        <v>0</v>
      </c>
      <c r="S13" s="9">
        <v>1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1</v>
      </c>
      <c r="AD13" s="9">
        <v>0</v>
      </c>
      <c r="AE13" s="9">
        <v>0</v>
      </c>
    </row>
    <row r="14" spans="1:31" s="144" customFormat="1" ht="32.1" customHeight="1" x14ac:dyDescent="0.3">
      <c r="A14" s="217" t="s">
        <v>159</v>
      </c>
      <c r="B14" s="8">
        <v>300</v>
      </c>
      <c r="C14" s="9">
        <v>625</v>
      </c>
      <c r="D14" s="9">
        <v>10</v>
      </c>
      <c r="E14" s="9">
        <v>21433</v>
      </c>
      <c r="F14" s="9">
        <v>3</v>
      </c>
      <c r="G14" s="9">
        <v>4029</v>
      </c>
      <c r="H14" s="9">
        <v>21</v>
      </c>
      <c r="I14" s="9">
        <v>51</v>
      </c>
      <c r="J14" s="9">
        <v>0</v>
      </c>
      <c r="K14" s="9">
        <v>2988</v>
      </c>
      <c r="L14" s="10">
        <v>0</v>
      </c>
      <c r="M14" s="9">
        <v>142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1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</row>
    <row r="15" spans="1:31" ht="32.1" customHeight="1" x14ac:dyDescent="0.3">
      <c r="A15" s="217" t="s">
        <v>160</v>
      </c>
      <c r="B15" s="8">
        <v>864</v>
      </c>
      <c r="C15" s="8">
        <v>897</v>
      </c>
      <c r="D15" s="8">
        <v>60</v>
      </c>
      <c r="E15" s="8">
        <v>4189</v>
      </c>
      <c r="F15" s="8">
        <v>0</v>
      </c>
      <c r="G15" s="8">
        <v>6591</v>
      </c>
      <c r="H15" s="8">
        <v>35</v>
      </c>
      <c r="I15" s="8">
        <v>24</v>
      </c>
      <c r="J15" s="8">
        <v>2</v>
      </c>
      <c r="K15" s="8">
        <v>184</v>
      </c>
      <c r="L15" s="8">
        <v>0</v>
      </c>
      <c r="M15" s="8">
        <v>4</v>
      </c>
      <c r="N15" s="8">
        <v>6</v>
      </c>
      <c r="O15" s="8">
        <v>0</v>
      </c>
      <c r="P15" s="8">
        <v>0</v>
      </c>
      <c r="Q15" s="8">
        <v>3</v>
      </c>
      <c r="R15" s="8">
        <v>0</v>
      </c>
      <c r="S15" s="8">
        <v>1</v>
      </c>
      <c r="T15" s="8">
        <v>2</v>
      </c>
      <c r="U15" s="8">
        <v>0</v>
      </c>
      <c r="V15" s="8">
        <v>0</v>
      </c>
      <c r="W15" s="8">
        <v>1</v>
      </c>
      <c r="X15" s="8">
        <v>0</v>
      </c>
      <c r="Y15" s="8">
        <v>0</v>
      </c>
      <c r="Z15" s="8">
        <v>1</v>
      </c>
      <c r="AA15" s="8">
        <v>0</v>
      </c>
      <c r="AB15" s="8">
        <v>0</v>
      </c>
      <c r="AC15" s="8">
        <v>1</v>
      </c>
      <c r="AD15" s="8">
        <v>0</v>
      </c>
      <c r="AE15" s="8">
        <v>0</v>
      </c>
    </row>
    <row r="16" spans="1:31" ht="32.1" customHeight="1" x14ac:dyDescent="0.3">
      <c r="A16" s="217" t="s">
        <v>161</v>
      </c>
      <c r="B16" s="8">
        <v>521</v>
      </c>
      <c r="C16" s="8">
        <v>559</v>
      </c>
      <c r="D16" s="8">
        <v>5</v>
      </c>
      <c r="E16" s="8">
        <v>5151</v>
      </c>
      <c r="F16" s="8">
        <v>1</v>
      </c>
      <c r="G16" s="8">
        <v>6553</v>
      </c>
      <c r="H16" s="8">
        <v>163</v>
      </c>
      <c r="I16" s="8">
        <v>139</v>
      </c>
      <c r="J16" s="8">
        <v>0</v>
      </c>
      <c r="K16" s="8">
        <v>1006</v>
      </c>
      <c r="L16" s="8">
        <v>1</v>
      </c>
      <c r="M16" s="8">
        <v>869</v>
      </c>
      <c r="N16" s="8">
        <v>32</v>
      </c>
      <c r="O16" s="8">
        <v>7</v>
      </c>
      <c r="P16" s="8">
        <v>0</v>
      </c>
      <c r="Q16" s="8">
        <v>1</v>
      </c>
      <c r="R16" s="8">
        <v>0</v>
      </c>
      <c r="S16" s="8">
        <v>75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</row>
    <row r="17" spans="1:31" s="144" customFormat="1" ht="32.1" customHeight="1" x14ac:dyDescent="0.3">
      <c r="A17" s="217" t="s">
        <v>162</v>
      </c>
      <c r="B17" s="8">
        <v>455</v>
      </c>
      <c r="C17" s="8">
        <v>752</v>
      </c>
      <c r="D17" s="8">
        <v>52</v>
      </c>
      <c r="E17" s="8">
        <v>9170</v>
      </c>
      <c r="F17" s="8">
        <v>31</v>
      </c>
      <c r="G17" s="8">
        <v>9141</v>
      </c>
      <c r="H17" s="8">
        <v>115</v>
      </c>
      <c r="I17" s="8">
        <v>246</v>
      </c>
      <c r="J17" s="8">
        <v>8</v>
      </c>
      <c r="K17" s="8">
        <v>2969</v>
      </c>
      <c r="L17" s="8">
        <v>22</v>
      </c>
      <c r="M17" s="8">
        <v>1890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</row>
    <row r="18" spans="1:31" ht="32.1" customHeight="1" x14ac:dyDescent="0.3">
      <c r="A18" s="217" t="s">
        <v>163</v>
      </c>
      <c r="B18" s="8">
        <v>101</v>
      </c>
      <c r="C18" s="9">
        <v>370</v>
      </c>
      <c r="D18" s="9">
        <v>2</v>
      </c>
      <c r="E18" s="9">
        <v>1755</v>
      </c>
      <c r="F18" s="9">
        <v>0</v>
      </c>
      <c r="G18" s="9">
        <v>747</v>
      </c>
      <c r="H18" s="9">
        <v>11</v>
      </c>
      <c r="I18" s="9">
        <v>25</v>
      </c>
      <c r="J18" s="9">
        <v>1</v>
      </c>
      <c r="K18" s="9">
        <v>73</v>
      </c>
      <c r="L18" s="10">
        <v>0</v>
      </c>
      <c r="M18" s="9">
        <v>3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</row>
    <row r="19" spans="1:31" ht="32.1" customHeight="1" x14ac:dyDescent="0.3">
      <c r="A19" s="217" t="s">
        <v>164</v>
      </c>
      <c r="B19" s="8">
        <v>46</v>
      </c>
      <c r="C19" s="9">
        <v>86</v>
      </c>
      <c r="D19" s="9">
        <v>0</v>
      </c>
      <c r="E19" s="9">
        <v>1202</v>
      </c>
      <c r="F19" s="9">
        <v>3</v>
      </c>
      <c r="G19" s="9">
        <v>1512</v>
      </c>
      <c r="H19" s="9">
        <v>3</v>
      </c>
      <c r="I19" s="9">
        <v>30</v>
      </c>
      <c r="J19" s="9">
        <v>0</v>
      </c>
      <c r="K19" s="9">
        <v>107</v>
      </c>
      <c r="L19" s="10">
        <v>0</v>
      </c>
      <c r="M19" s="9">
        <v>35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</row>
    <row r="20" spans="1:31" ht="32.1" customHeight="1" x14ac:dyDescent="0.3">
      <c r="A20" s="217" t="s">
        <v>165</v>
      </c>
      <c r="B20" s="8">
        <v>19</v>
      </c>
      <c r="C20" s="9">
        <v>193</v>
      </c>
      <c r="D20" s="9">
        <v>0</v>
      </c>
      <c r="E20" s="9">
        <v>1000</v>
      </c>
      <c r="F20" s="9">
        <v>0</v>
      </c>
      <c r="G20" s="9">
        <v>1467</v>
      </c>
      <c r="H20" s="9">
        <v>7</v>
      </c>
      <c r="I20" s="9">
        <v>33</v>
      </c>
      <c r="J20" s="9">
        <v>0</v>
      </c>
      <c r="K20" s="9">
        <v>323</v>
      </c>
      <c r="L20" s="10">
        <v>0</v>
      </c>
      <c r="M20" s="9">
        <v>99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1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</row>
    <row r="21" spans="1:31" ht="32.1" customHeight="1" x14ac:dyDescent="0.3">
      <c r="A21" s="217" t="s">
        <v>166</v>
      </c>
      <c r="B21" s="8">
        <v>84</v>
      </c>
      <c r="C21" s="9">
        <v>93</v>
      </c>
      <c r="D21" s="9">
        <v>1</v>
      </c>
      <c r="E21" s="9">
        <v>489</v>
      </c>
      <c r="F21" s="9">
        <v>0</v>
      </c>
      <c r="G21" s="9">
        <v>622</v>
      </c>
      <c r="H21" s="9">
        <v>34</v>
      </c>
      <c r="I21" s="9">
        <v>29</v>
      </c>
      <c r="J21" s="9">
        <v>0</v>
      </c>
      <c r="K21" s="9">
        <v>177</v>
      </c>
      <c r="L21" s="10">
        <v>0</v>
      </c>
      <c r="M21" s="9">
        <v>218</v>
      </c>
      <c r="N21" s="8">
        <v>1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</row>
    <row r="22" spans="1:31" ht="32.1" customHeight="1" x14ac:dyDescent="0.3">
      <c r="A22" s="217" t="s">
        <v>167</v>
      </c>
      <c r="B22" s="8">
        <v>290</v>
      </c>
      <c r="C22" s="9">
        <v>330</v>
      </c>
      <c r="D22" s="9">
        <v>2</v>
      </c>
      <c r="E22" s="9">
        <v>1711</v>
      </c>
      <c r="F22" s="9">
        <v>0</v>
      </c>
      <c r="G22" s="9">
        <v>2896</v>
      </c>
      <c r="H22" s="9">
        <v>28</v>
      </c>
      <c r="I22" s="9">
        <v>32</v>
      </c>
      <c r="J22" s="9">
        <v>0</v>
      </c>
      <c r="K22" s="9">
        <v>87</v>
      </c>
      <c r="L22" s="10">
        <v>0</v>
      </c>
      <c r="M22" s="9">
        <v>12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</row>
    <row r="23" spans="1:31" ht="32.1" customHeight="1" x14ac:dyDescent="0.3">
      <c r="A23" s="217" t="s">
        <v>168</v>
      </c>
      <c r="B23" s="8">
        <v>40</v>
      </c>
      <c r="C23" s="9">
        <v>173</v>
      </c>
      <c r="D23" s="9">
        <v>4</v>
      </c>
      <c r="E23" s="9">
        <v>1713</v>
      </c>
      <c r="F23" s="9">
        <v>0</v>
      </c>
      <c r="G23" s="9">
        <v>2066</v>
      </c>
      <c r="H23" s="9">
        <v>0</v>
      </c>
      <c r="I23" s="9">
        <v>1</v>
      </c>
      <c r="J23" s="9">
        <v>0</v>
      </c>
      <c r="K23" s="9">
        <v>15</v>
      </c>
      <c r="L23" s="10">
        <v>0</v>
      </c>
      <c r="M23" s="9">
        <v>1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9">
        <v>0</v>
      </c>
      <c r="U23" s="9">
        <v>0</v>
      </c>
      <c r="V23" s="9">
        <v>0</v>
      </c>
      <c r="W23" s="9">
        <v>0</v>
      </c>
      <c r="X23" s="10">
        <v>0</v>
      </c>
      <c r="Y23" s="9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</row>
    <row r="24" spans="1:31" ht="32.1" customHeight="1" x14ac:dyDescent="0.3">
      <c r="A24" s="217" t="s">
        <v>169</v>
      </c>
      <c r="B24" s="8">
        <v>531</v>
      </c>
      <c r="C24" s="9">
        <v>706</v>
      </c>
      <c r="D24" s="9">
        <v>1</v>
      </c>
      <c r="E24" s="9">
        <v>2186</v>
      </c>
      <c r="F24" s="9">
        <v>0</v>
      </c>
      <c r="G24" s="9">
        <v>4081</v>
      </c>
      <c r="H24" s="9">
        <v>84</v>
      </c>
      <c r="I24" s="9">
        <v>130</v>
      </c>
      <c r="J24" s="9">
        <v>1</v>
      </c>
      <c r="K24" s="9">
        <v>350</v>
      </c>
      <c r="L24" s="10">
        <v>0</v>
      </c>
      <c r="M24" s="9">
        <v>231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</row>
    <row r="25" spans="1:31" ht="32.1" customHeight="1" x14ac:dyDescent="0.3">
      <c r="A25" s="217" t="s">
        <v>170</v>
      </c>
      <c r="B25" s="8">
        <v>113</v>
      </c>
      <c r="C25" s="9">
        <v>57</v>
      </c>
      <c r="D25" s="9">
        <v>0</v>
      </c>
      <c r="E25" s="9">
        <v>1524</v>
      </c>
      <c r="F25" s="9">
        <v>0</v>
      </c>
      <c r="G25" s="9">
        <v>732</v>
      </c>
      <c r="H25" s="9">
        <v>70</v>
      </c>
      <c r="I25" s="9">
        <v>43</v>
      </c>
      <c r="J25" s="9">
        <v>0</v>
      </c>
      <c r="K25" s="9">
        <v>1034</v>
      </c>
      <c r="L25" s="10">
        <v>0</v>
      </c>
      <c r="M25" s="9">
        <v>442</v>
      </c>
      <c r="N25" s="8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</row>
    <row r="26" spans="1:31" ht="32.1" customHeight="1" x14ac:dyDescent="0.3">
      <c r="A26" s="217" t="s">
        <v>171</v>
      </c>
      <c r="B26" s="8">
        <v>206</v>
      </c>
      <c r="C26" s="9">
        <v>673</v>
      </c>
      <c r="D26" s="9">
        <v>2</v>
      </c>
      <c r="E26" s="9">
        <v>2433</v>
      </c>
      <c r="F26" s="9">
        <v>15</v>
      </c>
      <c r="G26" s="9">
        <v>1040</v>
      </c>
      <c r="H26" s="9">
        <v>84</v>
      </c>
      <c r="I26" s="9">
        <v>196</v>
      </c>
      <c r="J26" s="9">
        <v>0</v>
      </c>
      <c r="K26" s="9">
        <v>409</v>
      </c>
      <c r="L26" s="10">
        <v>5</v>
      </c>
      <c r="M26" s="9">
        <v>122</v>
      </c>
      <c r="N26" s="8">
        <v>0</v>
      </c>
      <c r="O26" s="9">
        <v>0</v>
      </c>
      <c r="P26" s="9">
        <v>0</v>
      </c>
      <c r="Q26" s="9">
        <v>3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10">
        <v>0</v>
      </c>
      <c r="Y26" s="9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</row>
    <row r="27" spans="1:31" ht="32.1" customHeight="1" x14ac:dyDescent="0.3">
      <c r="A27" s="217" t="s">
        <v>172</v>
      </c>
      <c r="B27" s="8">
        <v>22</v>
      </c>
      <c r="C27" s="9">
        <v>195</v>
      </c>
      <c r="D27" s="9">
        <v>0</v>
      </c>
      <c r="E27" s="9">
        <v>1449</v>
      </c>
      <c r="F27" s="9">
        <v>1</v>
      </c>
      <c r="G27" s="9">
        <v>2164</v>
      </c>
      <c r="H27" s="9">
        <v>2</v>
      </c>
      <c r="I27" s="9">
        <v>14</v>
      </c>
      <c r="J27" s="9">
        <v>0</v>
      </c>
      <c r="K27" s="9">
        <v>98</v>
      </c>
      <c r="L27" s="10">
        <v>0</v>
      </c>
      <c r="M27" s="9">
        <v>92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</row>
    <row r="28" spans="1:31" ht="32.1" customHeight="1" x14ac:dyDescent="0.3">
      <c r="A28" s="217" t="s">
        <v>173</v>
      </c>
      <c r="B28" s="8">
        <v>63</v>
      </c>
      <c r="C28" s="9">
        <v>548</v>
      </c>
      <c r="D28" s="9">
        <v>6</v>
      </c>
      <c r="E28" s="9">
        <v>3549</v>
      </c>
      <c r="F28" s="9">
        <v>0</v>
      </c>
      <c r="G28" s="9">
        <v>2899</v>
      </c>
      <c r="H28" s="9">
        <v>0</v>
      </c>
      <c r="I28" s="9">
        <v>39</v>
      </c>
      <c r="J28" s="9">
        <v>0</v>
      </c>
      <c r="K28" s="9">
        <v>204</v>
      </c>
      <c r="L28" s="10">
        <v>0</v>
      </c>
      <c r="M28" s="9">
        <v>93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10">
        <v>0</v>
      </c>
      <c r="Y28" s="9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</row>
    <row r="29" spans="1:31" ht="32.1" customHeight="1" x14ac:dyDescent="0.3">
      <c r="A29" s="217" t="s">
        <v>174</v>
      </c>
      <c r="B29" s="8">
        <v>7</v>
      </c>
      <c r="C29" s="9">
        <v>101</v>
      </c>
      <c r="D29" s="9">
        <v>0</v>
      </c>
      <c r="E29" s="9">
        <v>1332</v>
      </c>
      <c r="F29" s="9">
        <v>0</v>
      </c>
      <c r="G29" s="9">
        <v>765</v>
      </c>
      <c r="H29" s="9">
        <v>0</v>
      </c>
      <c r="I29" s="9">
        <v>0</v>
      </c>
      <c r="J29" s="9">
        <v>0</v>
      </c>
      <c r="K29" s="9">
        <v>0</v>
      </c>
      <c r="L29" s="10">
        <v>0</v>
      </c>
      <c r="M29" s="9">
        <v>2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</row>
    <row r="30" spans="1:31" ht="32.1" customHeight="1" x14ac:dyDescent="0.3">
      <c r="A30" s="217" t="s">
        <v>175</v>
      </c>
      <c r="B30" s="8">
        <v>41</v>
      </c>
      <c r="C30" s="9">
        <v>435</v>
      </c>
      <c r="D30" s="9">
        <v>33</v>
      </c>
      <c r="E30" s="9">
        <v>3373</v>
      </c>
      <c r="F30" s="9">
        <v>3</v>
      </c>
      <c r="G30" s="9">
        <v>2477</v>
      </c>
      <c r="H30" s="9">
        <v>11</v>
      </c>
      <c r="I30" s="9">
        <v>246</v>
      </c>
      <c r="J30" s="9">
        <v>6</v>
      </c>
      <c r="K30" s="9">
        <v>1958</v>
      </c>
      <c r="L30" s="10">
        <v>0</v>
      </c>
      <c r="M30" s="9">
        <v>668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</row>
    <row r="31" spans="1:31" ht="32.1" customHeight="1" x14ac:dyDescent="0.3">
      <c r="A31" s="217" t="s">
        <v>176</v>
      </c>
      <c r="B31" s="8">
        <v>49</v>
      </c>
      <c r="C31" s="9">
        <v>152</v>
      </c>
      <c r="D31" s="9">
        <v>0</v>
      </c>
      <c r="E31" s="9">
        <v>1227</v>
      </c>
      <c r="F31" s="9">
        <v>0</v>
      </c>
      <c r="G31" s="9">
        <v>1307</v>
      </c>
      <c r="H31" s="9">
        <v>43</v>
      </c>
      <c r="I31" s="9">
        <v>138</v>
      </c>
      <c r="J31" s="9">
        <v>0</v>
      </c>
      <c r="K31" s="9">
        <v>1219</v>
      </c>
      <c r="L31" s="10">
        <v>0</v>
      </c>
      <c r="M31" s="9">
        <v>1288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</row>
    <row r="32" spans="1:31" ht="32.1" customHeight="1" x14ac:dyDescent="0.3">
      <c r="A32" s="217" t="s">
        <v>177</v>
      </c>
      <c r="B32" s="8">
        <v>39</v>
      </c>
      <c r="C32" s="9">
        <v>217</v>
      </c>
      <c r="D32" s="9">
        <v>0</v>
      </c>
      <c r="E32" s="9">
        <v>1665</v>
      </c>
      <c r="F32" s="9">
        <v>663</v>
      </c>
      <c r="G32" s="9">
        <v>1609</v>
      </c>
      <c r="H32" s="9">
        <v>32</v>
      </c>
      <c r="I32" s="9">
        <v>160</v>
      </c>
      <c r="J32" s="9">
        <v>0</v>
      </c>
      <c r="K32" s="9">
        <v>1665</v>
      </c>
      <c r="L32" s="10">
        <v>1</v>
      </c>
      <c r="M32" s="9">
        <v>1609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</row>
    <row r="33" spans="1:31" ht="32.1" customHeight="1" x14ac:dyDescent="0.3">
      <c r="A33" s="218" t="s">
        <v>178</v>
      </c>
      <c r="B33" s="8">
        <v>116</v>
      </c>
      <c r="C33" s="9">
        <v>221</v>
      </c>
      <c r="D33" s="9">
        <v>0</v>
      </c>
      <c r="E33" s="9">
        <v>228</v>
      </c>
      <c r="F33" s="9">
        <v>0</v>
      </c>
      <c r="G33" s="9">
        <v>272</v>
      </c>
      <c r="H33" s="9">
        <v>11</v>
      </c>
      <c r="I33" s="9">
        <v>30</v>
      </c>
      <c r="J33" s="9">
        <v>0</v>
      </c>
      <c r="K33" s="9">
        <v>63</v>
      </c>
      <c r="L33" s="10">
        <v>0</v>
      </c>
      <c r="M33" s="9">
        <v>3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</row>
    <row r="34" spans="1:31" ht="32.1" customHeight="1" x14ac:dyDescent="0.3">
      <c r="A34" s="219" t="s">
        <v>179</v>
      </c>
      <c r="B34" s="13">
        <v>0</v>
      </c>
      <c r="C34" s="11">
        <v>0</v>
      </c>
      <c r="D34" s="11">
        <v>0</v>
      </c>
      <c r="E34" s="11">
        <v>54</v>
      </c>
      <c r="F34" s="11">
        <v>0</v>
      </c>
      <c r="G34" s="11">
        <v>281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</row>
    <row r="35" spans="1:31" ht="24.75" customHeight="1" x14ac:dyDescent="0.3">
      <c r="A35" s="160" t="s">
        <v>180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</sheetData>
  <mergeCells count="39">
    <mergeCell ref="E7:E11"/>
    <mergeCell ref="B7:B11"/>
    <mergeCell ref="C7:C11"/>
    <mergeCell ref="D7:D11"/>
    <mergeCell ref="F7:F11"/>
    <mergeCell ref="Z1:AA1"/>
    <mergeCell ref="AB1:AE1"/>
    <mergeCell ref="Z2:AA2"/>
    <mergeCell ref="AB2:AE2"/>
    <mergeCell ref="B6:G6"/>
    <mergeCell ref="Z6:AE6"/>
    <mergeCell ref="G7:G11"/>
    <mergeCell ref="H6:M6"/>
    <mergeCell ref="H7:H11"/>
    <mergeCell ref="I7:I11"/>
    <mergeCell ref="W7:W11"/>
    <mergeCell ref="J7:J11"/>
    <mergeCell ref="K7:K11"/>
    <mergeCell ref="L7:L11"/>
    <mergeCell ref="M7:M11"/>
    <mergeCell ref="N7:N11"/>
    <mergeCell ref="T6:Y6"/>
    <mergeCell ref="N6:S6"/>
    <mergeCell ref="O7:O11"/>
    <mergeCell ref="P7:P11"/>
    <mergeCell ref="Q7:Q11"/>
    <mergeCell ref="R7:R11"/>
    <mergeCell ref="AE7:AE11"/>
    <mergeCell ref="S7:S11"/>
    <mergeCell ref="T7:T11"/>
    <mergeCell ref="U7:U11"/>
    <mergeCell ref="AA7:AA11"/>
    <mergeCell ref="AD7:AD11"/>
    <mergeCell ref="Z7:Z11"/>
    <mergeCell ref="AB7:AB11"/>
    <mergeCell ref="AC7:AC11"/>
    <mergeCell ref="Y7:Y11"/>
    <mergeCell ref="V7:V11"/>
    <mergeCell ref="X7:X11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8"/>
  <sheetViews>
    <sheetView zoomScaleNormal="100" zoomScaleSheetLayoutView="100" workbookViewId="0"/>
  </sheetViews>
  <sheetFormatPr defaultColWidth="9" defaultRowHeight="15.6" x14ac:dyDescent="0.3"/>
  <cols>
    <col min="22" max="22" width="10.3984375" customWidth="1"/>
  </cols>
  <sheetData>
    <row r="1" spans="1:13" ht="33" customHeight="1" x14ac:dyDescent="0.4">
      <c r="D1" s="15" t="s">
        <v>61</v>
      </c>
    </row>
    <row r="2" spans="1:13" ht="12" customHeight="1" x14ac:dyDescent="0.35">
      <c r="A2" s="16"/>
    </row>
    <row r="3" spans="1:13" ht="21" customHeight="1" x14ac:dyDescent="0.3">
      <c r="A3" s="17" t="s">
        <v>62</v>
      </c>
    </row>
    <row r="4" spans="1:13" ht="21" customHeight="1" x14ac:dyDescent="0.3">
      <c r="A4" s="17" t="s">
        <v>63</v>
      </c>
    </row>
    <row r="5" spans="1:13" ht="21" customHeight="1" x14ac:dyDescent="0.3">
      <c r="A5" s="17" t="s">
        <v>69</v>
      </c>
    </row>
    <row r="6" spans="1:13" ht="21" customHeight="1" x14ac:dyDescent="0.3">
      <c r="A6" s="17" t="s">
        <v>70</v>
      </c>
    </row>
    <row r="7" spans="1:13" ht="21" customHeight="1" x14ac:dyDescent="0.3">
      <c r="A7" s="17" t="s">
        <v>64</v>
      </c>
    </row>
    <row r="8" spans="1:13" ht="21" customHeight="1" x14ac:dyDescent="0.3">
      <c r="A8" s="18" t="s">
        <v>11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 ht="21" customHeight="1" x14ac:dyDescent="0.3">
      <c r="A9" s="18" t="s">
        <v>65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 ht="21" customHeight="1" x14ac:dyDescent="0.3">
      <c r="A10" s="18" t="s">
        <v>66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21" customHeight="1" x14ac:dyDescent="0.3">
      <c r="A11" s="18" t="s">
        <v>71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ht="21" customHeight="1" x14ac:dyDescent="0.3">
      <c r="A12" s="18" t="s">
        <v>72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21" customHeight="1" x14ac:dyDescent="0.3">
      <c r="A13" s="18" t="s">
        <v>73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21" customHeight="1" x14ac:dyDescent="0.3">
      <c r="A14" s="18" t="s">
        <v>74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21" customHeight="1" x14ac:dyDescent="0.3">
      <c r="A15" s="18" t="s">
        <v>75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13" ht="16.2" x14ac:dyDescent="0.3">
      <c r="A16" s="17" t="s">
        <v>67</v>
      </c>
    </row>
    <row r="17" spans="1:1" ht="16.2" x14ac:dyDescent="0.3">
      <c r="A17" s="17" t="s">
        <v>68</v>
      </c>
    </row>
    <row r="18" spans="1:1" ht="16.2" x14ac:dyDescent="0.3">
      <c r="A18" s="17" t="s">
        <v>60</v>
      </c>
    </row>
  </sheetData>
  <phoneticPr fontId="4" type="noConversion"/>
  <pageMargins left="1.1417322834645669" right="0.94488188976377963" top="0.98425196850393704" bottom="0.98425196850393704" header="0.51181102362204722" footer="0.51181102362204722"/>
  <pageSetup paperSize="8" firstPageNumber="82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9</vt:i4>
      </vt:variant>
    </vt:vector>
  </HeadingPairs>
  <TitlesOfParts>
    <vt:vector size="27" baseType="lpstr">
      <vt:lpstr>歷年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編製說明</vt:lpstr>
      <vt:lpstr>'100年'!Print_Titles</vt:lpstr>
      <vt:lpstr>'101年'!Print_Titles</vt:lpstr>
      <vt:lpstr>'102年'!Print_Titles</vt:lpstr>
      <vt:lpstr>'103年'!Print_Titles</vt:lpstr>
      <vt:lpstr>'104年'!Print_Titles</vt:lpstr>
      <vt:lpstr>'105年'!Print_Titles</vt:lpstr>
      <vt:lpstr>'106年'!Print_Titles</vt:lpstr>
      <vt:lpstr>'107年'!Print_Titles</vt:lpstr>
      <vt:lpstr>'99年'!Print_Titles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表90 食品廠商衛生稽查處理</dc:title>
  <dc:subject>衛生署中英文網站</dc:subject>
  <dc:creator>行政院衛生署</dc:creator>
  <cp:keywords>表90 食品廠商衛生稽查處理</cp:keywords>
  <cp:lastModifiedBy>統計處羅蕙芳</cp:lastModifiedBy>
  <cp:lastPrinted>2024-03-08T00:22:47Z</cp:lastPrinted>
  <dcterms:created xsi:type="dcterms:W3CDTF">1996-07-25T01:50:09Z</dcterms:created>
  <dcterms:modified xsi:type="dcterms:W3CDTF">2026-03-04T06:01:27Z</dcterms:modified>
  <cp:category>I20</cp:category>
</cp:coreProperties>
</file>