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00D3A174-FA02-4BE6-AE39-4E7486199E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3" r:id="rId1"/>
    <sheet name="113" sheetId="22" r:id="rId2"/>
    <sheet name="112" sheetId="21" r:id="rId3"/>
    <sheet name="111" sheetId="20" r:id="rId4"/>
    <sheet name="110" sheetId="19" r:id="rId5"/>
    <sheet name="109" sheetId="18" r:id="rId6"/>
    <sheet name="108" sheetId="17" r:id="rId7"/>
    <sheet name="107" sheetId="16" r:id="rId8"/>
    <sheet name="106" sheetId="15" r:id="rId9"/>
    <sheet name="105" sheetId="14" r:id="rId10"/>
    <sheet name="104" sheetId="13" r:id="rId11"/>
    <sheet name="103" sheetId="12" r:id="rId12"/>
    <sheet name="o103" sheetId="10" state="hidden" r:id="rId13"/>
    <sheet name="102" sheetId="11" r:id="rId14"/>
    <sheet name="101" sheetId="9" r:id="rId15"/>
    <sheet name="100" sheetId="8" r:id="rId16"/>
    <sheet name="99" sheetId="7" r:id="rId17"/>
    <sheet name="98" sheetId="6" r:id="rId18"/>
    <sheet name="97" sheetId="5" r:id="rId19"/>
    <sheet name="96" sheetId="4" r:id="rId20"/>
    <sheet name="95" sheetId="3" r:id="rId21"/>
    <sheet name="94" sheetId="2" r:id="rId22"/>
    <sheet name="93" sheetId="1" r:id="rId23"/>
  </sheets>
  <externalReferences>
    <externalReference r:id="rId24"/>
  </externalReferences>
  <definedNames>
    <definedName name="_xlnm.Print_Area" localSheetId="15">'100'!$A$1:$C$24</definedName>
    <definedName name="_xlnm.Print_Area" localSheetId="14">'101'!$A$1:$C$49</definedName>
    <definedName name="_xlnm.Print_Area" localSheetId="13">'102'!$A$1:$C$49</definedName>
    <definedName name="_xlnm.Print_Area" localSheetId="11">'103'!$A$1:$C$51</definedName>
    <definedName name="_xlnm.Print_Area" localSheetId="10">'104'!$A$1:$C$51</definedName>
    <definedName name="_xlnm.Print_Area" localSheetId="22">'93'!$A$1:$C$18</definedName>
    <definedName name="_xlnm.Print_Area" localSheetId="21">'94'!$A$1:$C$19</definedName>
    <definedName name="_xlnm.Print_Area" localSheetId="20">'95'!$A$1:$C$17</definedName>
    <definedName name="_xlnm.Print_Area" localSheetId="19">'96'!$A$1:$C$17</definedName>
    <definedName name="_xlnm.Print_Area" localSheetId="18">'97'!$A$1:$C$17</definedName>
    <definedName name="_xlnm.Print_Area" localSheetId="17">'98'!$A$1:$C$17</definedName>
    <definedName name="_xlnm.Print_Area" localSheetId="16">'99'!$A$1:$C$24</definedName>
    <definedName name="TT" localSheetId="22">'93'!$B$3:$E$10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20" l="1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3" i="19"/>
  <c r="C12" i="19"/>
  <c r="C11" i="19"/>
  <c r="C10" i="19"/>
  <c r="C9" i="19"/>
  <c r="C6" i="19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3" i="18"/>
  <c r="C12" i="18"/>
  <c r="C11" i="18"/>
  <c r="C10" i="18"/>
  <c r="C9" i="18"/>
  <c r="C6" i="18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3" i="17"/>
  <c r="C12" i="17"/>
  <c r="C11" i="17"/>
  <c r="C10" i="17"/>
  <c r="C9" i="17"/>
  <c r="C6" i="17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3" i="16"/>
  <c r="C12" i="16"/>
  <c r="C11" i="16"/>
  <c r="C10" i="16"/>
  <c r="C9" i="16"/>
  <c r="C6" i="16"/>
  <c r="C37" i="12"/>
  <c r="C21" i="12"/>
  <c r="C34" i="12"/>
  <c r="C25" i="12"/>
  <c r="C19" i="12"/>
  <c r="C40" i="12"/>
  <c r="C42" i="12"/>
  <c r="C43" i="12"/>
  <c r="C39" i="12"/>
  <c r="C36" i="12"/>
  <c r="C35" i="12"/>
  <c r="C31" i="12"/>
  <c r="C30" i="12"/>
  <c r="C27" i="12"/>
  <c r="C26" i="12"/>
  <c r="C20" i="12"/>
  <c r="C38" i="12"/>
  <c r="C33" i="12"/>
  <c r="C29" i="12"/>
  <c r="C24" i="12"/>
  <c r="C18" i="12"/>
  <c r="C17" i="12"/>
  <c r="C13" i="12"/>
  <c r="C12" i="12"/>
  <c r="C11" i="12"/>
  <c r="C10" i="12"/>
  <c r="C9" i="12"/>
  <c r="C41" i="12"/>
  <c r="C32" i="12"/>
  <c r="C28" i="12"/>
  <c r="C23" i="12"/>
  <c r="C16" i="12"/>
  <c r="C6" i="12"/>
  <c r="C45" i="10"/>
  <c r="C10" i="10"/>
  <c r="C11" i="10"/>
  <c r="C12" i="10"/>
  <c r="C13" i="10"/>
  <c r="C14" i="10"/>
  <c r="C17" i="10"/>
  <c r="C18" i="10"/>
  <c r="C19" i="10"/>
  <c r="C20" i="10"/>
  <c r="C21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9" i="10"/>
  <c r="C6" i="10"/>
  <c r="C6" i="8"/>
  <c r="C8" i="8"/>
  <c r="C9" i="8"/>
  <c r="C10" i="8"/>
  <c r="C11" i="8"/>
  <c r="C12" i="8"/>
  <c r="C15" i="8"/>
  <c r="C16" i="8"/>
  <c r="C17" i="8"/>
  <c r="C18" i="8"/>
  <c r="C19" i="8"/>
  <c r="C7" i="8"/>
  <c r="C16" i="7"/>
  <c r="C17" i="7"/>
  <c r="C18" i="7"/>
  <c r="C19" i="7"/>
  <c r="C15" i="7"/>
  <c r="C7" i="7"/>
  <c r="C8" i="7"/>
  <c r="C9" i="7"/>
  <c r="C10" i="7"/>
  <c r="C11" i="7"/>
  <c r="C12" i="7"/>
  <c r="C6" i="7"/>
  <c r="C12" i="6"/>
  <c r="C11" i="6"/>
  <c r="C10" i="6"/>
  <c r="C9" i="6"/>
  <c r="C8" i="6"/>
  <c r="C7" i="6"/>
  <c r="C6" i="6"/>
  <c r="C10" i="5"/>
  <c r="C9" i="5"/>
  <c r="C8" i="5"/>
  <c r="C7" i="5"/>
  <c r="C6" i="5"/>
  <c r="C5" i="5"/>
  <c r="C4" i="5"/>
  <c r="C10" i="4"/>
  <c r="C9" i="4"/>
  <c r="C8" i="4"/>
  <c r="C7" i="4"/>
  <c r="C6" i="4"/>
  <c r="C5" i="4"/>
  <c r="C4" i="4"/>
  <c r="C4" i="1"/>
  <c r="C5" i="1"/>
  <c r="C6" i="1"/>
  <c r="C7" i="1"/>
  <c r="C8" i="1"/>
  <c r="C9" i="1"/>
  <c r="C10" i="1"/>
  <c r="C4" i="2"/>
  <c r="C5" i="2"/>
  <c r="C6" i="2"/>
  <c r="C7" i="2"/>
  <c r="C8" i="2"/>
  <c r="C9" i="2"/>
  <c r="C10" i="2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<sst xmlns="http://schemas.openxmlformats.org/spreadsheetml/2006/main" count="905" uniqueCount="259">
  <si>
    <t>手術項目</t>
  </si>
  <si>
    <t>病人數</t>
  </si>
  <si>
    <t>卵巢切除術</t>
  </si>
  <si>
    <t>備註：</t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</si>
  <si>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</si>
  <si>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全人口女性保險對象人數：擷取</t>
    </r>
    <r>
      <rPr>
        <sz val="11"/>
        <rFont val="Times New Roman"/>
        <family val="1"/>
      </rPr>
      <t>92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11,046,385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</si>
  <si>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剖腹產：指支付標準診療代碼符合</t>
    </r>
    <r>
      <rPr>
        <sz val="11"/>
        <rFont val="Times New Roman"/>
        <family val="1"/>
      </rPr>
      <t>'81004C')</t>
    </r>
    <r>
      <rPr>
        <sz val="11"/>
        <rFont val="標楷體"/>
        <family val="4"/>
        <charset val="136"/>
      </rPr>
      <t>者。</t>
    </r>
  </si>
  <si>
    <r>
      <t>4.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</si>
  <si>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5.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</si>
  <si>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</si>
  <si>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t>製表單位：醫審小組</t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</si>
  <si>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</si>
  <si>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</si>
  <si>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</si>
  <si>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</si>
  <si>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</si>
  <si>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</si>
  <si>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</si>
  <si>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t>占全人口女性保險對象比率</t>
    <phoneticPr fontId="3" type="noConversion"/>
  </si>
  <si>
    <t>占全人口
女性保險
對象比率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</si>
  <si>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</si>
  <si>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11,126,458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</si>
  <si>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</si>
  <si>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t>製表單位：中央健康保險局</t>
    <phoneticPr fontId="3" type="noConversion"/>
  </si>
  <si>
    <r>
      <t>施行卵巢切除術病人數統計</t>
    </r>
    <r>
      <rPr>
        <b/>
        <sz val="16"/>
        <rFont val="Times New Roman"/>
        <family val="1"/>
      </rPr>
      <t xml:space="preserve">  </t>
    </r>
    <phoneticPr fontId="3" type="noConversion"/>
  </si>
  <si>
    <t>民國94年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</si>
  <si>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年住診健保資料倉儲明細檔</t>
    </r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</si>
  <si>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</si>
  <si>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</si>
  <si>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</si>
  <si>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</si>
  <si>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</si>
  <si>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</si>
  <si>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</si>
  <si>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</si>
  <si>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11,239,720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</si>
  <si>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</si>
  <si>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</si>
  <si>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</si>
  <si>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</si>
  <si>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</si>
  <si>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11,338,311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</si>
  <si>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</si>
  <si>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</si>
  <si>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4"/>
        <rFont val="標楷體"/>
        <family val="4"/>
        <charset val="136"/>
      </rPr>
      <t>手術項目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</si>
  <si>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</si>
  <si>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占全人口
女性保險
對象比率</t>
    </r>
  </si>
  <si>
    <r>
      <rPr>
        <b/>
        <sz val="14"/>
        <rFont val="標楷體"/>
        <family val="4"/>
        <charset val="136"/>
      </rPr>
      <t>卵巢切除術</t>
    </r>
  </si>
  <si>
    <r>
      <rPr>
        <sz val="14"/>
        <rFont val="標楷體"/>
        <family val="4"/>
        <charset val="136"/>
      </rPr>
      <t>台北分局</t>
    </r>
  </si>
  <si>
    <r>
      <rPr>
        <sz val="14"/>
        <rFont val="標楷體"/>
        <family val="4"/>
        <charset val="136"/>
      </rPr>
      <t>北區分局</t>
    </r>
  </si>
  <si>
    <r>
      <rPr>
        <sz val="14"/>
        <rFont val="標楷體"/>
        <family val="4"/>
        <charset val="136"/>
      </rPr>
      <t>中區分局</t>
    </r>
  </si>
  <si>
    <r>
      <rPr>
        <sz val="14"/>
        <rFont val="標楷體"/>
        <family val="4"/>
        <charset val="136"/>
      </rPr>
      <t>南區分局</t>
    </r>
  </si>
  <si>
    <r>
      <rPr>
        <sz val="14"/>
        <rFont val="標楷體"/>
        <family val="4"/>
        <charset val="136"/>
      </rPr>
      <t>高屏分局</t>
    </r>
  </si>
  <si>
    <r>
      <rPr>
        <sz val="14"/>
        <rFont val="標楷體"/>
        <family val="4"/>
        <charset val="136"/>
      </rPr>
      <t>東區分局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</si>
  <si>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</si>
  <si>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</si>
  <si>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</si>
  <si>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</si>
  <si>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</si>
  <si>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</si>
  <si>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</si>
  <si>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98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11,556,228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</si>
  <si>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</si>
  <si>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</si>
  <si>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</si>
  <si>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</si>
  <si>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</si>
  <si>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</si>
  <si>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</si>
  <si>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</si>
  <si>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</si>
  <si>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99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11,597,627</t>
    </r>
    <r>
      <rPr>
        <sz val="11"/>
        <rFont val="標楷體"/>
        <family val="4"/>
        <charset val="136"/>
      </rPr>
      <t>人。</t>
    </r>
    <phoneticPr fontId="3" type="noConversion"/>
  </si>
  <si>
    <t>年齡別</t>
  </si>
  <si>
    <t>30歲以下</t>
  </si>
  <si>
    <t>31-40歲</t>
  </si>
  <si>
    <t>41-50歲</t>
  </si>
  <si>
    <t>51-65歲</t>
  </si>
  <si>
    <t>65歲以上</t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</si>
  <si>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</si>
  <si>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</si>
  <si>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11,669,238</t>
    </r>
    <r>
      <rPr>
        <sz val="11"/>
        <rFont val="標楷體"/>
        <family val="4"/>
        <charset val="136"/>
      </rPr>
      <t>人。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</si>
  <si>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</si>
  <si>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</si>
  <si>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</si>
  <si>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占全人口女性
保險對象比率</t>
    <phoneticPr fontId="3" type="noConversion"/>
  </si>
  <si>
    <t>業務組別</t>
    <phoneticPr fontId="3" type="noConversion"/>
  </si>
  <si>
    <t>備註：</t>
    <phoneticPr fontId="3" type="noConversion"/>
  </si>
  <si>
    <r>
      <t>1.</t>
    </r>
    <r>
      <rPr>
        <sz val="11"/>
        <rFont val="標楷體"/>
        <family val="4"/>
        <charset val="136"/>
      </rPr>
      <t>資料來源：住診健保資料倉儲明細檔。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</si>
  <si>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('80802C','80801B','80807C')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</si>
  <si>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b/>
        <sz val="18"/>
        <rFont val="標楷體"/>
        <family val="4"/>
        <charset val="136"/>
      </rPr>
      <t>施行卵巢切除術人數統計</t>
    </r>
    <r>
      <rPr>
        <b/>
        <sz val="18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</si>
  <si>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卵巢切除術</t>
    </r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</si>
  <si>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</si>
  <si>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</si>
  <si>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</si>
  <si>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</si>
  <si>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</si>
  <si>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</si>
  <si>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</si>
  <si>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</si>
  <si>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</si>
  <si>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</si>
  <si>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</si>
  <si>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</si>
  <si>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</si>
  <si>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</si>
  <si>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</si>
  <si>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</si>
  <si>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</si>
  <si>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</si>
  <si>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</si>
  <si>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</si>
  <si>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</si>
  <si>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</si>
  <si>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</si>
  <si>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</si>
  <si>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101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11,722,823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</si>
  <si>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</si>
  <si>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4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</si>
  <si>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</si>
  <si>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</si>
  <si>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</si>
  <si>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</si>
  <si>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</si>
  <si>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</si>
  <si>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</si>
  <si>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</si>
  <si>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</si>
  <si>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</si>
  <si>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</si>
  <si>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</si>
  <si>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</si>
  <si>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1"/>
        <rFont val="標楷體"/>
        <family val="4"/>
        <charset val="136"/>
      </rPr>
      <t>備註：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</si>
  <si>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'80801B','80802C','80807C','80811C'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>'80812C'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</si>
  <si>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</si>
  <si>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</si>
  <si>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</si>
  <si>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</si>
  <si>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</si>
  <si>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</si>
  <si>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</si>
  <si>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</si>
  <si>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</si>
  <si>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</si>
  <si>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</si>
  <si>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</si>
  <si>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</si>
  <si>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</si>
  <si>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</si>
  <si>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</si>
  <si>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</si>
  <si>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</si>
  <si>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</si>
  <si>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</si>
  <si>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</si>
  <si>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</si>
  <si>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</si>
  <si>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</si>
  <si>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</si>
  <si>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</si>
  <si>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</si>
  <si>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</si>
  <si>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</si>
  <si>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</si>
  <si>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</si>
  <si>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</si>
  <si>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</si>
  <si>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</si>
  <si>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1"/>
        <rFont val="標楷體"/>
        <family val="4"/>
        <charset val="136"/>
      </rPr>
      <t>備註：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</si>
  <si>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102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11,806,345</t>
    </r>
    <r>
      <rPr>
        <sz val="11"/>
        <rFont val="標楷體"/>
        <family val="4"/>
        <charset val="136"/>
      </rPr>
      <t>人。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</si>
  <si>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'80801B','80802C','80807C','80811C'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>'80812C'</t>
    </r>
    <r>
      <rPr>
        <sz val="11"/>
        <rFont val="標楷體"/>
        <family val="4"/>
        <charset val="136"/>
      </rPr>
      <t>者。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</si>
  <si>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</si>
  <si>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</si>
  <si>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</si>
  <si>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</si>
  <si>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</si>
  <si>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</si>
  <si>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</si>
  <si>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</si>
  <si>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</si>
  <si>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</si>
  <si>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</si>
  <si>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</si>
  <si>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</si>
  <si>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</si>
  <si>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</si>
  <si>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</si>
  <si>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</si>
  <si>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</si>
  <si>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</si>
  <si>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</si>
  <si>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</si>
  <si>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4.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</si>
  <si>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</si>
  <si>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統計項目</t>
    <phoneticPr fontId="3" type="noConversion"/>
  </si>
  <si>
    <t>臺北業務組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</si>
  <si>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103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11,892,727</t>
    </r>
    <r>
      <rPr>
        <sz val="11"/>
        <rFont val="標楷體"/>
        <family val="4"/>
        <charset val="136"/>
      </rPr>
      <t>人。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</si>
  <si>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</si>
  <si>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</si>
  <si>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6.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</si>
  <si>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</si>
  <si>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</si>
  <si>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</si>
  <si>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</si>
  <si>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</si>
  <si>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</si>
  <si>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</si>
  <si>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</si>
  <si>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</si>
  <si>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施行卵巢切除術人數統計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</si>
  <si>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sz val="10"/>
        <rFont val="標楷體"/>
        <family val="4"/>
        <charset val="136"/>
      </rPr>
      <t>備註：</t>
    </r>
    <phoneticPr fontId="3" type="noConversion"/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</si>
  <si>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</si>
  <si>
    <r>
      <t>3.</t>
    </r>
    <r>
      <rPr>
        <sz val="10"/>
        <rFont val="標楷體"/>
        <family val="4"/>
        <charset val="136"/>
      </rPr>
      <t>卵巢切除術：指支付標準診療代碼符合</t>
    </r>
    <r>
      <rPr>
        <sz val="10"/>
        <rFont val="Times New Roman"/>
        <family val="1"/>
      </rPr>
      <t>'80801B','80802C','80807C','80811C'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'80812C'</t>
    </r>
    <r>
      <rPr>
        <sz val="10"/>
        <rFont val="標楷體"/>
        <family val="4"/>
        <charset val="136"/>
      </rPr>
      <t>者。</t>
    </r>
    <phoneticPr fontId="3" type="noConversion"/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</si>
  <si>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</si>
  <si>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</si>
  <si>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</si>
  <si>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6.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</si>
  <si>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11,963,544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</si>
  <si>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</si>
  <si>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施行卵巢切除術人數統計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</si>
  <si>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</si>
  <si>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</si>
  <si>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手術項目</t>
    </r>
  </si>
  <si>
    <r>
      <rPr>
        <b/>
        <sz val="16"/>
        <rFont val="標楷體"/>
        <family val="4"/>
        <charset val="136"/>
      </rPr>
      <t>施行卵巢切除術病人數統計</t>
    </r>
    <r>
      <rPr>
        <b/>
        <sz val="16"/>
        <rFont val="Times New Roman"/>
        <family val="1"/>
      </rPr>
      <t xml:space="preserve">  </t>
    </r>
  </si>
  <si>
    <r>
      <t>施行卵巢切除術病人數統計</t>
    </r>
    <r>
      <rPr>
        <b/>
        <sz val="14"/>
        <rFont val="Times New Roman"/>
        <family val="1"/>
      </rPr>
      <t xml:space="preserve">  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</si>
  <si>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</si>
  <si>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11,415,841</t>
    </r>
    <r>
      <rPr>
        <sz val="11"/>
        <rFont val="標楷體"/>
        <family val="4"/>
        <charset val="136"/>
      </rPr>
      <t>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</si>
  <si>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</si>
  <si>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12,014,739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</si>
  <si>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</si>
  <si>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t>3.</t>
    </r>
    <r>
      <rPr>
        <sz val="10"/>
        <rFont val="標楷體"/>
        <family val="4"/>
        <charset val="136"/>
      </rPr>
      <t>卵巢切除術：指支付標準診療代碼符合</t>
    </r>
    <r>
      <rPr>
        <sz val="10"/>
        <rFont val="Times New Roman"/>
        <family val="1"/>
      </rPr>
      <t>'80801B', '80802C', '80807C', '80811C'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'80812C'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</si>
  <si>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</si>
  <si>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12,059,344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</si>
  <si>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</si>
  <si>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</si>
  <si>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12,104,225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</si>
  <si>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</si>
  <si>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t>施行卵巢切除術人數統計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</si>
  <si>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12,155,870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</si>
  <si>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</si>
  <si>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</si>
  <si>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</si>
  <si>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</si>
  <si>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12,144,095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</si>
  <si>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</si>
  <si>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12,078,986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</si>
  <si>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</si>
  <si>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</si>
  <si>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12,041,795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</si>
  <si>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</si>
  <si>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6.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</si>
  <si>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</si>
  <si>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</si>
  <si>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112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12,111,463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</si>
  <si>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</si>
  <si>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</si>
  <si>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113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12,159,544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</si>
  <si>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</si>
  <si>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</si>
  <si>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114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12,252,056</t>
    </r>
    <r>
      <rPr>
        <sz val="10"/>
        <color indexed="8"/>
        <rFont val="標楷體"/>
        <family val="4"/>
        <charset val="136"/>
      </rPr>
      <t>人。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</si>
</sst>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#,##0_-;\-\ #,##0_-;\ &quot;-&quot;_-"/>
  </numFmts>
  <fonts count="31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4">
    <xf numFmtId="0" fontId="0" fillId="0" borderId="0" xfId="0"/>
    <xf numFmtId="0" fontId="4" fillId="0" borderId="0" xfId="0" applyFont="1"/>
    <xf numFmtId="176" fontId="4" fillId="0" borderId="0" xfId="3" quotePrefix="1" applyNumberFormat="1" applyFont="1" applyBorder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6" fillId="0" borderId="0" xfId="1" applyFont="1"/>
    <xf numFmtId="0" fontId="9" fillId="0" borderId="0" xfId="0" applyFont="1" applyAlignment="1">
      <alignment horizontal="left" indent="2"/>
    </xf>
    <xf numFmtId="176" fontId="7" fillId="0" borderId="0" xfId="3" quotePrefix="1" applyNumberFormat="1" applyFont="1"/>
    <xf numFmtId="10" fontId="7" fillId="0" borderId="0" xfId="4" applyNumberFormat="1" applyFont="1"/>
    <xf numFmtId="176" fontId="7" fillId="0" borderId="0" xfId="4" applyNumberFormat="1" applyFont="1"/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indent="2"/>
    </xf>
    <xf numFmtId="176" fontId="7" fillId="0" borderId="1" xfId="3" quotePrefix="1" applyNumberFormat="1" applyFont="1" applyBorder="1"/>
    <xf numFmtId="10" fontId="7" fillId="0" borderId="1" xfId="4" applyNumberFormat="1" applyFont="1" applyBorder="1"/>
    <xf numFmtId="0" fontId="11" fillId="0" borderId="2" xfId="0" applyFont="1" applyBorder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/>
    <xf numFmtId="10" fontId="12" fillId="0" borderId="0" xfId="4" quotePrefix="1" applyNumberFormat="1" applyFont="1"/>
    <xf numFmtId="0" fontId="12" fillId="0" borderId="0" xfId="0" applyFont="1"/>
    <xf numFmtId="0" fontId="5" fillId="0" borderId="0" xfId="0" applyFont="1" applyAlignment="1">
      <alignment horizontal="left" indent="2"/>
    </xf>
    <xf numFmtId="10" fontId="4" fillId="0" borderId="0" xfId="4" quotePrefix="1" applyNumberFormat="1" applyFont="1"/>
    <xf numFmtId="176" fontId="4" fillId="0" borderId="0" xfId="4" applyNumberFormat="1" applyFont="1"/>
    <xf numFmtId="0" fontId="5" fillId="0" borderId="3" xfId="0" applyFont="1" applyBorder="1" applyAlignment="1">
      <alignment horizontal="left" indent="2"/>
    </xf>
    <xf numFmtId="10" fontId="4" fillId="0" borderId="3" xfId="4" quotePrefix="1" applyNumberFormat="1" applyFont="1" applyBorder="1"/>
    <xf numFmtId="10" fontId="4" fillId="0" borderId="0" xfId="4" applyNumberFormat="1" applyFont="1" applyBorder="1"/>
    <xf numFmtId="0" fontId="11" fillId="0" borderId="4" xfId="0" applyFont="1" applyBorder="1" applyAlignment="1">
      <alignment horizontal="center" vertical="center" wrapText="1"/>
    </xf>
    <xf numFmtId="176" fontId="12" fillId="0" borderId="5" xfId="3" quotePrefix="1" applyNumberFormat="1" applyFont="1" applyBorder="1"/>
    <xf numFmtId="176" fontId="4" fillId="0" borderId="5" xfId="3" quotePrefix="1" applyNumberFormat="1" applyFont="1" applyBorder="1"/>
    <xf numFmtId="176" fontId="4" fillId="0" borderId="6" xfId="3" quotePrefix="1" applyNumberFormat="1" applyFont="1" applyBorder="1"/>
    <xf numFmtId="176" fontId="12" fillId="0" borderId="7" xfId="3" quotePrefix="1" applyNumberFormat="1" applyFont="1" applyBorder="1"/>
    <xf numFmtId="10" fontId="12" fillId="0" borderId="7" xfId="4" quotePrefix="1" applyNumberFormat="1" applyFont="1" applyBorder="1"/>
    <xf numFmtId="10" fontId="4" fillId="0" borderId="0" xfId="4" quotePrefix="1" applyNumberFormat="1" applyFont="1" applyBorder="1"/>
    <xf numFmtId="176" fontId="4" fillId="0" borderId="3" xfId="3" quotePrefix="1" applyNumberFormat="1" applyFont="1" applyBorder="1"/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/>
    <xf numFmtId="176" fontId="12" fillId="0" borderId="0" xfId="0" applyNumberFormat="1" applyFont="1"/>
    <xf numFmtId="10" fontId="12" fillId="0" borderId="0" xfId="4" quotePrefix="1" applyNumberFormat="1" applyFont="1" applyBorder="1"/>
    <xf numFmtId="0" fontId="5" fillId="0" borderId="10" xfId="0" applyFont="1" applyBorder="1" applyAlignment="1">
      <alignment horizontal="left" indent="2"/>
    </xf>
    <xf numFmtId="0" fontId="5" fillId="0" borderId="11" xfId="0" applyFont="1" applyBorder="1" applyAlignment="1">
      <alignment horizontal="left" indent="2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/>
    <xf numFmtId="0" fontId="4" fillId="0" borderId="10" xfId="0" applyFont="1" applyBorder="1" applyAlignment="1">
      <alignment horizontal="left" indent="2"/>
    </xf>
    <xf numFmtId="0" fontId="4" fillId="0" borderId="11" xfId="0" applyFont="1" applyBorder="1" applyAlignment="1">
      <alignment horizontal="left" indent="2"/>
    </xf>
    <xf numFmtId="0" fontId="8" fillId="0" borderId="0" xfId="1" applyFont="1"/>
    <xf numFmtId="0" fontId="4" fillId="0" borderId="0" xfId="1" applyFont="1"/>
    <xf numFmtId="0" fontId="7" fillId="0" borderId="0" xfId="1" applyFont="1"/>
    <xf numFmtId="0" fontId="8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0" fillId="0" borderId="0" xfId="0" quotePrefix="1"/>
    <xf numFmtId="0" fontId="5" fillId="0" borderId="10" xfId="2" applyFont="1" applyBorder="1" applyAlignment="1">
      <alignment horizontal="left" indent="2"/>
    </xf>
    <xf numFmtId="0" fontId="5" fillId="0" borderId="0" xfId="2" applyFont="1" applyAlignment="1">
      <alignment horizontal="left" indent="2"/>
    </xf>
    <xf numFmtId="0" fontId="15" fillId="0" borderId="10" xfId="2" applyFont="1" applyBorder="1"/>
    <xf numFmtId="0" fontId="9" fillId="0" borderId="10" xfId="2" applyFont="1" applyBorder="1" applyAlignment="1">
      <alignment horizontal="left" indent="2"/>
    </xf>
    <xf numFmtId="0" fontId="9" fillId="0" borderId="11" xfId="2" applyFont="1" applyBorder="1" applyAlignment="1">
      <alignment horizontal="left" indent="2"/>
    </xf>
    <xf numFmtId="176" fontId="0" fillId="0" borderId="0" xfId="0" quotePrefix="1" applyNumberFormat="1"/>
    <xf numFmtId="0" fontId="14" fillId="0" borderId="0" xfId="1" applyFont="1" applyAlignment="1">
      <alignment horizontal="right"/>
    </xf>
    <xf numFmtId="176" fontId="4" fillId="0" borderId="0" xfId="4" applyNumberFormat="1" applyFont="1" applyAlignment="1"/>
    <xf numFmtId="176" fontId="4" fillId="0" borderId="0" xfId="3" quotePrefix="1" applyNumberFormat="1" applyFont="1" applyBorder="1" applyAlignment="1"/>
    <xf numFmtId="176" fontId="4" fillId="0" borderId="0" xfId="0" applyNumberFormat="1" applyFont="1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6" fillId="0" borderId="0" xfId="2" applyFont="1"/>
    <xf numFmtId="10" fontId="4" fillId="0" borderId="0" xfId="4" applyNumberFormat="1" applyFont="1" applyBorder="1" applyAlignment="1"/>
    <xf numFmtId="3" fontId="4" fillId="0" borderId="0" xfId="0" applyNumberFormat="1" applyFont="1"/>
    <xf numFmtId="0" fontId="18" fillId="0" borderId="10" xfId="0" applyFont="1" applyBorder="1" applyAlignment="1">
      <alignment horizontal="left" indent="1"/>
    </xf>
    <xf numFmtId="0" fontId="18" fillId="0" borderId="10" xfId="0" applyFont="1" applyBorder="1" applyAlignment="1">
      <alignment horizontal="left" indent="3"/>
    </xf>
    <xf numFmtId="0" fontId="15" fillId="0" borderId="10" xfId="0" applyFont="1" applyBorder="1" applyAlignment="1">
      <alignment horizontal="left" indent="3"/>
    </xf>
    <xf numFmtId="0" fontId="9" fillId="0" borderId="10" xfId="2" applyFont="1" applyBorder="1" applyAlignment="1">
      <alignment horizontal="left" indent="5"/>
    </xf>
    <xf numFmtId="0" fontId="15" fillId="0" borderId="10" xfId="2" applyFont="1" applyBorder="1" applyAlignment="1">
      <alignment horizontal="left" indent="3"/>
    </xf>
    <xf numFmtId="0" fontId="9" fillId="0" borderId="11" xfId="2" applyFont="1" applyBorder="1" applyAlignment="1">
      <alignment horizontal="left" indent="5"/>
    </xf>
    <xf numFmtId="176" fontId="18" fillId="0" borderId="0" xfId="3" quotePrefix="1" applyNumberFormat="1" applyFont="1" applyAlignment="1"/>
    <xf numFmtId="10" fontId="18" fillId="0" borderId="7" xfId="4" quotePrefix="1" applyNumberFormat="1" applyFont="1" applyBorder="1" applyAlignment="1"/>
    <xf numFmtId="10" fontId="18" fillId="0" borderId="0" xfId="4" quotePrefix="1" applyNumberFormat="1" applyFont="1" applyBorder="1" applyAlignment="1"/>
    <xf numFmtId="176" fontId="7" fillId="0" borderId="0" xfId="3" quotePrefix="1" applyNumberFormat="1" applyFont="1" applyAlignment="1"/>
    <xf numFmtId="10" fontId="7" fillId="0" borderId="0" xfId="4" quotePrefix="1" applyNumberFormat="1" applyFont="1" applyBorder="1" applyAlignment="1"/>
    <xf numFmtId="176" fontId="7" fillId="0" borderId="0" xfId="3" quotePrefix="1" applyNumberFormat="1" applyFont="1" applyBorder="1" applyAlignment="1"/>
    <xf numFmtId="0" fontId="7" fillId="0" borderId="0" xfId="0" quotePrefix="1" applyFont="1"/>
    <xf numFmtId="176" fontId="7" fillId="0" borderId="6" xfId="3" quotePrefix="1" applyNumberFormat="1" applyFont="1" applyBorder="1" applyAlignment="1"/>
    <xf numFmtId="10" fontId="7" fillId="0" borderId="3" xfId="4" quotePrefix="1" applyNumberFormat="1" applyFont="1" applyBorder="1" applyAlignment="1"/>
    <xf numFmtId="176" fontId="18" fillId="0" borderId="5" xfId="3" quotePrefix="1" applyNumberFormat="1" applyFont="1" applyBorder="1" applyAlignment="1"/>
    <xf numFmtId="176" fontId="7" fillId="0" borderId="5" xfId="3" quotePrefix="1" applyNumberFormat="1" applyFont="1" applyBorder="1" applyAlignment="1"/>
    <xf numFmtId="176" fontId="18" fillId="0" borderId="12" xfId="3" applyNumberFormat="1" applyFont="1" applyBorder="1"/>
    <xf numFmtId="176" fontId="7" fillId="0" borderId="5" xfId="3" applyNumberFormat="1" applyFont="1" applyBorder="1"/>
    <xf numFmtId="176" fontId="7" fillId="0" borderId="6" xfId="3" applyNumberFormat="1" applyFont="1" applyBorder="1"/>
    <xf numFmtId="0" fontId="13" fillId="0" borderId="0" xfId="0" quotePrefix="1" applyFont="1"/>
    <xf numFmtId="0" fontId="7" fillId="0" borderId="10" xfId="2" applyFont="1" applyBorder="1" applyAlignment="1">
      <alignment horizontal="left" indent="5"/>
    </xf>
    <xf numFmtId="0" fontId="18" fillId="0" borderId="10" xfId="2" applyFont="1" applyBorder="1" applyAlignment="1">
      <alignment horizontal="left" indent="3"/>
    </xf>
    <xf numFmtId="0" fontId="13" fillId="0" borderId="0" xfId="0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7" fillId="0" borderId="11" xfId="2" applyFont="1" applyBorder="1" applyAlignment="1">
      <alignment horizontal="left" indent="5"/>
    </xf>
    <xf numFmtId="0" fontId="8" fillId="0" borderId="0" xfId="2" applyFont="1"/>
    <xf numFmtId="176" fontId="7" fillId="0" borderId="0" xfId="3" applyNumberFormat="1" applyFont="1"/>
    <xf numFmtId="41" fontId="7" fillId="0" borderId="5" xfId="3" applyNumberFormat="1" applyFont="1" applyBorder="1"/>
    <xf numFmtId="0" fontId="12" fillId="0" borderId="13" xfId="0" applyFont="1" applyBorder="1" applyAlignment="1">
      <alignment horizontal="center" vertical="center" wrapText="1"/>
    </xf>
    <xf numFmtId="41" fontId="7" fillId="0" borderId="6" xfId="3" applyNumberFormat="1" applyFont="1" applyBorder="1"/>
    <xf numFmtId="176" fontId="6" fillId="0" borderId="0" xfId="3" applyNumberFormat="1" applyFont="1" applyAlignment="1">
      <alignment horizontal="right"/>
    </xf>
    <xf numFmtId="176" fontId="14" fillId="0" borderId="0" xfId="3" applyNumberFormat="1" applyFont="1" applyAlignment="1">
      <alignment horizontal="right"/>
    </xf>
    <xf numFmtId="176" fontId="4" fillId="0" borderId="0" xfId="3" applyNumberFormat="1" applyFont="1"/>
    <xf numFmtId="0" fontId="15" fillId="0" borderId="10" xfId="2" applyFont="1" applyBorder="1" applyAlignment="1">
      <alignment horizontal="left" indent="5"/>
    </xf>
    <xf numFmtId="176" fontId="18" fillId="0" borderId="5" xfId="3" applyNumberFormat="1" applyFont="1" applyBorder="1"/>
    <xf numFmtId="0" fontId="19" fillId="0" borderId="0" xfId="0" quotePrefix="1" applyFont="1"/>
    <xf numFmtId="176" fontId="12" fillId="0" borderId="0" xfId="4" applyNumberFormat="1" applyFont="1" applyAlignment="1"/>
    <xf numFmtId="0" fontId="18" fillId="0" borderId="10" xfId="2" applyFont="1" applyBorder="1" applyAlignment="1">
      <alignment horizontal="left" indent="5"/>
    </xf>
    <xf numFmtId="0" fontId="9" fillId="0" borderId="10" xfId="2" applyFont="1" applyBorder="1" applyAlignment="1">
      <alignment horizontal="left" indent="6"/>
    </xf>
    <xf numFmtId="0" fontId="9" fillId="0" borderId="11" xfId="2" applyFont="1" applyBorder="1" applyAlignment="1">
      <alignment horizontal="left" indent="6"/>
    </xf>
    <xf numFmtId="0" fontId="6" fillId="0" borderId="0" xfId="0" applyFont="1"/>
    <xf numFmtId="43" fontId="12" fillId="0" borderId="0" xfId="0" applyNumberFormat="1" applyFont="1"/>
    <xf numFmtId="10" fontId="13" fillId="0" borderId="0" xfId="4" quotePrefix="1" applyNumberFormat="1" applyFont="1" applyAlignment="1"/>
    <xf numFmtId="0" fontId="15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0" xfId="2" applyFont="1"/>
    <xf numFmtId="176" fontId="13" fillId="0" borderId="0" xfId="3" quotePrefix="1" applyNumberFormat="1" applyFont="1" applyBorder="1" applyAlignment="1"/>
    <xf numFmtId="10" fontId="13" fillId="0" borderId="0" xfId="4" applyNumberFormat="1" applyFont="1" applyBorder="1" applyAlignment="1"/>
    <xf numFmtId="0" fontId="13" fillId="0" borderId="0" xfId="0" applyFont="1"/>
    <xf numFmtId="0" fontId="13" fillId="0" borderId="0" xfId="0" applyFont="1" applyAlignment="1">
      <alignment horizontal="left"/>
    </xf>
    <xf numFmtId="176" fontId="13" fillId="0" borderId="0" xfId="3" applyNumberFormat="1" applyFont="1"/>
    <xf numFmtId="0" fontId="13" fillId="0" borderId="0" xfId="1" applyFont="1"/>
    <xf numFmtId="0" fontId="14" fillId="0" borderId="0" xfId="0" applyFont="1"/>
    <xf numFmtId="0" fontId="18" fillId="0" borderId="10" xfId="0" applyFont="1" applyBorder="1" applyAlignment="1">
      <alignment horizontal="left" vertical="center" indent="1"/>
    </xf>
    <xf numFmtId="0" fontId="13" fillId="0" borderId="0" xfId="3" applyNumberFormat="1" applyFont="1" applyAlignment="1">
      <alignment horizontal="right"/>
    </xf>
    <xf numFmtId="41" fontId="7" fillId="0" borderId="0" xfId="3" applyNumberFormat="1" applyFont="1" applyBorder="1"/>
    <xf numFmtId="0" fontId="18" fillId="0" borderId="1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6" fillId="0" borderId="0" xfId="1" applyFont="1" applyAlignment="1">
      <alignment horizontal="left" indent="6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/>
    <xf numFmtId="176" fontId="18" fillId="0" borderId="0" xfId="3" quotePrefix="1" applyNumberFormat="1" applyFont="1"/>
    <xf numFmtId="10" fontId="18" fillId="0" borderId="0" xfId="4" applyNumberFormat="1" applyFont="1"/>
    <xf numFmtId="0" fontId="14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10" fontId="13" fillId="0" borderId="0" xfId="5" quotePrefix="1" applyNumberFormat="1" applyFont="1" applyAlignment="1"/>
    <xf numFmtId="176" fontId="12" fillId="0" borderId="0" xfId="5" applyNumberFormat="1" applyFont="1" applyAlignment="1"/>
    <xf numFmtId="10" fontId="13" fillId="0" borderId="0" xfId="5" applyNumberFormat="1" applyFont="1" applyBorder="1" applyAlignment="1"/>
    <xf numFmtId="0" fontId="24" fillId="0" borderId="0" xfId="3" applyNumberFormat="1" applyFont="1" applyAlignment="1">
      <alignment horizontal="right"/>
    </xf>
    <xf numFmtId="0" fontId="28" fillId="0" borderId="0" xfId="3" applyNumberFormat="1" applyFont="1" applyAlignment="1">
      <alignment horizontal="right"/>
    </xf>
    <xf numFmtId="0" fontId="28" fillId="0" borderId="0" xfId="0" applyFont="1"/>
    <xf numFmtId="10" fontId="7" fillId="0" borderId="0" xfId="5" quotePrefix="1" applyNumberFormat="1" applyFont="1" applyBorder="1" applyAlignment="1"/>
    <xf numFmtId="0" fontId="26" fillId="0" borderId="0" xfId="3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9" fillId="0" borderId="0" xfId="3" applyNumberFormat="1" applyFont="1" applyAlignment="1">
      <alignment horizontal="right"/>
    </xf>
    <xf numFmtId="0" fontId="2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7" fontId="28" fillId="0" borderId="0" xfId="0" applyNumberFormat="1" applyFont="1" applyAlignment="1">
      <alignment horizontal="right" vertical="center"/>
    </xf>
  </cellXfs>
  <cellStyles count="6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百分比" xfId="4" builtinId="5"/>
    <cellStyle name="百分比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work/5&#24615;&#21029;&#32113;&#35336;/111&#24180;&#24615;&#21029;&#32113;&#35336;7&#38917;&#25351;&#27161;_&#20316;&#26989;&#27284;_0831.XLS" TargetMode="External"/><Relationship Id="rId1" Type="http://schemas.openxmlformats.org/officeDocument/2006/relationships/externalLinkPath" Target="/work/5&#24615;&#21029;&#32113;&#35336;/111&#24180;&#24615;&#21029;&#32113;&#35336;7&#38917;&#25351;&#27161;_&#20316;&#26989;&#27284;_08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_T0"/>
      <sheetName val="_T1"/>
      <sheetName val="_T2"/>
      <sheetName val="_T4"/>
      <sheetName val="_T5"/>
      <sheetName val="工作表1"/>
      <sheetName val="工作表2"/>
      <sheetName val="515"/>
      <sheetName val="516"/>
      <sheetName val="518"/>
      <sheetName val="701"/>
      <sheetName val="702"/>
      <sheetName val="704"/>
      <sheetName val="705"/>
      <sheetName val="T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F8">
            <v>12041795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EDBFD-F6A7-4A81-B358-E6EB67E9F469}">
  <dimension ref="A1:IV53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256" ht="17.25" customHeight="1" x14ac:dyDescent="0.35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 x14ac:dyDescent="0.35">
      <c r="A2" s="49"/>
      <c r="B2" s="50"/>
      <c r="C2" s="147" t="s">
        <v>256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399999999999999" x14ac:dyDescent="0.35">
      <c r="A3" s="148" t="s">
        <v>236</v>
      </c>
      <c r="B3" s="149"/>
      <c r="C3" s="149"/>
    </row>
    <row r="4" spans="1:256" ht="18.600000000000001" thickBot="1" x14ac:dyDescent="0.4">
      <c r="A4" s="150" t="s">
        <v>257</v>
      </c>
      <c r="B4" s="151"/>
      <c r="C4" s="151"/>
    </row>
    <row r="5" spans="1:256" ht="31.5" customHeight="1" thickBot="1" x14ac:dyDescent="0.4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 x14ac:dyDescent="0.35">
      <c r="A6" s="123" t="s">
        <v>90</v>
      </c>
      <c r="B6" s="86">
        <v>21468</v>
      </c>
      <c r="C6" s="76">
        <v>1.7521957131113341E-3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 x14ac:dyDescent="0.35">
      <c r="A7" s="90"/>
      <c r="B7" s="85"/>
      <c r="C7" s="79"/>
      <c r="D7" s="138"/>
    </row>
    <row r="8" spans="1:256" ht="16.5" customHeight="1" x14ac:dyDescent="0.35">
      <c r="A8" s="91" t="s">
        <v>124</v>
      </c>
      <c r="B8" s="96"/>
      <c r="C8" s="79"/>
      <c r="D8" s="138"/>
      <c r="E8" s="63"/>
    </row>
    <row r="9" spans="1:256" ht="15" customHeight="1" x14ac:dyDescent="0.35">
      <c r="A9" s="90" t="s">
        <v>125</v>
      </c>
      <c r="B9" s="96">
        <v>3854</v>
      </c>
      <c r="C9" s="79">
        <v>3.1455945026695925E-4</v>
      </c>
      <c r="D9" s="138"/>
    </row>
    <row r="10" spans="1:256" ht="15" customHeight="1" x14ac:dyDescent="0.35">
      <c r="A10" s="90" t="s">
        <v>126</v>
      </c>
      <c r="B10" s="87">
        <v>5465</v>
      </c>
      <c r="C10" s="79">
        <v>4.4604758580927151E-4</v>
      </c>
      <c r="D10" s="138"/>
    </row>
    <row r="11" spans="1:256" ht="15" customHeight="1" x14ac:dyDescent="0.35">
      <c r="A11" s="90" t="s">
        <v>127</v>
      </c>
      <c r="B11" s="87">
        <v>7223</v>
      </c>
      <c r="C11" s="79">
        <v>5.8953370764874076E-4</v>
      </c>
      <c r="D11" s="138"/>
    </row>
    <row r="12" spans="1:256" ht="15" customHeight="1" x14ac:dyDescent="0.35">
      <c r="A12" s="90" t="s">
        <v>128</v>
      </c>
      <c r="B12" s="87">
        <v>3491</v>
      </c>
      <c r="C12" s="79">
        <v>2.8493176981887774E-4</v>
      </c>
      <c r="D12" s="138"/>
    </row>
    <row r="13" spans="1:256" ht="15" customHeight="1" x14ac:dyDescent="0.35">
      <c r="A13" s="90" t="s">
        <v>129</v>
      </c>
      <c r="B13" s="87">
        <v>1435</v>
      </c>
      <c r="C13" s="79">
        <v>1.1712319956748484E-4</v>
      </c>
      <c r="D13" s="138"/>
    </row>
    <row r="14" spans="1:256" ht="3" customHeight="1" x14ac:dyDescent="0.35">
      <c r="A14" s="90"/>
      <c r="B14" s="85"/>
      <c r="C14" s="79"/>
      <c r="D14" s="138"/>
    </row>
    <row r="15" spans="1:256" ht="16.5" customHeight="1" x14ac:dyDescent="0.35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 x14ac:dyDescent="0.35">
      <c r="A16" s="103" t="s">
        <v>194</v>
      </c>
      <c r="B16" s="104">
        <v>6638</v>
      </c>
      <c r="C16" s="77">
        <v>5.4178661932332011E-4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 x14ac:dyDescent="0.35">
      <c r="A17" s="108" t="s">
        <v>170</v>
      </c>
      <c r="B17" s="87">
        <v>1640</v>
      </c>
      <c r="C17" s="79">
        <v>1.3385508521998268E-4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 x14ac:dyDescent="0.35">
      <c r="A18" s="108" t="s">
        <v>171</v>
      </c>
      <c r="B18" s="87">
        <v>4564</v>
      </c>
      <c r="C18" s="79">
        <v>3.7250890789268347E-4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 x14ac:dyDescent="0.35">
      <c r="A19" s="108" t="s">
        <v>172</v>
      </c>
      <c r="B19" s="87">
        <v>205</v>
      </c>
      <c r="C19" s="79">
        <v>1.6731885652497835E-5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 x14ac:dyDescent="0.35">
      <c r="A20" s="108" t="s">
        <v>173</v>
      </c>
      <c r="B20" s="87">
        <v>209</v>
      </c>
      <c r="C20" s="79">
        <v>1.7058361470107547E-5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 x14ac:dyDescent="0.35">
      <c r="A21" s="108" t="s">
        <v>174</v>
      </c>
      <c r="B21" s="87">
        <v>25</v>
      </c>
      <c r="C21" s="144">
        <v>2.0404738600607113E-6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 x14ac:dyDescent="0.35">
      <c r="A22" s="108" t="s">
        <v>175</v>
      </c>
      <c r="B22" s="163">
        <v>0</v>
      </c>
      <c r="C22" s="163"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 x14ac:dyDescent="0.35">
      <c r="A23" s="107" t="s">
        <v>200</v>
      </c>
      <c r="B23" s="104">
        <v>3683</v>
      </c>
      <c r="C23" s="77">
        <v>3.0060260906414403E-4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 x14ac:dyDescent="0.35">
      <c r="A24" s="108" t="s">
        <v>176</v>
      </c>
      <c r="B24" s="87">
        <v>2432</v>
      </c>
      <c r="C24" s="79">
        <v>1.98497297106706E-4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 x14ac:dyDescent="0.35">
      <c r="A25" s="108" t="s">
        <v>177</v>
      </c>
      <c r="B25" s="87">
        <v>645</v>
      </c>
      <c r="C25" s="79">
        <v>5.2644225589566354E-5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 x14ac:dyDescent="0.35">
      <c r="A26" s="108" t="s">
        <v>178</v>
      </c>
      <c r="B26" s="87">
        <v>449</v>
      </c>
      <c r="C26" s="79">
        <v>3.6646910526690376E-5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 x14ac:dyDescent="0.35">
      <c r="A27" s="108" t="s">
        <v>179</v>
      </c>
      <c r="B27" s="87">
        <v>157</v>
      </c>
      <c r="C27" s="79">
        <v>1.2814175841181268E-5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 x14ac:dyDescent="0.35">
      <c r="A28" s="107" t="s">
        <v>201</v>
      </c>
      <c r="B28" s="104">
        <v>4933</v>
      </c>
      <c r="C28" s="77">
        <v>4.026263020671796E-4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 x14ac:dyDescent="0.35">
      <c r="A29" s="108" t="s">
        <v>180</v>
      </c>
      <c r="B29" s="87">
        <v>3681</v>
      </c>
      <c r="C29" s="79">
        <v>3.0043937115533916E-4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 x14ac:dyDescent="0.35">
      <c r="A30" s="108" t="s">
        <v>181</v>
      </c>
      <c r="B30" s="87">
        <v>1162</v>
      </c>
      <c r="C30" s="79">
        <v>9.4841225015621867E-5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 x14ac:dyDescent="0.35">
      <c r="A31" s="108" t="s">
        <v>182</v>
      </c>
      <c r="B31" s="87">
        <v>91</v>
      </c>
      <c r="C31" s="79">
        <v>7.4273248506209897E-6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 x14ac:dyDescent="0.35">
      <c r="A32" s="107" t="s">
        <v>202</v>
      </c>
      <c r="B32" s="104">
        <v>2372</v>
      </c>
      <c r="C32" s="77">
        <v>1.9360015984256029E-4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 x14ac:dyDescent="0.35">
      <c r="A33" s="108" t="s">
        <v>183</v>
      </c>
      <c r="B33" s="97">
        <v>1475</v>
      </c>
      <c r="C33" s="79">
        <v>1.2038795774358198E-4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 x14ac:dyDescent="0.35">
      <c r="A34" s="108" t="s">
        <v>184</v>
      </c>
      <c r="B34" s="87">
        <v>339</v>
      </c>
      <c r="C34" s="79">
        <v>2.7668825542423247E-5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 x14ac:dyDescent="0.35">
      <c r="A35" s="108" t="s">
        <v>185</v>
      </c>
      <c r="B35" s="87">
        <v>236</v>
      </c>
      <c r="C35" s="79">
        <v>1.9262073238973117E-5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 x14ac:dyDescent="0.35">
      <c r="A36" s="108" t="s">
        <v>186</v>
      </c>
      <c r="B36" s="87">
        <v>322</v>
      </c>
      <c r="C36" s="79">
        <v>2.6281303317581963E-5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 x14ac:dyDescent="0.35">
      <c r="A37" s="107" t="s">
        <v>203</v>
      </c>
      <c r="B37" s="104">
        <v>3476</v>
      </c>
      <c r="C37" s="77">
        <v>2.8370748550284134E-4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 x14ac:dyDescent="0.35">
      <c r="A38" s="108" t="s">
        <v>187</v>
      </c>
      <c r="B38" s="97">
        <v>3162</v>
      </c>
      <c r="C38" s="79">
        <v>2.5807913382047877E-4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 x14ac:dyDescent="0.35">
      <c r="A39" s="108" t="s">
        <v>188</v>
      </c>
      <c r="B39" s="87">
        <v>288</v>
      </c>
      <c r="C39" s="79">
        <v>2.3506258867899395E-5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 x14ac:dyDescent="0.35">
      <c r="A40" s="108" t="s">
        <v>189</v>
      </c>
      <c r="B40" s="87">
        <v>26</v>
      </c>
      <c r="C40" s="79">
        <v>2.1220928144631398E-6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 x14ac:dyDescent="0.35">
      <c r="A41" s="107" t="s">
        <v>204</v>
      </c>
      <c r="B41" s="104">
        <v>373</v>
      </c>
      <c r="C41" s="77">
        <v>3.0443869992105815E-5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 x14ac:dyDescent="0.35">
      <c r="A42" s="108" t="s">
        <v>190</v>
      </c>
      <c r="B42" s="87">
        <v>275</v>
      </c>
      <c r="C42" s="79">
        <v>2.2445212460667826E-5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 x14ac:dyDescent="0.4">
      <c r="A43" s="109" t="s">
        <v>192</v>
      </c>
      <c r="B43" s="88">
        <v>98</v>
      </c>
      <c r="C43" s="83">
        <v>7.9986575314379893E-6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 x14ac:dyDescent="0.35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 x14ac:dyDescent="0.35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 x14ac:dyDescent="0.35">
      <c r="A46" s="146" t="s">
        <v>258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 x14ac:dyDescent="0.35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 x14ac:dyDescent="0.35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 x14ac:dyDescent="0.35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 x14ac:dyDescent="0.35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 x14ac:dyDescent="0.35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BE2F3-1612-40A0-B85B-BE807D38F40A}">
  <dimension ref="A1:IV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256" ht="17.25" customHeight="1" x14ac:dyDescent="0.35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 x14ac:dyDescent="0.35">
      <c r="A2" s="49"/>
      <c r="B2" s="50"/>
      <c r="C2" s="147" t="s">
        <v>253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399999999999999" x14ac:dyDescent="0.35">
      <c r="A3" s="148" t="s">
        <v>236</v>
      </c>
      <c r="B3" s="149"/>
      <c r="C3" s="149"/>
    </row>
    <row r="4" spans="1:256" ht="18.600000000000001" thickBot="1" x14ac:dyDescent="0.4">
      <c r="A4" s="150" t="s">
        <v>254</v>
      </c>
      <c r="B4" s="151"/>
      <c r="C4" s="151"/>
    </row>
    <row r="5" spans="1:256" ht="31.5" customHeight="1" thickBot="1" x14ac:dyDescent="0.4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 x14ac:dyDescent="0.35">
      <c r="A6" s="123" t="s">
        <v>90</v>
      </c>
      <c r="B6" s="86">
        <v>21964</v>
      </c>
      <c r="C6" s="76">
        <v>1.8063177369151344E-3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 x14ac:dyDescent="0.35">
      <c r="A7" s="90"/>
      <c r="B7" s="85"/>
      <c r="C7" s="79"/>
      <c r="D7" s="138"/>
    </row>
    <row r="8" spans="1:256" ht="16.5" customHeight="1" x14ac:dyDescent="0.35">
      <c r="A8" s="91" t="s">
        <v>124</v>
      </c>
      <c r="B8" s="96"/>
      <c r="C8" s="79"/>
      <c r="D8" s="138"/>
      <c r="E8" s="63"/>
    </row>
    <row r="9" spans="1:256" ht="15" customHeight="1" x14ac:dyDescent="0.35">
      <c r="A9" s="90" t="s">
        <v>125</v>
      </c>
      <c r="B9" s="96">
        <v>4108</v>
      </c>
      <c r="C9" s="79">
        <v>3.3784161642903712E-4</v>
      </c>
      <c r="D9" s="138"/>
    </row>
    <row r="10" spans="1:256" ht="15" customHeight="1" x14ac:dyDescent="0.35">
      <c r="A10" s="90" t="s">
        <v>126</v>
      </c>
      <c r="B10" s="87">
        <v>5843</v>
      </c>
      <c r="C10" s="79">
        <v>4.8052788821686075E-4</v>
      </c>
      <c r="D10" s="138"/>
    </row>
    <row r="11" spans="1:256" ht="15" customHeight="1" x14ac:dyDescent="0.35">
      <c r="A11" s="90" t="s">
        <v>127</v>
      </c>
      <c r="B11" s="87">
        <v>7311</v>
      </c>
      <c r="C11" s="79">
        <v>6.0125609973531906E-4</v>
      </c>
      <c r="D11" s="138"/>
    </row>
    <row r="12" spans="1:256" ht="15" customHeight="1" x14ac:dyDescent="0.35">
      <c r="A12" s="90" t="s">
        <v>128</v>
      </c>
      <c r="B12" s="87">
        <v>3344</v>
      </c>
      <c r="C12" s="79">
        <v>2.7501031288673324E-4</v>
      </c>
      <c r="D12" s="138"/>
    </row>
    <row r="13" spans="1:256" ht="15" customHeight="1" x14ac:dyDescent="0.35">
      <c r="A13" s="90" t="s">
        <v>129</v>
      </c>
      <c r="B13" s="87">
        <v>1358</v>
      </c>
      <c r="C13" s="79">
        <v>1.1168181964718414E-4</v>
      </c>
      <c r="D13" s="138"/>
    </row>
    <row r="14" spans="1:256" ht="3" customHeight="1" x14ac:dyDescent="0.35">
      <c r="A14" s="90"/>
      <c r="B14" s="85"/>
      <c r="C14" s="79"/>
      <c r="D14" s="138"/>
    </row>
    <row r="15" spans="1:256" ht="16.5" customHeight="1" x14ac:dyDescent="0.35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 x14ac:dyDescent="0.35">
      <c r="A16" s="103" t="s">
        <v>194</v>
      </c>
      <c r="B16" s="104">
        <v>6890</v>
      </c>
      <c r="C16" s="77">
        <v>5.6663309084616987E-4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 x14ac:dyDescent="0.35">
      <c r="A17" s="108" t="s">
        <v>170</v>
      </c>
      <c r="B17" s="87">
        <v>1717</v>
      </c>
      <c r="C17" s="79">
        <v>1.4120595311797876E-4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 x14ac:dyDescent="0.35">
      <c r="A18" s="108" t="s">
        <v>171</v>
      </c>
      <c r="B18" s="87">
        <v>4673</v>
      </c>
      <c r="C18" s="79">
        <v>3.8430717467694513E-4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 x14ac:dyDescent="0.35">
      <c r="A19" s="108" t="s">
        <v>172</v>
      </c>
      <c r="B19" s="87">
        <v>219</v>
      </c>
      <c r="C19" s="79">
        <v>1.8010543816445748E-5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 x14ac:dyDescent="0.35">
      <c r="A20" s="108" t="s">
        <v>173</v>
      </c>
      <c r="B20" s="87">
        <v>231</v>
      </c>
      <c r="C20" s="79">
        <v>1.8997422929675654E-5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 x14ac:dyDescent="0.35">
      <c r="A21" s="108" t="s">
        <v>174</v>
      </c>
      <c r="B21" s="87">
        <v>49</v>
      </c>
      <c r="C21" s="144">
        <v>4.0297563790221078E-6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 x14ac:dyDescent="0.35">
      <c r="A22" s="108" t="s">
        <v>175</v>
      </c>
      <c r="B22" s="97">
        <v>1</v>
      </c>
      <c r="C22" s="144">
        <v>8.2239926102492003E-8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 x14ac:dyDescent="0.35">
      <c r="A23" s="107" t="s">
        <v>200</v>
      </c>
      <c r="B23" s="104">
        <v>4038</v>
      </c>
      <c r="C23" s="77">
        <v>3.3208482160186268E-4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 x14ac:dyDescent="0.35">
      <c r="A24" s="108" t="s">
        <v>176</v>
      </c>
      <c r="B24" s="87">
        <v>2746</v>
      </c>
      <c r="C24" s="79">
        <v>2.2583083707744303E-4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 x14ac:dyDescent="0.35">
      <c r="A25" s="108" t="s">
        <v>177</v>
      </c>
      <c r="B25" s="87">
        <v>712</v>
      </c>
      <c r="C25" s="79">
        <v>5.8554827384974304E-5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 x14ac:dyDescent="0.35">
      <c r="A26" s="108" t="s">
        <v>178</v>
      </c>
      <c r="B26" s="87">
        <v>455</v>
      </c>
      <c r="C26" s="79">
        <v>3.741916637663386E-5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 x14ac:dyDescent="0.35">
      <c r="A27" s="108" t="s">
        <v>179</v>
      </c>
      <c r="B27" s="87">
        <v>125</v>
      </c>
      <c r="C27" s="79">
        <v>1.02799907628115E-5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 x14ac:dyDescent="0.35">
      <c r="A28" s="107" t="s">
        <v>201</v>
      </c>
      <c r="B28" s="104">
        <v>4873</v>
      </c>
      <c r="C28" s="77">
        <v>4.0075515989744352E-4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 x14ac:dyDescent="0.35">
      <c r="A29" s="108" t="s">
        <v>180</v>
      </c>
      <c r="B29" s="87">
        <v>3580</v>
      </c>
      <c r="C29" s="79">
        <v>2.9441893544692138E-4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 x14ac:dyDescent="0.35">
      <c r="A30" s="108" t="s">
        <v>181</v>
      </c>
      <c r="B30" s="87">
        <v>1208</v>
      </c>
      <c r="C30" s="79">
        <v>9.9345830731810333E-5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 x14ac:dyDescent="0.35">
      <c r="A31" s="108" t="s">
        <v>182</v>
      </c>
      <c r="B31" s="87">
        <v>86</v>
      </c>
      <c r="C31" s="79">
        <v>7.0726336448143124E-6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 x14ac:dyDescent="0.35">
      <c r="A32" s="107" t="s">
        <v>202</v>
      </c>
      <c r="B32" s="104">
        <v>2436</v>
      </c>
      <c r="C32" s="77">
        <v>2.0033645998567053E-4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 x14ac:dyDescent="0.35">
      <c r="A33" s="108" t="s">
        <v>183</v>
      </c>
      <c r="B33" s="97">
        <v>1619</v>
      </c>
      <c r="C33" s="79">
        <v>1.3314644035993455E-4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 x14ac:dyDescent="0.35">
      <c r="A34" s="108" t="s">
        <v>184</v>
      </c>
      <c r="B34" s="87">
        <v>347</v>
      </c>
      <c r="C34" s="79">
        <v>2.8537254357564726E-5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 x14ac:dyDescent="0.35">
      <c r="A35" s="108" t="s">
        <v>185</v>
      </c>
      <c r="B35" s="87">
        <v>188</v>
      </c>
      <c r="C35" s="79">
        <v>1.5461106107268496E-5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 x14ac:dyDescent="0.35">
      <c r="A36" s="108" t="s">
        <v>186</v>
      </c>
      <c r="B36" s="87">
        <v>282</v>
      </c>
      <c r="C36" s="79">
        <v>2.3191659160902746E-5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 x14ac:dyDescent="0.35">
      <c r="A37" s="107" t="s">
        <v>203</v>
      </c>
      <c r="B37" s="104">
        <v>3377</v>
      </c>
      <c r="C37" s="77">
        <v>2.7772423044811548E-4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 x14ac:dyDescent="0.35">
      <c r="A38" s="108" t="s">
        <v>187</v>
      </c>
      <c r="B38" s="97">
        <v>3076</v>
      </c>
      <c r="C38" s="79">
        <v>2.529700126912654E-4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 x14ac:dyDescent="0.35">
      <c r="A39" s="108" t="s">
        <v>188</v>
      </c>
      <c r="B39" s="87">
        <v>280</v>
      </c>
      <c r="C39" s="79">
        <v>2.3027179308697761E-5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 x14ac:dyDescent="0.35">
      <c r="A40" s="108" t="s">
        <v>189</v>
      </c>
      <c r="B40" s="87">
        <v>21</v>
      </c>
      <c r="C40" s="79">
        <v>1.727038448152332E-6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 x14ac:dyDescent="0.35">
      <c r="A41" s="107" t="s">
        <v>204</v>
      </c>
      <c r="B41" s="104">
        <v>354</v>
      </c>
      <c r="C41" s="77">
        <v>2.911293384028217E-5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 x14ac:dyDescent="0.35">
      <c r="A42" s="108" t="s">
        <v>190</v>
      </c>
      <c r="B42" s="87">
        <v>250</v>
      </c>
      <c r="C42" s="79">
        <v>2.0559981525623E-5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 x14ac:dyDescent="0.4">
      <c r="A43" s="109" t="s">
        <v>192</v>
      </c>
      <c r="B43" s="88">
        <v>104</v>
      </c>
      <c r="C43" s="83">
        <v>8.5529523146591684E-6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 x14ac:dyDescent="0.35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 x14ac:dyDescent="0.35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 x14ac:dyDescent="0.35">
      <c r="A46" s="146" t="s">
        <v>255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 x14ac:dyDescent="0.35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 x14ac:dyDescent="0.35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 x14ac:dyDescent="0.35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 x14ac:dyDescent="0.35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 x14ac:dyDescent="0.35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256" ht="17.25" customHeight="1" x14ac:dyDescent="0.35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 x14ac:dyDescent="0.35">
      <c r="A2" s="49"/>
      <c r="B2" s="50"/>
      <c r="C2" s="145" t="s">
        <v>250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399999999999999" x14ac:dyDescent="0.35">
      <c r="A3" s="148" t="s">
        <v>236</v>
      </c>
      <c r="B3" s="149"/>
      <c r="C3" s="149"/>
    </row>
    <row r="4" spans="1:256" ht="18.600000000000001" thickBot="1" x14ac:dyDescent="0.4">
      <c r="A4" s="151" t="s">
        <v>251</v>
      </c>
      <c r="B4" s="151"/>
      <c r="C4" s="151"/>
    </row>
    <row r="5" spans="1:256" ht="31.5" customHeight="1" thickBot="1" x14ac:dyDescent="0.4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 x14ac:dyDescent="0.35">
      <c r="A6" s="123" t="s">
        <v>90</v>
      </c>
      <c r="B6" s="86">
        <v>22936</v>
      </c>
      <c r="C6" s="76">
        <v>1.8937431423437449E-3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 x14ac:dyDescent="0.35">
      <c r="A7" s="90"/>
      <c r="B7" s="85"/>
      <c r="C7" s="79"/>
      <c r="D7" s="138"/>
    </row>
    <row r="8" spans="1:256" ht="16.5" customHeight="1" x14ac:dyDescent="0.35">
      <c r="A8" s="91" t="s">
        <v>124</v>
      </c>
      <c r="B8" s="96"/>
      <c r="C8" s="79"/>
      <c r="D8" s="138"/>
      <c r="E8" s="63"/>
    </row>
    <row r="9" spans="1:256" ht="15" customHeight="1" x14ac:dyDescent="0.35">
      <c r="A9" s="90" t="s">
        <v>125</v>
      </c>
      <c r="B9" s="96">
        <v>4363</v>
      </c>
      <c r="C9" s="79">
        <v>3.6023723971249385E-4</v>
      </c>
      <c r="D9" s="138"/>
    </row>
    <row r="10" spans="1:256" ht="15" customHeight="1" x14ac:dyDescent="0.35">
      <c r="A10" s="90" t="s">
        <v>126</v>
      </c>
      <c r="B10" s="87">
        <v>6139</v>
      </c>
      <c r="C10" s="79">
        <v>5.0687518097524635E-4</v>
      </c>
      <c r="D10" s="138"/>
    </row>
    <row r="11" spans="1:256" ht="15" customHeight="1" x14ac:dyDescent="0.35">
      <c r="A11" s="90" t="s">
        <v>127</v>
      </c>
      <c r="B11" s="87">
        <v>7574</v>
      </c>
      <c r="C11" s="79">
        <v>6.253579769842834E-4</v>
      </c>
      <c r="D11" s="138"/>
    </row>
    <row r="12" spans="1:256" ht="15" customHeight="1" x14ac:dyDescent="0.35">
      <c r="A12" s="90" t="s">
        <v>128</v>
      </c>
      <c r="B12" s="87">
        <v>3468</v>
      </c>
      <c r="C12" s="79">
        <v>2.8634030422253697E-4</v>
      </c>
      <c r="D12" s="138"/>
    </row>
    <row r="13" spans="1:256" ht="15" customHeight="1" x14ac:dyDescent="0.35">
      <c r="A13" s="90" t="s">
        <v>129</v>
      </c>
      <c r="B13" s="87">
        <v>1392</v>
      </c>
      <c r="C13" s="79">
        <v>1.1493244044918438E-4</v>
      </c>
      <c r="D13" s="138"/>
    </row>
    <row r="14" spans="1:256" ht="3" customHeight="1" x14ac:dyDescent="0.35">
      <c r="A14" s="90"/>
      <c r="B14" s="85"/>
      <c r="C14" s="79"/>
      <c r="D14" s="138"/>
    </row>
    <row r="15" spans="1:256" ht="16.5" customHeight="1" x14ac:dyDescent="0.35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 x14ac:dyDescent="0.35">
      <c r="A16" s="103" t="s">
        <v>194</v>
      </c>
      <c r="B16" s="104">
        <v>6964</v>
      </c>
      <c r="C16" s="77">
        <v>5.7499246787939655E-4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 x14ac:dyDescent="0.35">
      <c r="A17" s="108" t="s">
        <v>170</v>
      </c>
      <c r="B17" s="87">
        <v>1674</v>
      </c>
      <c r="C17" s="79">
        <v>1.3821616760914846E-4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 x14ac:dyDescent="0.35">
      <c r="A18" s="108" t="s">
        <v>171</v>
      </c>
      <c r="B18" s="87">
        <v>4852</v>
      </c>
      <c r="C18" s="79">
        <v>4.00612213404772E-4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 x14ac:dyDescent="0.35">
      <c r="A19" s="108" t="s">
        <v>172</v>
      </c>
      <c r="B19" s="87">
        <v>243</v>
      </c>
      <c r="C19" s="79">
        <v>2.0063637233586066E-5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 x14ac:dyDescent="0.35">
      <c r="A20" s="108" t="s">
        <v>173</v>
      </c>
      <c r="B20" s="87">
        <v>192</v>
      </c>
      <c r="C20" s="79">
        <v>1.5852750406784051E-5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 x14ac:dyDescent="0.35">
      <c r="A21" s="108" t="s">
        <v>174</v>
      </c>
      <c r="B21" s="87">
        <v>8</v>
      </c>
      <c r="C21" s="144">
        <v>6.6053126694933556E-7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 x14ac:dyDescent="0.35">
      <c r="A22" s="108" t="s">
        <v>175</v>
      </c>
      <c r="B22" s="97">
        <v>0</v>
      </c>
      <c r="C22" s="125"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 x14ac:dyDescent="0.35">
      <c r="A23" s="107" t="s">
        <v>200</v>
      </c>
      <c r="B23" s="104">
        <v>4215</v>
      </c>
      <c r="C23" s="77">
        <v>3.4801741127393114E-4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 x14ac:dyDescent="0.35">
      <c r="A24" s="108" t="s">
        <v>176</v>
      </c>
      <c r="B24" s="87">
        <v>2954</v>
      </c>
      <c r="C24" s="79">
        <v>2.4390117032104214E-4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 x14ac:dyDescent="0.35">
      <c r="A25" s="108" t="s">
        <v>177</v>
      </c>
      <c r="B25" s="87">
        <v>699</v>
      </c>
      <c r="C25" s="79">
        <v>5.7713919449698189E-5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 x14ac:dyDescent="0.35">
      <c r="A26" s="108" t="s">
        <v>178</v>
      </c>
      <c r="B26" s="87">
        <v>429</v>
      </c>
      <c r="C26" s="79">
        <v>3.5420989190158119E-5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 x14ac:dyDescent="0.35">
      <c r="A27" s="108" t="s">
        <v>179</v>
      </c>
      <c r="B27" s="87">
        <v>134</v>
      </c>
      <c r="C27" s="79">
        <v>1.106389872140137E-5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 x14ac:dyDescent="0.35">
      <c r="A28" s="107" t="s">
        <v>201</v>
      </c>
      <c r="B28" s="104">
        <v>5168</v>
      </c>
      <c r="C28" s="77">
        <v>4.2670319844927075E-4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 x14ac:dyDescent="0.35">
      <c r="A29" s="108" t="s">
        <v>180</v>
      </c>
      <c r="B29" s="87">
        <v>3698</v>
      </c>
      <c r="C29" s="79">
        <v>3.0533057814733034E-4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 x14ac:dyDescent="0.35">
      <c r="A30" s="108" t="s">
        <v>181</v>
      </c>
      <c r="B30" s="87">
        <v>1364</v>
      </c>
      <c r="C30" s="79">
        <v>1.126205810148617E-4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 x14ac:dyDescent="0.35">
      <c r="A31" s="108" t="s">
        <v>182</v>
      </c>
      <c r="B31" s="87">
        <v>107</v>
      </c>
      <c r="C31" s="79">
        <v>8.8346056954473622E-6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 x14ac:dyDescent="0.35">
      <c r="A32" s="107" t="s">
        <v>202</v>
      </c>
      <c r="B32" s="104">
        <v>2611</v>
      </c>
      <c r="C32" s="77">
        <v>2.1558089225058938E-4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 x14ac:dyDescent="0.35">
      <c r="A33" s="108" t="s">
        <v>183</v>
      </c>
      <c r="B33" s="97">
        <v>1742</v>
      </c>
      <c r="C33" s="79">
        <v>1.4383068337821782E-4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 x14ac:dyDescent="0.35">
      <c r="A34" s="108" t="s">
        <v>184</v>
      </c>
      <c r="B34" s="87">
        <v>386</v>
      </c>
      <c r="C34" s="79">
        <v>3.1870633630305435E-5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 x14ac:dyDescent="0.35">
      <c r="A35" s="108" t="s">
        <v>185</v>
      </c>
      <c r="B35" s="87">
        <v>181</v>
      </c>
      <c r="C35" s="79">
        <v>1.4944519914728716E-5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 x14ac:dyDescent="0.35">
      <c r="A36" s="108" t="s">
        <v>186</v>
      </c>
      <c r="B36" s="87">
        <v>303</v>
      </c>
      <c r="C36" s="79">
        <v>2.5017621735706082E-5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 x14ac:dyDescent="0.35">
      <c r="A37" s="107" t="s">
        <v>203</v>
      </c>
      <c r="B37" s="104">
        <v>3571</v>
      </c>
      <c r="C37" s="77">
        <v>2.9484464428450964E-4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 x14ac:dyDescent="0.35">
      <c r="A38" s="108" t="s">
        <v>187</v>
      </c>
      <c r="B38" s="97">
        <v>3222</v>
      </c>
      <c r="C38" s="79">
        <v>2.6602896776384489E-4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 x14ac:dyDescent="0.35">
      <c r="A39" s="108" t="s">
        <v>188</v>
      </c>
      <c r="B39" s="87">
        <v>340</v>
      </c>
      <c r="C39" s="79">
        <v>2.8072578845346758E-5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 x14ac:dyDescent="0.35">
      <c r="A40" s="108" t="s">
        <v>189</v>
      </c>
      <c r="B40" s="87">
        <v>10</v>
      </c>
      <c r="C40" s="79">
        <v>8.2566408368666942E-7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 x14ac:dyDescent="0.35">
      <c r="A41" s="107" t="s">
        <v>204</v>
      </c>
      <c r="B41" s="104">
        <v>411</v>
      </c>
      <c r="C41" s="77">
        <v>3.393479383952211E-5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 x14ac:dyDescent="0.35">
      <c r="A42" s="108" t="s">
        <v>190</v>
      </c>
      <c r="B42" s="87">
        <v>285</v>
      </c>
      <c r="C42" s="79">
        <v>2.3531426385070079E-5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 x14ac:dyDescent="0.4">
      <c r="A43" s="109" t="s">
        <v>192</v>
      </c>
      <c r="B43" s="88">
        <v>126</v>
      </c>
      <c r="C43" s="83">
        <v>1.0403367454452034E-5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 x14ac:dyDescent="0.35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 x14ac:dyDescent="0.35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 x14ac:dyDescent="0.35">
      <c r="A46" s="146" t="s">
        <v>252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 x14ac:dyDescent="0.35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 x14ac:dyDescent="0.35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 x14ac:dyDescent="0.35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 x14ac:dyDescent="0.35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 x14ac:dyDescent="0.35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256" ht="17.25" customHeight="1" x14ac:dyDescent="0.35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 x14ac:dyDescent="0.35">
      <c r="A2" s="49"/>
      <c r="B2" s="50"/>
      <c r="C2" s="142" t="s">
        <v>248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399999999999999" x14ac:dyDescent="0.35">
      <c r="A3" s="148" t="s">
        <v>236</v>
      </c>
      <c r="B3" s="149"/>
      <c r="C3" s="149"/>
    </row>
    <row r="4" spans="1:256" ht="18.600000000000001" thickBot="1" x14ac:dyDescent="0.4">
      <c r="A4" s="152" t="s">
        <v>246</v>
      </c>
      <c r="B4" s="151"/>
      <c r="C4" s="151"/>
    </row>
    <row r="5" spans="1:256" ht="31.5" customHeight="1" thickBot="1" x14ac:dyDescent="0.4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 x14ac:dyDescent="0.35">
      <c r="A6" s="123" t="s">
        <v>90</v>
      </c>
      <c r="B6" s="86">
        <v>22788</v>
      </c>
      <c r="C6" s="76">
        <v>1.8924088975107117E-3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 x14ac:dyDescent="0.35">
      <c r="A7" s="90"/>
      <c r="B7" s="85"/>
      <c r="C7" s="79"/>
      <c r="D7" s="138"/>
    </row>
    <row r="8" spans="1:256" ht="16.5" customHeight="1" x14ac:dyDescent="0.35">
      <c r="A8" s="91" t="s">
        <v>124</v>
      </c>
      <c r="B8" s="96"/>
      <c r="C8" s="79"/>
      <c r="D8" s="138"/>
      <c r="E8" s="63"/>
    </row>
    <row r="9" spans="1:256" ht="15" customHeight="1" x14ac:dyDescent="0.35">
      <c r="A9" s="90" t="s">
        <v>125</v>
      </c>
      <c r="B9" s="96">
        <v>4526</v>
      </c>
      <c r="C9" s="79">
        <v>3.7585758601603832E-4</v>
      </c>
      <c r="D9" s="138"/>
    </row>
    <row r="10" spans="1:256" ht="15" customHeight="1" x14ac:dyDescent="0.35">
      <c r="A10" s="90" t="s">
        <v>126</v>
      </c>
      <c r="B10" s="87">
        <v>6312</v>
      </c>
      <c r="C10" s="79">
        <v>5.2417434443951258E-4</v>
      </c>
      <c r="D10" s="138"/>
    </row>
    <row r="11" spans="1:256" ht="15" customHeight="1" x14ac:dyDescent="0.35">
      <c r="A11" s="90" t="s">
        <v>127</v>
      </c>
      <c r="B11" s="87">
        <v>7311</v>
      </c>
      <c r="C11" s="79">
        <v>6.0713539800337079E-4</v>
      </c>
      <c r="D11" s="138"/>
    </row>
    <row r="12" spans="1:256" ht="15" customHeight="1" x14ac:dyDescent="0.35">
      <c r="A12" s="90" t="s">
        <v>128</v>
      </c>
      <c r="B12" s="87">
        <v>3428</v>
      </c>
      <c r="C12" s="79">
        <v>2.8467516678368964E-4</v>
      </c>
      <c r="D12" s="138"/>
    </row>
    <row r="13" spans="1:256" ht="15" customHeight="1" x14ac:dyDescent="0.35">
      <c r="A13" s="90" t="s">
        <v>129</v>
      </c>
      <c r="B13" s="87">
        <v>1211</v>
      </c>
      <c r="C13" s="79">
        <v>1.0056640226810039E-4</v>
      </c>
      <c r="D13" s="138"/>
    </row>
    <row r="14" spans="1:256" ht="3" customHeight="1" x14ac:dyDescent="0.35">
      <c r="A14" s="90"/>
      <c r="B14" s="85"/>
      <c r="C14" s="79"/>
      <c r="D14" s="138"/>
    </row>
    <row r="15" spans="1:256" ht="16.5" customHeight="1" x14ac:dyDescent="0.35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 x14ac:dyDescent="0.35">
      <c r="A16" s="103" t="s">
        <v>194</v>
      </c>
      <c r="B16" s="104">
        <v>6786</v>
      </c>
      <c r="C16" s="77">
        <v>5.6353724673107288E-4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 x14ac:dyDescent="0.35">
      <c r="A17" s="108" t="s">
        <v>170</v>
      </c>
      <c r="B17" s="87">
        <v>1613</v>
      </c>
      <c r="C17" s="79">
        <v>1.3395012952803132E-4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 x14ac:dyDescent="0.35">
      <c r="A18" s="108" t="s">
        <v>171</v>
      </c>
      <c r="B18" s="87">
        <v>4758</v>
      </c>
      <c r="C18" s="79">
        <v>3.9512381667351087E-4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 x14ac:dyDescent="0.35">
      <c r="A19" s="108" t="s">
        <v>172</v>
      </c>
      <c r="B19" s="87">
        <v>210</v>
      </c>
      <c r="C19" s="79">
        <v>1.7439260508919145E-5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 x14ac:dyDescent="0.35">
      <c r="A20" s="108" t="s">
        <v>173</v>
      </c>
      <c r="B20" s="87">
        <v>200</v>
      </c>
      <c r="C20" s="79">
        <v>1.6608819532303945E-5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 x14ac:dyDescent="0.35">
      <c r="A21" s="108" t="s">
        <v>174</v>
      </c>
      <c r="B21" s="87">
        <v>6</v>
      </c>
      <c r="C21" s="144">
        <f>B21/[1]T38!$F$8</f>
        <v>4.9826458596911837E-7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 x14ac:dyDescent="0.35">
      <c r="A22" s="108" t="s">
        <v>175</v>
      </c>
      <c r="B22" s="97">
        <v>0</v>
      </c>
      <c r="C22" s="125"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 x14ac:dyDescent="0.35">
      <c r="A23" s="107" t="s">
        <v>200</v>
      </c>
      <c r="B23" s="104">
        <v>4102</v>
      </c>
      <c r="C23" s="77">
        <v>3.4064688860755392E-4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 x14ac:dyDescent="0.35">
      <c r="A24" s="108" t="s">
        <v>176</v>
      </c>
      <c r="B24" s="87">
        <v>2833</v>
      </c>
      <c r="C24" s="79">
        <v>2.3526392867508541E-4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 x14ac:dyDescent="0.35">
      <c r="A25" s="108" t="s">
        <v>177</v>
      </c>
      <c r="B25" s="87">
        <v>717</v>
      </c>
      <c r="C25" s="79">
        <v>5.9542618023309646E-5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 x14ac:dyDescent="0.35">
      <c r="A26" s="108" t="s">
        <v>178</v>
      </c>
      <c r="B26" s="87">
        <v>408</v>
      </c>
      <c r="C26" s="79">
        <v>3.3881991845900051E-5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 x14ac:dyDescent="0.35">
      <c r="A27" s="108" t="s">
        <v>179</v>
      </c>
      <c r="B27" s="87">
        <v>145</v>
      </c>
      <c r="C27" s="79">
        <v>1.2041394160920361E-5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 x14ac:dyDescent="0.35">
      <c r="A28" s="107" t="s">
        <v>201</v>
      </c>
      <c r="B28" s="104">
        <v>5133</v>
      </c>
      <c r="C28" s="77">
        <v>4.2626535329658079E-4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 x14ac:dyDescent="0.35">
      <c r="A29" s="108" t="s">
        <v>180</v>
      </c>
      <c r="B29" s="87">
        <v>3690</v>
      </c>
      <c r="C29" s="79">
        <v>3.0643272037100784E-4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 x14ac:dyDescent="0.35">
      <c r="A30" s="108" t="s">
        <v>181</v>
      </c>
      <c r="B30" s="87">
        <v>1336</v>
      </c>
      <c r="C30" s="79">
        <v>1.1094691447579036E-4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 x14ac:dyDescent="0.35">
      <c r="A31" s="108" t="s">
        <v>182</v>
      </c>
      <c r="B31" s="87">
        <v>107</v>
      </c>
      <c r="C31" s="79">
        <v>8.8857184497826108E-6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 x14ac:dyDescent="0.35">
      <c r="A32" s="107" t="s">
        <v>202</v>
      </c>
      <c r="B32" s="104">
        <v>2811</v>
      </c>
      <c r="C32" s="77">
        <v>2.3343695852653197E-4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 x14ac:dyDescent="0.35">
      <c r="A33" s="108" t="s">
        <v>183</v>
      </c>
      <c r="B33" s="97">
        <v>1955</v>
      </c>
      <c r="C33" s="79">
        <v>1.6235121092827108E-4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 x14ac:dyDescent="0.35">
      <c r="A34" s="108" t="s">
        <v>184</v>
      </c>
      <c r="B34" s="87">
        <v>412</v>
      </c>
      <c r="C34" s="79">
        <v>3.4214168236546128E-5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 x14ac:dyDescent="0.35">
      <c r="A35" s="108" t="s">
        <v>185</v>
      </c>
      <c r="B35" s="87">
        <v>195</v>
      </c>
      <c r="C35" s="79">
        <v>1.6193599043996349E-5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 x14ac:dyDescent="0.35">
      <c r="A36" s="108" t="s">
        <v>186</v>
      </c>
      <c r="B36" s="87">
        <v>249</v>
      </c>
      <c r="C36" s="79">
        <v>2.0677980317718412E-5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 x14ac:dyDescent="0.35">
      <c r="A37" s="107" t="s">
        <v>203</v>
      </c>
      <c r="B37" s="104">
        <v>3573</v>
      </c>
      <c r="C37" s="77">
        <v>2.9671656094461003E-4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 x14ac:dyDescent="0.35">
      <c r="A38" s="108" t="s">
        <v>187</v>
      </c>
      <c r="B38" s="97">
        <v>3306</v>
      </c>
      <c r="C38" s="79">
        <v>2.7454378686898423E-4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 x14ac:dyDescent="0.35">
      <c r="A39" s="108" t="s">
        <v>188</v>
      </c>
      <c r="B39" s="87">
        <v>252</v>
      </c>
      <c r="C39" s="79">
        <v>2.0927112610702974E-5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 x14ac:dyDescent="0.35">
      <c r="A40" s="108" t="s">
        <v>189</v>
      </c>
      <c r="B40" s="87">
        <v>15</v>
      </c>
      <c r="C40" s="79">
        <v>1.245661464922796E-6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 x14ac:dyDescent="0.35">
      <c r="A41" s="107" t="s">
        <v>204</v>
      </c>
      <c r="B41" s="104">
        <v>385</v>
      </c>
      <c r="C41" s="77">
        <v>3.1971977599685098E-5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 x14ac:dyDescent="0.35">
      <c r="A42" s="108" t="s">
        <v>190</v>
      </c>
      <c r="B42" s="87">
        <v>289</v>
      </c>
      <c r="C42" s="79">
        <v>2.3999744224179203E-5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 x14ac:dyDescent="0.4">
      <c r="A43" s="109" t="s">
        <v>192</v>
      </c>
      <c r="B43" s="88">
        <v>96</v>
      </c>
      <c r="C43" s="83">
        <v>7.972233375505894E-6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 x14ac:dyDescent="0.35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 x14ac:dyDescent="0.35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 x14ac:dyDescent="0.35">
      <c r="A46" s="119" t="s">
        <v>247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 x14ac:dyDescent="0.35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 x14ac:dyDescent="0.35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 x14ac:dyDescent="0.35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 x14ac:dyDescent="0.35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 x14ac:dyDescent="0.35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256" ht="17.25" customHeight="1" x14ac:dyDescent="0.35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 x14ac:dyDescent="0.35">
      <c r="A2" s="49"/>
      <c r="B2" s="50"/>
      <c r="C2" s="141" t="s">
        <v>245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399999999999999" x14ac:dyDescent="0.35">
      <c r="A3" s="148" t="s">
        <v>236</v>
      </c>
      <c r="B3" s="149"/>
      <c r="C3" s="149"/>
    </row>
    <row r="4" spans="1:256" ht="18.600000000000001" thickBot="1" x14ac:dyDescent="0.4">
      <c r="A4" s="153" t="s">
        <v>243</v>
      </c>
      <c r="B4" s="151"/>
      <c r="C4" s="151"/>
    </row>
    <row r="5" spans="1:256" ht="31.5" customHeight="1" thickBot="1" x14ac:dyDescent="0.4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 x14ac:dyDescent="0.35">
      <c r="A6" s="123" t="s">
        <v>90</v>
      </c>
      <c r="B6" s="86">
        <v>21105</v>
      </c>
      <c r="C6" s="76">
        <f>B6/12078986</f>
        <v>1.7472493138082949E-3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 x14ac:dyDescent="0.35">
      <c r="A7" s="90"/>
      <c r="B7" s="85"/>
      <c r="C7" s="79"/>
      <c r="D7" s="138"/>
    </row>
    <row r="8" spans="1:256" ht="16.5" customHeight="1" x14ac:dyDescent="0.35">
      <c r="A8" s="91" t="s">
        <v>124</v>
      </c>
      <c r="B8" s="96"/>
      <c r="C8" s="79"/>
      <c r="D8" s="138"/>
      <c r="E8" s="63"/>
    </row>
    <row r="9" spans="1:256" ht="15" customHeight="1" x14ac:dyDescent="0.35">
      <c r="A9" s="90" t="s">
        <v>125</v>
      </c>
      <c r="B9" s="96">
        <v>4462</v>
      </c>
      <c r="C9" s="79">
        <f>B9/12078986</f>
        <v>3.694018686667904E-4</v>
      </c>
      <c r="D9" s="138"/>
    </row>
    <row r="10" spans="1:256" ht="15" customHeight="1" x14ac:dyDescent="0.35">
      <c r="A10" s="90" t="s">
        <v>126</v>
      </c>
      <c r="B10" s="87">
        <v>5986</v>
      </c>
      <c r="C10" s="79">
        <f>B10/12078986</f>
        <v>4.9557139978471704E-4</v>
      </c>
      <c r="D10" s="138"/>
    </row>
    <row r="11" spans="1:256" ht="15" customHeight="1" x14ac:dyDescent="0.35">
      <c r="A11" s="90" t="s">
        <v>127</v>
      </c>
      <c r="B11" s="87">
        <v>6511</v>
      </c>
      <c r="C11" s="79">
        <f>B11/12078986</f>
        <v>5.3903531306353039E-4</v>
      </c>
      <c r="D11" s="138"/>
    </row>
    <row r="12" spans="1:256" ht="15" customHeight="1" x14ac:dyDescent="0.35">
      <c r="A12" s="90" t="s">
        <v>128</v>
      </c>
      <c r="B12" s="87">
        <v>2998</v>
      </c>
      <c r="C12" s="79">
        <f>B12/12078986</f>
        <v>2.481996419235853E-4</v>
      </c>
      <c r="D12" s="138"/>
    </row>
    <row r="13" spans="1:256" ht="15" customHeight="1" x14ac:dyDescent="0.35">
      <c r="A13" s="90" t="s">
        <v>129</v>
      </c>
      <c r="B13" s="87">
        <v>1148</v>
      </c>
      <c r="C13" s="79">
        <f>B13/12078986</f>
        <v>9.5041090369671761E-5</v>
      </c>
      <c r="D13" s="138"/>
    </row>
    <row r="14" spans="1:256" ht="3" customHeight="1" x14ac:dyDescent="0.35">
      <c r="A14" s="90"/>
      <c r="B14" s="85"/>
      <c r="C14" s="79"/>
      <c r="D14" s="138"/>
    </row>
    <row r="15" spans="1:256" ht="16.5" customHeight="1" x14ac:dyDescent="0.35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 x14ac:dyDescent="0.35">
      <c r="A16" s="103" t="s">
        <v>194</v>
      </c>
      <c r="B16" s="104">
        <v>6216</v>
      </c>
      <c r="C16" s="77">
        <f t="shared" ref="C16:C43" si="0">B16/12078986</f>
        <v>5.146127332211495E-4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 x14ac:dyDescent="0.35">
      <c r="A17" s="108" t="s">
        <v>170</v>
      </c>
      <c r="B17" s="87">
        <v>1485</v>
      </c>
      <c r="C17" s="79">
        <f t="shared" si="0"/>
        <v>1.2294078327435763E-4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 x14ac:dyDescent="0.35">
      <c r="A18" s="108" t="s">
        <v>171</v>
      </c>
      <c r="B18" s="87">
        <v>4298</v>
      </c>
      <c r="C18" s="79">
        <f t="shared" si="0"/>
        <v>3.558245700425516E-4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 x14ac:dyDescent="0.35">
      <c r="A19" s="108" t="s">
        <v>172</v>
      </c>
      <c r="B19" s="87">
        <v>222</v>
      </c>
      <c r="C19" s="79">
        <f t="shared" si="0"/>
        <v>1.8379026186469627E-5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 x14ac:dyDescent="0.35">
      <c r="A20" s="108" t="s">
        <v>173</v>
      </c>
      <c r="B20" s="87">
        <v>211</v>
      </c>
      <c r="C20" s="79">
        <f t="shared" si="0"/>
        <v>1.746835371777068E-5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 x14ac:dyDescent="0.35">
      <c r="A21" s="108" t="s">
        <v>174</v>
      </c>
      <c r="B21" s="87">
        <v>2</v>
      </c>
      <c r="C21" s="79">
        <f t="shared" si="0"/>
        <v>1.6557681249071735E-7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 x14ac:dyDescent="0.35">
      <c r="A22" s="108" t="s">
        <v>175</v>
      </c>
      <c r="B22" s="97">
        <v>0</v>
      </c>
      <c r="C22" s="125">
        <f t="shared" si="0"/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 x14ac:dyDescent="0.35">
      <c r="A23" s="107" t="s">
        <v>200</v>
      </c>
      <c r="B23" s="104">
        <v>3774</v>
      </c>
      <c r="C23" s="77">
        <f t="shared" si="0"/>
        <v>3.1244344516998364E-4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 x14ac:dyDescent="0.35">
      <c r="A24" s="108" t="s">
        <v>176</v>
      </c>
      <c r="B24" s="87">
        <v>2625</v>
      </c>
      <c r="C24" s="79">
        <f t="shared" si="0"/>
        <v>2.1731956639406652E-4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 x14ac:dyDescent="0.35">
      <c r="A25" s="108" t="s">
        <v>177</v>
      </c>
      <c r="B25" s="87">
        <v>659</v>
      </c>
      <c r="C25" s="79">
        <f t="shared" si="0"/>
        <v>5.455755971569137E-5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 x14ac:dyDescent="0.35">
      <c r="A26" s="108" t="s">
        <v>178</v>
      </c>
      <c r="B26" s="87">
        <v>310</v>
      </c>
      <c r="C26" s="79">
        <f t="shared" si="0"/>
        <v>2.566440593606119E-5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 x14ac:dyDescent="0.35">
      <c r="A27" s="108" t="s">
        <v>179</v>
      </c>
      <c r="B27" s="87">
        <v>181</v>
      </c>
      <c r="C27" s="79">
        <f t="shared" si="0"/>
        <v>1.4984701530409921E-5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 x14ac:dyDescent="0.35">
      <c r="A28" s="107" t="s">
        <v>201</v>
      </c>
      <c r="B28" s="104">
        <v>4695</v>
      </c>
      <c r="C28" s="77">
        <f t="shared" si="0"/>
        <v>3.8869156732195898E-4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 x14ac:dyDescent="0.35">
      <c r="A29" s="108" t="s">
        <v>180</v>
      </c>
      <c r="B29" s="87">
        <v>3367</v>
      </c>
      <c r="C29" s="79">
        <f t="shared" si="0"/>
        <v>2.7874856382812264E-4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 x14ac:dyDescent="0.35">
      <c r="A30" s="108" t="s">
        <v>181</v>
      </c>
      <c r="B30" s="87">
        <v>1250</v>
      </c>
      <c r="C30" s="79">
        <f t="shared" si="0"/>
        <v>1.0348550780669835E-4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 x14ac:dyDescent="0.35">
      <c r="A31" s="108" t="s">
        <v>182</v>
      </c>
      <c r="B31" s="87">
        <v>80</v>
      </c>
      <c r="C31" s="79">
        <f t="shared" si="0"/>
        <v>6.6230724996286937E-6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 x14ac:dyDescent="0.35">
      <c r="A32" s="107" t="s">
        <v>202</v>
      </c>
      <c r="B32" s="104">
        <v>2702</v>
      </c>
      <c r="C32" s="77">
        <f t="shared" si="0"/>
        <v>2.2369427367495914E-4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 x14ac:dyDescent="0.35">
      <c r="A33" s="108" t="s">
        <v>183</v>
      </c>
      <c r="B33" s="97">
        <v>1832</v>
      </c>
      <c r="C33" s="79">
        <f t="shared" si="0"/>
        <v>1.516683602414971E-4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 x14ac:dyDescent="0.35">
      <c r="A34" s="108" t="s">
        <v>184</v>
      </c>
      <c r="B34" s="87">
        <v>353</v>
      </c>
      <c r="C34" s="79">
        <f t="shared" si="0"/>
        <v>2.9224307404611613E-5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 x14ac:dyDescent="0.35">
      <c r="A35" s="108" t="s">
        <v>185</v>
      </c>
      <c r="B35" s="87">
        <v>215</v>
      </c>
      <c r="C35" s="79">
        <f t="shared" si="0"/>
        <v>1.7799507342752116E-5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 x14ac:dyDescent="0.35">
      <c r="A36" s="108" t="s">
        <v>186</v>
      </c>
      <c r="B36" s="87">
        <v>302</v>
      </c>
      <c r="C36" s="79">
        <f t="shared" si="0"/>
        <v>2.5002098686098321E-5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 x14ac:dyDescent="0.35">
      <c r="A37" s="107" t="s">
        <v>203</v>
      </c>
      <c r="B37" s="104">
        <v>3303</v>
      </c>
      <c r="C37" s="77">
        <f t="shared" si="0"/>
        <v>2.7345010582841971E-4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 x14ac:dyDescent="0.35">
      <c r="A38" s="108" t="s">
        <v>187</v>
      </c>
      <c r="B38" s="97">
        <v>3026</v>
      </c>
      <c r="C38" s="79">
        <f t="shared" si="0"/>
        <v>2.5051771729845535E-4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 x14ac:dyDescent="0.35">
      <c r="A39" s="108" t="s">
        <v>188</v>
      </c>
      <c r="B39" s="87">
        <v>258</v>
      </c>
      <c r="C39" s="79">
        <f t="shared" si="0"/>
        <v>2.1359408811302539E-5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 x14ac:dyDescent="0.35">
      <c r="A40" s="108" t="s">
        <v>189</v>
      </c>
      <c r="B40" s="87">
        <v>22</v>
      </c>
      <c r="C40" s="79">
        <f t="shared" si="0"/>
        <v>1.8213449373978909E-6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 x14ac:dyDescent="0.35">
      <c r="A41" s="107" t="s">
        <v>204</v>
      </c>
      <c r="B41" s="104">
        <v>423</v>
      </c>
      <c r="C41" s="77">
        <f t="shared" si="0"/>
        <v>3.5019495841786722E-5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 x14ac:dyDescent="0.35">
      <c r="A42" s="108" t="s">
        <v>190</v>
      </c>
      <c r="B42" s="87">
        <v>333</v>
      </c>
      <c r="C42" s="79">
        <f t="shared" si="0"/>
        <v>2.756853927970444E-5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 x14ac:dyDescent="0.4">
      <c r="A43" s="109" t="s">
        <v>192</v>
      </c>
      <c r="B43" s="88">
        <v>90</v>
      </c>
      <c r="C43" s="83">
        <f t="shared" si="0"/>
        <v>7.4509565620822809E-6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 x14ac:dyDescent="0.35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 x14ac:dyDescent="0.35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 x14ac:dyDescent="0.35">
      <c r="A46" s="119" t="s">
        <v>244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 x14ac:dyDescent="0.35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 x14ac:dyDescent="0.35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 x14ac:dyDescent="0.35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 x14ac:dyDescent="0.35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 x14ac:dyDescent="0.35">
      <c r="A51" s="118" t="s">
        <v>215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37" t="s">
        <v>241</v>
      </c>
    </row>
    <row r="3" spans="1:5" ht="21.6" customHeight="1" x14ac:dyDescent="0.35">
      <c r="A3" s="148" t="s">
        <v>236</v>
      </c>
      <c r="B3" s="149"/>
      <c r="C3" s="149"/>
    </row>
    <row r="4" spans="1:5" ht="21" customHeight="1" thickBot="1" x14ac:dyDescent="0.4">
      <c r="A4" s="154" t="s">
        <v>240</v>
      </c>
      <c r="B4" s="151"/>
      <c r="C4" s="151"/>
    </row>
    <row r="5" spans="1:5" s="19" customFormat="1" ht="30.75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22123</v>
      </c>
      <c r="C6" s="76">
        <f>B6/12144095</f>
        <v>1.8217084105485012E-3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C8" s="79"/>
      <c r="D8" s="112"/>
      <c r="E8" s="63"/>
    </row>
    <row r="9" spans="1:5" ht="15" customHeight="1" x14ac:dyDescent="0.35">
      <c r="A9" s="90" t="s">
        <v>125</v>
      </c>
      <c r="B9" s="96">
        <v>4789</v>
      </c>
      <c r="C9" s="79">
        <f>B9/12144095</f>
        <v>3.9434803499149173E-4</v>
      </c>
      <c r="D9" s="112"/>
    </row>
    <row r="10" spans="1:5" ht="15" customHeight="1" x14ac:dyDescent="0.35">
      <c r="A10" s="90" t="s">
        <v>126</v>
      </c>
      <c r="B10" s="87">
        <v>6458</v>
      </c>
      <c r="C10" s="79">
        <f>B10/12144095</f>
        <v>5.3178108372834701E-4</v>
      </c>
      <c r="D10" s="112"/>
    </row>
    <row r="11" spans="1:5" ht="15" customHeight="1" x14ac:dyDescent="0.35">
      <c r="A11" s="90" t="s">
        <v>127</v>
      </c>
      <c r="B11" s="87">
        <v>6713</v>
      </c>
      <c r="C11" s="79">
        <f>B11/12144095</f>
        <v>5.5277894318185095E-4</v>
      </c>
      <c r="D11" s="112"/>
    </row>
    <row r="12" spans="1:5" ht="15" customHeight="1" x14ac:dyDescent="0.35">
      <c r="A12" s="90" t="s">
        <v>128</v>
      </c>
      <c r="B12" s="87">
        <v>3082</v>
      </c>
      <c r="C12" s="79">
        <f>B12/12144095</f>
        <v>2.5378589347333007E-4</v>
      </c>
      <c r="D12" s="112"/>
    </row>
    <row r="13" spans="1:5" ht="15" customHeight="1" x14ac:dyDescent="0.35">
      <c r="A13" s="90" t="s">
        <v>129</v>
      </c>
      <c r="B13" s="87">
        <v>1081</v>
      </c>
      <c r="C13" s="79">
        <f>B13/12144095</f>
        <v>8.9014455173481438E-5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6836</v>
      </c>
      <c r="C16" s="77">
        <f t="shared" ref="C16:C43" si="0">B16/12144095</f>
        <v>5.6290732244765871E-4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1484</v>
      </c>
      <c r="C17" s="79">
        <f t="shared" si="0"/>
        <v>1.2219930756470531E-4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4977</v>
      </c>
      <c r="C18" s="79">
        <f t="shared" si="0"/>
        <v>4.0982880980427111E-4</v>
      </c>
      <c r="D18" s="112"/>
    </row>
    <row r="19" spans="1:5" s="92" customFormat="1" ht="15" customHeight="1" x14ac:dyDescent="0.3">
      <c r="A19" s="108" t="s">
        <v>172</v>
      </c>
      <c r="B19" s="87">
        <v>188</v>
      </c>
      <c r="C19" s="79">
        <f t="shared" si="0"/>
        <v>1.548077481277938E-5</v>
      </c>
      <c r="D19" s="112"/>
    </row>
    <row r="20" spans="1:5" s="92" customFormat="1" ht="15" customHeight="1" x14ac:dyDescent="0.3">
      <c r="A20" s="108" t="s">
        <v>173</v>
      </c>
      <c r="B20" s="87">
        <v>182</v>
      </c>
      <c r="C20" s="79">
        <f t="shared" si="0"/>
        <v>1.4986707531520463E-5</v>
      </c>
      <c r="D20" s="112"/>
    </row>
    <row r="21" spans="1:5" s="92" customFormat="1" ht="15" customHeight="1" x14ac:dyDescent="0.3">
      <c r="A21" s="108" t="s">
        <v>174</v>
      </c>
      <c r="B21" s="87">
        <v>6</v>
      </c>
      <c r="C21" s="79">
        <f t="shared" si="0"/>
        <v>4.9406728125891633E-7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 x14ac:dyDescent="0.3">
      <c r="A23" s="107" t="s">
        <v>200</v>
      </c>
      <c r="B23" s="104">
        <v>3838</v>
      </c>
      <c r="C23" s="77">
        <f t="shared" si="0"/>
        <v>3.1603837091195348E-4</v>
      </c>
      <c r="D23" s="112"/>
    </row>
    <row r="24" spans="1:5" s="92" customFormat="1" ht="15" customHeight="1" x14ac:dyDescent="0.3">
      <c r="A24" s="108" t="s">
        <v>176</v>
      </c>
      <c r="B24" s="87">
        <v>2726</v>
      </c>
      <c r="C24" s="79">
        <f t="shared" si="0"/>
        <v>2.24471234785301E-4</v>
      </c>
      <c r="D24" s="112"/>
    </row>
    <row r="25" spans="1:5" s="92" customFormat="1" ht="15" customHeight="1" x14ac:dyDescent="0.3">
      <c r="A25" s="108" t="s">
        <v>177</v>
      </c>
      <c r="B25" s="87">
        <v>655</v>
      </c>
      <c r="C25" s="79">
        <f t="shared" si="0"/>
        <v>5.3935678204098368E-5</v>
      </c>
      <c r="D25" s="112"/>
    </row>
    <row r="26" spans="1:5" s="92" customFormat="1" ht="15" customHeight="1" x14ac:dyDescent="0.3">
      <c r="A26" s="108" t="s">
        <v>178</v>
      </c>
      <c r="B26" s="87">
        <v>275</v>
      </c>
      <c r="C26" s="79">
        <f t="shared" si="0"/>
        <v>2.2644750391033668E-5</v>
      </c>
      <c r="D26" s="112"/>
    </row>
    <row r="27" spans="1:5" s="92" customFormat="1" ht="15" customHeight="1" x14ac:dyDescent="0.3">
      <c r="A27" s="108" t="s">
        <v>179</v>
      </c>
      <c r="B27" s="87">
        <v>185</v>
      </c>
      <c r="C27" s="79">
        <f t="shared" si="0"/>
        <v>1.5233741172149921E-5</v>
      </c>
      <c r="D27" s="112"/>
    </row>
    <row r="28" spans="1:5" s="22" customFormat="1" ht="15.75" customHeight="1" x14ac:dyDescent="0.3">
      <c r="A28" s="107" t="s">
        <v>201</v>
      </c>
      <c r="B28" s="104">
        <v>4851</v>
      </c>
      <c r="C28" s="77">
        <f t="shared" si="0"/>
        <v>3.9945339689783391E-4</v>
      </c>
      <c r="D28" s="112"/>
    </row>
    <row r="29" spans="1:5" s="92" customFormat="1" ht="15" customHeight="1" x14ac:dyDescent="0.3">
      <c r="A29" s="108" t="s">
        <v>180</v>
      </c>
      <c r="B29" s="87">
        <v>3453</v>
      </c>
      <c r="C29" s="79">
        <f t="shared" si="0"/>
        <v>2.8433572036450636E-4</v>
      </c>
      <c r="D29" s="112"/>
    </row>
    <row r="30" spans="1:5" s="92" customFormat="1" ht="15" customHeight="1" x14ac:dyDescent="0.3">
      <c r="A30" s="108" t="s">
        <v>181</v>
      </c>
      <c r="B30" s="87">
        <v>1291</v>
      </c>
      <c r="C30" s="79">
        <f t="shared" si="0"/>
        <v>1.063068100175435E-4</v>
      </c>
      <c r="D30" s="112"/>
    </row>
    <row r="31" spans="1:5" s="92" customFormat="1" ht="15" customHeight="1" x14ac:dyDescent="0.3">
      <c r="A31" s="108" t="s">
        <v>182</v>
      </c>
      <c r="B31" s="87">
        <v>107</v>
      </c>
      <c r="C31" s="79">
        <f t="shared" si="0"/>
        <v>8.810866515784009E-6</v>
      </c>
      <c r="D31" s="112"/>
    </row>
    <row r="32" spans="1:5" s="22" customFormat="1" ht="15.75" customHeight="1" x14ac:dyDescent="0.3">
      <c r="A32" s="107" t="s">
        <v>202</v>
      </c>
      <c r="B32" s="104">
        <v>2688</v>
      </c>
      <c r="C32" s="77">
        <f t="shared" si="0"/>
        <v>2.2134214200399452E-4</v>
      </c>
      <c r="D32" s="112"/>
    </row>
    <row r="33" spans="1:4" s="92" customFormat="1" ht="15.75" customHeight="1" x14ac:dyDescent="0.3">
      <c r="A33" s="108" t="s">
        <v>183</v>
      </c>
      <c r="B33" s="97">
        <v>1893</v>
      </c>
      <c r="C33" s="79">
        <f t="shared" si="0"/>
        <v>1.5587822723718811E-4</v>
      </c>
      <c r="D33" s="112"/>
    </row>
    <row r="34" spans="1:4" s="92" customFormat="1" ht="15.75" customHeight="1" x14ac:dyDescent="0.3">
      <c r="A34" s="108" t="s">
        <v>184</v>
      </c>
      <c r="B34" s="87">
        <v>327</v>
      </c>
      <c r="C34" s="79">
        <f t="shared" si="0"/>
        <v>2.6926666828610941E-5</v>
      </c>
      <c r="D34" s="112"/>
    </row>
    <row r="35" spans="1:4" s="92" customFormat="1" ht="15.75" customHeight="1" x14ac:dyDescent="0.3">
      <c r="A35" s="108" t="s">
        <v>185</v>
      </c>
      <c r="B35" s="87">
        <v>201</v>
      </c>
      <c r="C35" s="79">
        <f t="shared" si="0"/>
        <v>1.6551253922173697E-5</v>
      </c>
      <c r="D35" s="112"/>
    </row>
    <row r="36" spans="1:4" s="92" customFormat="1" ht="15.75" customHeight="1" x14ac:dyDescent="0.3">
      <c r="A36" s="108" t="s">
        <v>186</v>
      </c>
      <c r="B36" s="87">
        <v>269</v>
      </c>
      <c r="C36" s="79">
        <f t="shared" si="0"/>
        <v>2.215068310977475E-5</v>
      </c>
      <c r="D36" s="112"/>
    </row>
    <row r="37" spans="1:4" s="22" customFormat="1" ht="15.75" customHeight="1" x14ac:dyDescent="0.3">
      <c r="A37" s="107" t="s">
        <v>203</v>
      </c>
      <c r="B37" s="104">
        <v>3503</v>
      </c>
      <c r="C37" s="77">
        <f t="shared" si="0"/>
        <v>2.8845294770833067E-4</v>
      </c>
      <c r="D37" s="112"/>
    </row>
    <row r="38" spans="1:4" s="92" customFormat="1" ht="15.75" customHeight="1" x14ac:dyDescent="0.3">
      <c r="A38" s="108" t="s">
        <v>187</v>
      </c>
      <c r="B38" s="97">
        <v>3210</v>
      </c>
      <c r="C38" s="79">
        <f t="shared" si="0"/>
        <v>2.6432599547352028E-4</v>
      </c>
      <c r="D38" s="112"/>
    </row>
    <row r="39" spans="1:4" s="92" customFormat="1" ht="15.75" customHeight="1" x14ac:dyDescent="0.3">
      <c r="A39" s="108" t="s">
        <v>188</v>
      </c>
      <c r="B39" s="87">
        <v>279</v>
      </c>
      <c r="C39" s="79">
        <f t="shared" si="0"/>
        <v>2.2974128578539611E-5</v>
      </c>
      <c r="D39" s="112"/>
    </row>
    <row r="40" spans="1:4" s="92" customFormat="1" ht="15.75" customHeight="1" x14ac:dyDescent="0.3">
      <c r="A40" s="108" t="s">
        <v>189</v>
      </c>
      <c r="B40" s="87">
        <v>15</v>
      </c>
      <c r="C40" s="79">
        <f t="shared" si="0"/>
        <v>1.235168203147291E-6</v>
      </c>
      <c r="D40" s="112"/>
    </row>
    <row r="41" spans="1:4" s="22" customFormat="1" ht="15.75" customHeight="1" x14ac:dyDescent="0.3">
      <c r="A41" s="107" t="s">
        <v>204</v>
      </c>
      <c r="B41" s="104">
        <v>414</v>
      </c>
      <c r="C41" s="77">
        <f t="shared" si="0"/>
        <v>3.4090642406865232E-5</v>
      </c>
      <c r="D41" s="112"/>
    </row>
    <row r="42" spans="1:4" s="92" customFormat="1" ht="15.75" customHeight="1" x14ac:dyDescent="0.3">
      <c r="A42" s="108" t="s">
        <v>190</v>
      </c>
      <c r="B42" s="87">
        <v>325</v>
      </c>
      <c r="C42" s="79">
        <f t="shared" si="0"/>
        <v>2.6761977734857971E-5</v>
      </c>
      <c r="D42" s="112"/>
    </row>
    <row r="43" spans="1:4" s="92" customFormat="1" ht="15.75" customHeight="1" thickBot="1" x14ac:dyDescent="0.35">
      <c r="A43" s="109" t="s">
        <v>192</v>
      </c>
      <c r="B43" s="88">
        <v>89</v>
      </c>
      <c r="C43" s="83">
        <f t="shared" si="0"/>
        <v>7.3286646720072595E-6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242</v>
      </c>
    </row>
    <row r="47" spans="1:4" s="118" customFormat="1" ht="12.6" customHeight="1" x14ac:dyDescent="0.25">
      <c r="A47" s="119" t="s">
        <v>229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24" t="s">
        <v>239</v>
      </c>
    </row>
    <row r="3" spans="1:5" ht="21.6" customHeight="1" x14ac:dyDescent="0.35">
      <c r="A3" s="148" t="s">
        <v>236</v>
      </c>
      <c r="B3" s="149"/>
      <c r="C3" s="149"/>
    </row>
    <row r="4" spans="1:5" ht="21" customHeight="1" thickBot="1" x14ac:dyDescent="0.4">
      <c r="A4" s="151" t="s">
        <v>238</v>
      </c>
      <c r="B4" s="151"/>
      <c r="C4" s="151"/>
    </row>
    <row r="5" spans="1:5" s="19" customFormat="1" ht="31.2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21999</v>
      </c>
      <c r="C6" s="76">
        <f>B6/12155870</f>
        <v>1.809742947234546E-3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C8" s="79"/>
      <c r="D8" s="112"/>
      <c r="E8" s="63"/>
    </row>
    <row r="9" spans="1:5" ht="15" customHeight="1" x14ac:dyDescent="0.35">
      <c r="A9" s="90" t="s">
        <v>125</v>
      </c>
      <c r="B9" s="96">
        <v>4599</v>
      </c>
      <c r="C9" s="79">
        <f t="shared" ref="C9:C43" si="0">B9/12155870</f>
        <v>3.7833573409389867E-4</v>
      </c>
      <c r="D9" s="112"/>
    </row>
    <row r="10" spans="1:5" ht="15" customHeight="1" x14ac:dyDescent="0.35">
      <c r="A10" s="90" t="s">
        <v>126</v>
      </c>
      <c r="B10" s="87">
        <v>6565</v>
      </c>
      <c r="C10" s="79">
        <f t="shared" si="0"/>
        <v>5.4006829622231891E-4</v>
      </c>
      <c r="D10" s="112"/>
    </row>
    <row r="11" spans="1:5" ht="15" customHeight="1" x14ac:dyDescent="0.35">
      <c r="A11" s="90" t="s">
        <v>127</v>
      </c>
      <c r="B11" s="87">
        <v>6735</v>
      </c>
      <c r="C11" s="79">
        <f t="shared" si="0"/>
        <v>5.5405330922426782E-4</v>
      </c>
      <c r="D11" s="112"/>
    </row>
    <row r="12" spans="1:5" ht="15" customHeight="1" x14ac:dyDescent="0.35">
      <c r="A12" s="90" t="s">
        <v>128</v>
      </c>
      <c r="B12" s="87">
        <v>3061</v>
      </c>
      <c r="C12" s="79">
        <f t="shared" si="0"/>
        <v>2.5181249881744375E-4</v>
      </c>
      <c r="D12" s="112"/>
    </row>
    <row r="13" spans="1:5" ht="15" customHeight="1" x14ac:dyDescent="0.35">
      <c r="A13" s="90" t="s">
        <v>129</v>
      </c>
      <c r="B13" s="87">
        <v>1039</v>
      </c>
      <c r="C13" s="79">
        <f t="shared" si="0"/>
        <v>8.5473108876616815E-5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6965</v>
      </c>
      <c r="C16" s="77">
        <f t="shared" si="0"/>
        <v>5.7297420916808093E-4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1496</v>
      </c>
      <c r="C17" s="79">
        <f t="shared" si="0"/>
        <v>1.230681144171499E-4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5074</v>
      </c>
      <c r="C18" s="79">
        <f t="shared" si="0"/>
        <v>4.1741150571699104E-4</v>
      </c>
      <c r="D18" s="112"/>
    </row>
    <row r="19" spans="1:5" s="92" customFormat="1" ht="15" customHeight="1" x14ac:dyDescent="0.3">
      <c r="A19" s="108" t="s">
        <v>172</v>
      </c>
      <c r="B19" s="87">
        <v>215</v>
      </c>
      <c r="C19" s="79">
        <f t="shared" si="0"/>
        <v>1.7686928208347078E-5</v>
      </c>
      <c r="D19" s="112"/>
    </row>
    <row r="20" spans="1:5" s="92" customFormat="1" ht="15" customHeight="1" x14ac:dyDescent="0.3">
      <c r="A20" s="108" t="s">
        <v>173</v>
      </c>
      <c r="B20" s="87">
        <v>181</v>
      </c>
      <c r="C20" s="79">
        <f t="shared" si="0"/>
        <v>1.4889925607957308E-5</v>
      </c>
      <c r="D20" s="112"/>
    </row>
    <row r="21" spans="1:5" s="92" customFormat="1" ht="15" customHeight="1" x14ac:dyDescent="0.3">
      <c r="A21" s="108" t="s">
        <v>174</v>
      </c>
      <c r="B21" s="87">
        <v>2</v>
      </c>
      <c r="C21" s="79">
        <f t="shared" si="0"/>
        <v>1.6452956472881003E-7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 x14ac:dyDescent="0.3">
      <c r="A23" s="107" t="s">
        <v>200</v>
      </c>
      <c r="B23" s="104">
        <v>3776</v>
      </c>
      <c r="C23" s="77">
        <f t="shared" si="0"/>
        <v>3.1063181820799334E-4</v>
      </c>
      <c r="D23" s="112"/>
    </row>
    <row r="24" spans="1:5" s="92" customFormat="1" ht="15" customHeight="1" x14ac:dyDescent="0.3">
      <c r="A24" s="108" t="s">
        <v>176</v>
      </c>
      <c r="B24" s="87">
        <v>2713</v>
      </c>
      <c r="C24" s="79">
        <f t="shared" si="0"/>
        <v>2.231843545546308E-4</v>
      </c>
      <c r="D24" s="112"/>
    </row>
    <row r="25" spans="1:5" s="92" customFormat="1" ht="15" customHeight="1" x14ac:dyDescent="0.3">
      <c r="A25" s="108" t="s">
        <v>177</v>
      </c>
      <c r="B25" s="87">
        <v>696</v>
      </c>
      <c r="C25" s="79">
        <f t="shared" si="0"/>
        <v>5.7256288525625892E-5</v>
      </c>
      <c r="D25" s="112"/>
    </row>
    <row r="26" spans="1:5" s="92" customFormat="1" ht="15" customHeight="1" x14ac:dyDescent="0.3">
      <c r="A26" s="108" t="s">
        <v>178</v>
      </c>
      <c r="B26" s="87">
        <v>229</v>
      </c>
      <c r="C26" s="79">
        <f t="shared" si="0"/>
        <v>1.8838635161448747E-5</v>
      </c>
      <c r="D26" s="112"/>
    </row>
    <row r="27" spans="1:5" s="92" customFormat="1" ht="15" customHeight="1" x14ac:dyDescent="0.3">
      <c r="A27" s="108" t="s">
        <v>179</v>
      </c>
      <c r="B27" s="87">
        <v>138</v>
      </c>
      <c r="C27" s="79">
        <f t="shared" si="0"/>
        <v>1.1352539966287892E-5</v>
      </c>
      <c r="D27" s="112"/>
    </row>
    <row r="28" spans="1:5" s="22" customFormat="1" ht="15.75" customHeight="1" x14ac:dyDescent="0.3">
      <c r="A28" s="107" t="s">
        <v>201</v>
      </c>
      <c r="B28" s="104">
        <v>4688</v>
      </c>
      <c r="C28" s="77">
        <f t="shared" si="0"/>
        <v>3.8565729972433072E-4</v>
      </c>
      <c r="D28" s="112"/>
    </row>
    <row r="29" spans="1:5" s="92" customFormat="1" ht="15" customHeight="1" x14ac:dyDescent="0.3">
      <c r="A29" s="108" t="s">
        <v>180</v>
      </c>
      <c r="B29" s="87">
        <v>3404</v>
      </c>
      <c r="C29" s="79">
        <f t="shared" si="0"/>
        <v>2.8002931916843468E-4</v>
      </c>
      <c r="D29" s="112"/>
    </row>
    <row r="30" spans="1:5" s="92" customFormat="1" ht="15" customHeight="1" x14ac:dyDescent="0.3">
      <c r="A30" s="108" t="s">
        <v>181</v>
      </c>
      <c r="B30" s="87">
        <v>1163</v>
      </c>
      <c r="C30" s="79">
        <f t="shared" si="0"/>
        <v>9.567394188980304E-5</v>
      </c>
      <c r="D30" s="112"/>
    </row>
    <row r="31" spans="1:5" s="92" customFormat="1" ht="15" customHeight="1" x14ac:dyDescent="0.3">
      <c r="A31" s="108" t="s">
        <v>182</v>
      </c>
      <c r="B31" s="87">
        <v>123</v>
      </c>
      <c r="C31" s="79">
        <f t="shared" si="0"/>
        <v>1.0118568230821817E-5</v>
      </c>
      <c r="D31" s="112"/>
    </row>
    <row r="32" spans="1:5" s="22" customFormat="1" ht="15.75" customHeight="1" x14ac:dyDescent="0.3">
      <c r="A32" s="107" t="s">
        <v>202</v>
      </c>
      <c r="B32" s="104">
        <v>2844</v>
      </c>
      <c r="C32" s="77">
        <f t="shared" si="0"/>
        <v>2.3396104104436786E-4</v>
      </c>
      <c r="D32" s="112"/>
    </row>
    <row r="33" spans="1:4" s="92" customFormat="1" ht="15.75" customHeight="1" x14ac:dyDescent="0.3">
      <c r="A33" s="108" t="s">
        <v>183</v>
      </c>
      <c r="B33" s="97">
        <v>1979</v>
      </c>
      <c r="C33" s="79">
        <f t="shared" si="0"/>
        <v>1.6280200429915752E-4</v>
      </c>
      <c r="D33" s="112"/>
    </row>
    <row r="34" spans="1:4" s="92" customFormat="1" ht="15.75" customHeight="1" x14ac:dyDescent="0.3">
      <c r="A34" s="108" t="s">
        <v>184</v>
      </c>
      <c r="B34" s="87">
        <v>355</v>
      </c>
      <c r="C34" s="79">
        <f t="shared" si="0"/>
        <v>2.9203997739363779E-5</v>
      </c>
      <c r="D34" s="112"/>
    </row>
    <row r="35" spans="1:4" s="92" customFormat="1" ht="15.75" customHeight="1" x14ac:dyDescent="0.3">
      <c r="A35" s="108" t="s">
        <v>185</v>
      </c>
      <c r="B35" s="87">
        <v>207</v>
      </c>
      <c r="C35" s="79">
        <f t="shared" si="0"/>
        <v>1.7028809949431838E-5</v>
      </c>
      <c r="D35" s="112"/>
    </row>
    <row r="36" spans="1:4" s="92" customFormat="1" ht="15.75" customHeight="1" x14ac:dyDescent="0.3">
      <c r="A36" s="108" t="s">
        <v>186</v>
      </c>
      <c r="B36" s="87">
        <v>303</v>
      </c>
      <c r="C36" s="79">
        <f t="shared" si="0"/>
        <v>2.492622905641472E-5</v>
      </c>
      <c r="D36" s="112"/>
    </row>
    <row r="37" spans="1:4" s="22" customFormat="1" ht="15.75" customHeight="1" x14ac:dyDescent="0.3">
      <c r="A37" s="107" t="s">
        <v>203</v>
      </c>
      <c r="B37" s="104">
        <v>3301</v>
      </c>
      <c r="C37" s="77">
        <f t="shared" si="0"/>
        <v>2.7155604658490098E-4</v>
      </c>
      <c r="D37" s="112"/>
    </row>
    <row r="38" spans="1:4" s="92" customFormat="1" ht="15.75" customHeight="1" x14ac:dyDescent="0.3">
      <c r="A38" s="108" t="s">
        <v>187</v>
      </c>
      <c r="B38" s="97">
        <v>3050</v>
      </c>
      <c r="C38" s="79">
        <f t="shared" si="0"/>
        <v>2.5090758621143527E-4</v>
      </c>
      <c r="D38" s="112"/>
    </row>
    <row r="39" spans="1:4" s="92" customFormat="1" ht="15.75" customHeight="1" x14ac:dyDescent="0.3">
      <c r="A39" s="108" t="s">
        <v>188</v>
      </c>
      <c r="B39" s="87">
        <v>244</v>
      </c>
      <c r="C39" s="79">
        <f t="shared" si="0"/>
        <v>2.0072606896914824E-5</v>
      </c>
      <c r="D39" s="112"/>
    </row>
    <row r="40" spans="1:4" s="92" customFormat="1" ht="15.75" customHeight="1" x14ac:dyDescent="0.3">
      <c r="A40" s="108" t="s">
        <v>189</v>
      </c>
      <c r="B40" s="87">
        <v>7</v>
      </c>
      <c r="C40" s="79">
        <f t="shared" si="0"/>
        <v>5.7585347655083513E-7</v>
      </c>
      <c r="D40" s="112"/>
    </row>
    <row r="41" spans="1:4" s="22" customFormat="1" ht="15.75" customHeight="1" x14ac:dyDescent="0.3">
      <c r="A41" s="107" t="s">
        <v>204</v>
      </c>
      <c r="B41" s="104">
        <v>431</v>
      </c>
      <c r="C41" s="77">
        <f t="shared" si="0"/>
        <v>3.5456121199058562E-5</v>
      </c>
      <c r="D41" s="112"/>
    </row>
    <row r="42" spans="1:4" s="92" customFormat="1" ht="15.75" customHeight="1" x14ac:dyDescent="0.3">
      <c r="A42" s="108" t="s">
        <v>190</v>
      </c>
      <c r="B42" s="87">
        <v>333</v>
      </c>
      <c r="C42" s="79">
        <f t="shared" si="0"/>
        <v>2.739417252734687E-5</v>
      </c>
      <c r="D42" s="112"/>
    </row>
    <row r="43" spans="1:4" s="92" customFormat="1" ht="15.75" customHeight="1" thickBot="1" x14ac:dyDescent="0.35">
      <c r="A43" s="109" t="s">
        <v>192</v>
      </c>
      <c r="B43" s="88">
        <v>98</v>
      </c>
      <c r="C43" s="83">
        <f t="shared" si="0"/>
        <v>8.0619486717116922E-6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237</v>
      </c>
    </row>
    <row r="47" spans="1:4" s="118" customFormat="1" ht="12.6" customHeight="1" x14ac:dyDescent="0.25">
      <c r="A47" s="119" t="s">
        <v>229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.6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36" t="s">
        <v>235</v>
      </c>
    </row>
    <row r="3" spans="1:5" ht="21.6" customHeight="1" x14ac:dyDescent="0.35">
      <c r="A3" s="148" t="s">
        <v>236</v>
      </c>
      <c r="B3" s="149"/>
      <c r="C3" s="149"/>
    </row>
    <row r="4" spans="1:5" ht="21" customHeight="1" thickBot="1" x14ac:dyDescent="0.4">
      <c r="A4" s="151" t="s">
        <v>233</v>
      </c>
      <c r="B4" s="151"/>
      <c r="C4" s="151"/>
    </row>
    <row r="5" spans="1:5" s="19" customFormat="1" ht="31.2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22144</v>
      </c>
      <c r="C6" s="76">
        <f>B6/12104225</f>
        <v>1.8294438512172402E-3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D8" s="112"/>
      <c r="E8" s="63"/>
    </row>
    <row r="9" spans="1:5" ht="15" customHeight="1" x14ac:dyDescent="0.35">
      <c r="A9" s="90" t="s">
        <v>125</v>
      </c>
      <c r="B9" s="96">
        <v>4739</v>
      </c>
      <c r="C9" s="79">
        <f>B9/12104225</f>
        <v>3.9151618546416644E-4</v>
      </c>
      <c r="D9" s="112"/>
    </row>
    <row r="10" spans="1:5" ht="15" customHeight="1" x14ac:dyDescent="0.35">
      <c r="A10" s="90" t="s">
        <v>126</v>
      </c>
      <c r="B10" s="87">
        <v>7022</v>
      </c>
      <c r="C10" s="79">
        <f>B10/12104225</f>
        <v>5.8012801315243234E-4</v>
      </c>
      <c r="D10" s="112"/>
    </row>
    <row r="11" spans="1:5" ht="15" customHeight="1" x14ac:dyDescent="0.35">
      <c r="A11" s="90" t="s">
        <v>127</v>
      </c>
      <c r="B11" s="87">
        <v>6555</v>
      </c>
      <c r="C11" s="79">
        <f>B11/12104225</f>
        <v>5.4154644349390399E-4</v>
      </c>
      <c r="D11" s="112"/>
    </row>
    <row r="12" spans="1:5" ht="15" customHeight="1" x14ac:dyDescent="0.35">
      <c r="A12" s="90" t="s">
        <v>128</v>
      </c>
      <c r="B12" s="87">
        <v>2901</v>
      </c>
      <c r="C12" s="79">
        <f>B12/12104225</f>
        <v>2.3966838025565453E-4</v>
      </c>
      <c r="D12" s="112"/>
    </row>
    <row r="13" spans="1:5" ht="15" customHeight="1" x14ac:dyDescent="0.35">
      <c r="A13" s="90" t="s">
        <v>129</v>
      </c>
      <c r="B13" s="87">
        <v>927</v>
      </c>
      <c r="C13" s="79">
        <f>B13/12104225</f>
        <v>7.6584828851082994E-5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7204</v>
      </c>
      <c r="C16" s="77">
        <f t="shared" ref="C16:C43" si="0">B16/12104225</f>
        <v>5.9516408526774742E-4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1472</v>
      </c>
      <c r="C17" s="79">
        <f t="shared" si="0"/>
        <v>1.2161042941617494E-4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5323</v>
      </c>
      <c r="C18" s="79">
        <f t="shared" si="0"/>
        <v>4.3976380148254019E-4</v>
      </c>
      <c r="D18" s="112"/>
    </row>
    <row r="19" spans="1:5" s="92" customFormat="1" ht="15" customHeight="1" x14ac:dyDescent="0.3">
      <c r="A19" s="108" t="s">
        <v>172</v>
      </c>
      <c r="B19" s="87">
        <v>203</v>
      </c>
      <c r="C19" s="79">
        <f t="shared" si="0"/>
        <v>1.6771003513236081E-5</v>
      </c>
      <c r="D19" s="112"/>
    </row>
    <row r="20" spans="1:5" s="92" customFormat="1" ht="15" customHeight="1" x14ac:dyDescent="0.3">
      <c r="A20" s="108" t="s">
        <v>173</v>
      </c>
      <c r="B20" s="87">
        <v>207</v>
      </c>
      <c r="C20" s="79">
        <f t="shared" si="0"/>
        <v>1.71014666366496E-5</v>
      </c>
      <c r="D20" s="112"/>
    </row>
    <row r="21" spans="1:5" s="92" customFormat="1" ht="15" customHeight="1" x14ac:dyDescent="0.3">
      <c r="A21" s="108" t="s">
        <v>174</v>
      </c>
      <c r="B21" s="87">
        <v>4</v>
      </c>
      <c r="C21" s="79">
        <f t="shared" si="0"/>
        <v>3.3046312341351885E-7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 x14ac:dyDescent="0.3">
      <c r="A23" s="107" t="s">
        <v>200</v>
      </c>
      <c r="B23" s="104">
        <v>3904</v>
      </c>
      <c r="C23" s="77">
        <f t="shared" si="0"/>
        <v>3.225320084515944E-4</v>
      </c>
      <c r="D23" s="112"/>
    </row>
    <row r="24" spans="1:5" s="92" customFormat="1" ht="15" customHeight="1" x14ac:dyDescent="0.3">
      <c r="A24" s="108" t="s">
        <v>176</v>
      </c>
      <c r="B24" s="87">
        <v>2920</v>
      </c>
      <c r="C24" s="79">
        <f t="shared" si="0"/>
        <v>2.4123808009186875E-4</v>
      </c>
      <c r="D24" s="112"/>
    </row>
    <row r="25" spans="1:5" s="92" customFormat="1" ht="15" customHeight="1" x14ac:dyDescent="0.3">
      <c r="A25" s="108" t="s">
        <v>177</v>
      </c>
      <c r="B25" s="87">
        <v>675</v>
      </c>
      <c r="C25" s="79">
        <f t="shared" si="0"/>
        <v>5.5765652076031306E-5</v>
      </c>
      <c r="D25" s="112"/>
    </row>
    <row r="26" spans="1:5" s="92" customFormat="1" ht="15" customHeight="1" x14ac:dyDescent="0.3">
      <c r="A26" s="108" t="s">
        <v>178</v>
      </c>
      <c r="B26" s="87">
        <v>168</v>
      </c>
      <c r="C26" s="79">
        <f t="shared" si="0"/>
        <v>1.387945118336779E-5</v>
      </c>
      <c r="D26" s="112"/>
    </row>
    <row r="27" spans="1:5" s="92" customFormat="1" ht="15" customHeight="1" x14ac:dyDescent="0.3">
      <c r="A27" s="108" t="s">
        <v>179</v>
      </c>
      <c r="B27" s="87">
        <v>142</v>
      </c>
      <c r="C27" s="79">
        <f t="shared" si="0"/>
        <v>1.1731440881179919E-5</v>
      </c>
      <c r="D27" s="112"/>
    </row>
    <row r="28" spans="1:5" s="22" customFormat="1" ht="15.75" customHeight="1" x14ac:dyDescent="0.3">
      <c r="A28" s="107" t="s">
        <v>201</v>
      </c>
      <c r="B28" s="104">
        <v>4607</v>
      </c>
      <c r="C28" s="77">
        <f t="shared" si="0"/>
        <v>3.8061090239152032E-4</v>
      </c>
      <c r="D28" s="112"/>
    </row>
    <row r="29" spans="1:5" s="92" customFormat="1" ht="15" customHeight="1" x14ac:dyDescent="0.3">
      <c r="A29" s="108" t="s">
        <v>180</v>
      </c>
      <c r="B29" s="87">
        <v>3339</v>
      </c>
      <c r="C29" s="79">
        <f t="shared" si="0"/>
        <v>2.7585409226943484E-4</v>
      </c>
      <c r="D29" s="112"/>
    </row>
    <row r="30" spans="1:5" s="92" customFormat="1" ht="15" customHeight="1" x14ac:dyDescent="0.3">
      <c r="A30" s="108" t="s">
        <v>181</v>
      </c>
      <c r="B30" s="87">
        <v>1121</v>
      </c>
      <c r="C30" s="79">
        <f t="shared" si="0"/>
        <v>9.2612290336638656E-5</v>
      </c>
      <c r="D30" s="112"/>
    </row>
    <row r="31" spans="1:5" s="92" customFormat="1" ht="15" customHeight="1" x14ac:dyDescent="0.3">
      <c r="A31" s="108" t="s">
        <v>182</v>
      </c>
      <c r="B31" s="87">
        <v>151</v>
      </c>
      <c r="C31" s="79">
        <f t="shared" si="0"/>
        <v>1.2474982908860336E-5</v>
      </c>
      <c r="D31" s="112"/>
    </row>
    <row r="32" spans="1:5" s="22" customFormat="1" ht="15.75" customHeight="1" x14ac:dyDescent="0.3">
      <c r="A32" s="107" t="s">
        <v>202</v>
      </c>
      <c r="B32" s="104">
        <v>2591</v>
      </c>
      <c r="C32" s="77">
        <f t="shared" si="0"/>
        <v>2.1405748819110682E-4</v>
      </c>
      <c r="D32" s="112"/>
    </row>
    <row r="33" spans="1:4" s="92" customFormat="1" ht="15.75" customHeight="1" x14ac:dyDescent="0.3">
      <c r="A33" s="108" t="s">
        <v>183</v>
      </c>
      <c r="B33" s="97">
        <v>1750</v>
      </c>
      <c r="C33" s="79">
        <f t="shared" si="0"/>
        <v>1.4457761649341449E-4</v>
      </c>
      <c r="D33" s="112"/>
    </row>
    <row r="34" spans="1:4" s="92" customFormat="1" ht="15.75" customHeight="1" x14ac:dyDescent="0.3">
      <c r="A34" s="108" t="s">
        <v>184</v>
      </c>
      <c r="B34" s="87">
        <v>389</v>
      </c>
      <c r="C34" s="79">
        <f t="shared" si="0"/>
        <v>3.2137538751964706E-5</v>
      </c>
      <c r="D34" s="112"/>
    </row>
    <row r="35" spans="1:4" s="92" customFormat="1" ht="15.75" customHeight="1" x14ac:dyDescent="0.3">
      <c r="A35" s="108" t="s">
        <v>185</v>
      </c>
      <c r="B35" s="87">
        <v>189</v>
      </c>
      <c r="C35" s="79">
        <f t="shared" si="0"/>
        <v>1.5614382581288766E-5</v>
      </c>
      <c r="D35" s="112"/>
    </row>
    <row r="36" spans="1:4" s="92" customFormat="1" ht="15.75" customHeight="1" x14ac:dyDescent="0.3">
      <c r="A36" s="108" t="s">
        <v>186</v>
      </c>
      <c r="B36" s="87">
        <v>263</v>
      </c>
      <c r="C36" s="79">
        <f t="shared" si="0"/>
        <v>2.1727950364438862E-5</v>
      </c>
      <c r="D36" s="112"/>
    </row>
    <row r="37" spans="1:4" s="22" customFormat="1" ht="15.75" customHeight="1" x14ac:dyDescent="0.3">
      <c r="A37" s="107" t="s">
        <v>203</v>
      </c>
      <c r="B37" s="104">
        <v>3366</v>
      </c>
      <c r="C37" s="77">
        <f t="shared" si="0"/>
        <v>2.7808471835247608E-4</v>
      </c>
      <c r="D37" s="112"/>
    </row>
    <row r="38" spans="1:4" s="92" customFormat="1" ht="15.75" customHeight="1" x14ac:dyDescent="0.3">
      <c r="A38" s="108" t="s">
        <v>187</v>
      </c>
      <c r="B38" s="97">
        <v>3094</v>
      </c>
      <c r="C38" s="79">
        <f t="shared" si="0"/>
        <v>2.5561322596035684E-4</v>
      </c>
      <c r="D38" s="112"/>
    </row>
    <row r="39" spans="1:4" s="92" customFormat="1" ht="15.75" customHeight="1" x14ac:dyDescent="0.3">
      <c r="A39" s="108" t="s">
        <v>188</v>
      </c>
      <c r="B39" s="87">
        <v>257</v>
      </c>
      <c r="C39" s="79">
        <f t="shared" si="0"/>
        <v>2.1232255679318584E-5</v>
      </c>
      <c r="D39" s="112"/>
    </row>
    <row r="40" spans="1:4" s="92" customFormat="1" ht="15.75" customHeight="1" x14ac:dyDescent="0.3">
      <c r="A40" s="108" t="s">
        <v>189</v>
      </c>
      <c r="B40" s="87">
        <v>16</v>
      </c>
      <c r="C40" s="79">
        <f t="shared" si="0"/>
        <v>1.3218524936540754E-6</v>
      </c>
      <c r="D40" s="112"/>
    </row>
    <row r="41" spans="1:4" s="22" customFormat="1" ht="15.75" customHeight="1" x14ac:dyDescent="0.3">
      <c r="A41" s="107" t="s">
        <v>204</v>
      </c>
      <c r="B41" s="104">
        <v>479</v>
      </c>
      <c r="C41" s="77">
        <f t="shared" si="0"/>
        <v>3.9572959028768881E-5</v>
      </c>
      <c r="D41" s="112"/>
    </row>
    <row r="42" spans="1:4" s="92" customFormat="1" ht="15.75" customHeight="1" x14ac:dyDescent="0.3">
      <c r="A42" s="108" t="s">
        <v>190</v>
      </c>
      <c r="B42" s="87">
        <v>363</v>
      </c>
      <c r="C42" s="79">
        <f t="shared" si="0"/>
        <v>2.9989528449776834E-5</v>
      </c>
      <c r="D42" s="112"/>
    </row>
    <row r="43" spans="1:4" s="92" customFormat="1" ht="15.75" customHeight="1" thickBot="1" x14ac:dyDescent="0.35">
      <c r="A43" s="109" t="s">
        <v>192</v>
      </c>
      <c r="B43" s="88">
        <v>116</v>
      </c>
      <c r="C43" s="83">
        <f t="shared" si="0"/>
        <v>9.5834305789920469E-6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234</v>
      </c>
    </row>
    <row r="47" spans="1:4" s="118" customFormat="1" ht="12.6" customHeight="1" x14ac:dyDescent="0.25">
      <c r="A47" s="119" t="s">
        <v>229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.6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36" t="s">
        <v>232</v>
      </c>
    </row>
    <row r="3" spans="1:5" ht="21.6" customHeight="1" x14ac:dyDescent="0.35">
      <c r="A3" s="155" t="s">
        <v>208</v>
      </c>
      <c r="B3" s="149"/>
      <c r="C3" s="149"/>
    </row>
    <row r="4" spans="1:5" ht="21" customHeight="1" thickBot="1" x14ac:dyDescent="0.4">
      <c r="A4" s="151" t="s">
        <v>230</v>
      </c>
      <c r="B4" s="151"/>
      <c r="C4" s="151"/>
    </row>
    <row r="5" spans="1:5" s="19" customFormat="1" ht="31.2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22416</v>
      </c>
      <c r="C6" s="76">
        <v>1.8588075769295576E-3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B8" s="96"/>
      <c r="C8" s="79"/>
      <c r="D8" s="112"/>
      <c r="E8" s="63"/>
    </row>
    <row r="9" spans="1:5" ht="15" customHeight="1" x14ac:dyDescent="0.35">
      <c r="A9" s="90" t="s">
        <v>125</v>
      </c>
      <c r="B9" s="87">
        <v>4861</v>
      </c>
      <c r="C9" s="79">
        <v>4.0308991931899444E-4</v>
      </c>
      <c r="D9" s="112"/>
    </row>
    <row r="10" spans="1:5" ht="15" customHeight="1" x14ac:dyDescent="0.35">
      <c r="A10" s="90" t="s">
        <v>126</v>
      </c>
      <c r="B10" s="87">
        <v>7277</v>
      </c>
      <c r="C10" s="79">
        <v>6.0343249185030299E-4</v>
      </c>
      <c r="D10" s="112"/>
    </row>
    <row r="11" spans="1:5" ht="15" customHeight="1" x14ac:dyDescent="0.35">
      <c r="A11" s="90" t="s">
        <v>127</v>
      </c>
      <c r="B11" s="87">
        <v>6467</v>
      </c>
      <c r="C11" s="79">
        <v>5.3626465917217382E-4</v>
      </c>
      <c r="D11" s="112"/>
    </row>
    <row r="12" spans="1:5" ht="15" customHeight="1" x14ac:dyDescent="0.35">
      <c r="A12" s="90" t="s">
        <v>128</v>
      </c>
      <c r="B12" s="87">
        <v>2939</v>
      </c>
      <c r="C12" s="79">
        <v>2.4371143239632271E-4</v>
      </c>
      <c r="D12" s="112"/>
    </row>
    <row r="13" spans="1:5" ht="15" customHeight="1" x14ac:dyDescent="0.35">
      <c r="A13" s="90" t="s">
        <v>129</v>
      </c>
      <c r="B13" s="87">
        <v>872</v>
      </c>
      <c r="C13" s="79">
        <v>7.2309074191763669E-5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7282</v>
      </c>
      <c r="C16" s="77">
        <v>6.0384710810140252E-4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1478</v>
      </c>
      <c r="C17" s="79">
        <v>1.2256056382503063E-4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5372</v>
      </c>
      <c r="C18" s="79">
        <v>4.4546370018136975E-4</v>
      </c>
      <c r="D18" s="112"/>
    </row>
    <row r="19" spans="1:5" s="92" customFormat="1" ht="15" customHeight="1" x14ac:dyDescent="0.3">
      <c r="A19" s="108" t="s">
        <v>172</v>
      </c>
      <c r="B19" s="87">
        <v>238</v>
      </c>
      <c r="C19" s="79">
        <v>1.9735733552339165E-5</v>
      </c>
      <c r="D19" s="112"/>
    </row>
    <row r="20" spans="1:5" s="92" customFormat="1" ht="15" customHeight="1" x14ac:dyDescent="0.3">
      <c r="A20" s="108" t="s">
        <v>173</v>
      </c>
      <c r="B20" s="87">
        <v>195</v>
      </c>
      <c r="C20" s="79">
        <v>1.617003379288293E-5</v>
      </c>
      <c r="D20" s="112"/>
    </row>
    <row r="21" spans="1:5" s="92" customFormat="1" ht="15" customHeight="1" x14ac:dyDescent="0.3">
      <c r="A21" s="108" t="s">
        <v>174</v>
      </c>
      <c r="B21" s="87">
        <v>5</v>
      </c>
      <c r="C21" s="79">
        <v>4.1461625109956231E-7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 x14ac:dyDescent="0.3">
      <c r="A23" s="107" t="s">
        <v>200</v>
      </c>
      <c r="B23" s="104">
        <v>3986</v>
      </c>
      <c r="C23" s="77">
        <v>3.3053207537657106E-4</v>
      </c>
      <c r="D23" s="112"/>
    </row>
    <row r="24" spans="1:5" s="92" customFormat="1" ht="15" customHeight="1" x14ac:dyDescent="0.3">
      <c r="A24" s="108" t="s">
        <v>176</v>
      </c>
      <c r="B24" s="87">
        <v>2961</v>
      </c>
      <c r="C24" s="79">
        <v>2.4553574390116079E-4</v>
      </c>
      <c r="D24" s="112"/>
    </row>
    <row r="25" spans="1:5" s="92" customFormat="1" ht="15" customHeight="1" x14ac:dyDescent="0.3">
      <c r="A25" s="108" t="s">
        <v>177</v>
      </c>
      <c r="B25" s="87">
        <v>682</v>
      </c>
      <c r="C25" s="79">
        <v>5.65536566499803E-5</v>
      </c>
      <c r="D25" s="112"/>
    </row>
    <row r="26" spans="1:5" s="92" customFormat="1" ht="15" customHeight="1" x14ac:dyDescent="0.3">
      <c r="A26" s="108" t="s">
        <v>178</v>
      </c>
      <c r="B26" s="87">
        <v>150</v>
      </c>
      <c r="C26" s="79">
        <v>1.2438487532986868E-5</v>
      </c>
      <c r="D26" s="112"/>
    </row>
    <row r="27" spans="1:5" s="92" customFormat="1" ht="15" customHeight="1" x14ac:dyDescent="0.3">
      <c r="A27" s="108" t="s">
        <v>179</v>
      </c>
      <c r="B27" s="87">
        <v>195</v>
      </c>
      <c r="C27" s="79">
        <v>1.617003379288293E-5</v>
      </c>
      <c r="D27" s="112"/>
    </row>
    <row r="28" spans="1:5" s="22" customFormat="1" ht="15.75" customHeight="1" x14ac:dyDescent="0.3">
      <c r="A28" s="107" t="s">
        <v>201</v>
      </c>
      <c r="B28" s="104">
        <v>4674</v>
      </c>
      <c r="C28" s="77">
        <v>3.8758327152787082E-4</v>
      </c>
      <c r="D28" s="112"/>
    </row>
    <row r="29" spans="1:5" s="92" customFormat="1" ht="15" customHeight="1" x14ac:dyDescent="0.3">
      <c r="A29" s="108" t="s">
        <v>180</v>
      </c>
      <c r="B29" s="87">
        <v>3441</v>
      </c>
      <c r="C29" s="79">
        <v>2.8533890400671876E-4</v>
      </c>
      <c r="D29" s="112"/>
    </row>
    <row r="30" spans="1:5" s="92" customFormat="1" ht="15" customHeight="1" x14ac:dyDescent="0.3">
      <c r="A30" s="108" t="s">
        <v>181</v>
      </c>
      <c r="B30" s="87">
        <v>1112</v>
      </c>
      <c r="C30" s="79">
        <v>9.2210654244542656E-5</v>
      </c>
      <c r="D30" s="112"/>
    </row>
    <row r="31" spans="1:5" s="92" customFormat="1" ht="15" customHeight="1" x14ac:dyDescent="0.3">
      <c r="A31" s="108" t="s">
        <v>182</v>
      </c>
      <c r="B31" s="87">
        <v>121</v>
      </c>
      <c r="C31" s="79">
        <v>1.0033713276609408E-5</v>
      </c>
      <c r="D31" s="112"/>
    </row>
    <row r="32" spans="1:5" s="22" customFormat="1" ht="15.75" customHeight="1" x14ac:dyDescent="0.3">
      <c r="A32" s="107" t="s">
        <v>202</v>
      </c>
      <c r="B32" s="104">
        <v>2674</v>
      </c>
      <c r="C32" s="77">
        <v>2.2173677108804592E-4</v>
      </c>
      <c r="D32" s="112"/>
    </row>
    <row r="33" spans="1:4" s="92" customFormat="1" ht="15.75" customHeight="1" x14ac:dyDescent="0.3">
      <c r="A33" s="108" t="s">
        <v>183</v>
      </c>
      <c r="B33" s="97">
        <v>1814</v>
      </c>
      <c r="C33" s="79">
        <v>1.5042277589892119E-4</v>
      </c>
      <c r="D33" s="112"/>
    </row>
    <row r="34" spans="1:4" s="92" customFormat="1" ht="15.75" customHeight="1" x14ac:dyDescent="0.3">
      <c r="A34" s="108" t="s">
        <v>184</v>
      </c>
      <c r="B34" s="87">
        <v>381</v>
      </c>
      <c r="C34" s="79">
        <v>3.1593758333786649E-5</v>
      </c>
      <c r="D34" s="112"/>
    </row>
    <row r="35" spans="1:4" s="92" customFormat="1" ht="15.75" customHeight="1" x14ac:dyDescent="0.3">
      <c r="A35" s="108" t="s">
        <v>185</v>
      </c>
      <c r="B35" s="87">
        <v>205</v>
      </c>
      <c r="C35" s="79">
        <v>1.6999266295082056E-5</v>
      </c>
      <c r="D35" s="112"/>
    </row>
    <row r="36" spans="1:4" s="92" customFormat="1" ht="15.75" customHeight="1" x14ac:dyDescent="0.3">
      <c r="A36" s="108" t="s">
        <v>186</v>
      </c>
      <c r="B36" s="87">
        <v>275</v>
      </c>
      <c r="C36" s="79">
        <v>2.2803893810475928E-5</v>
      </c>
      <c r="D36" s="112"/>
    </row>
    <row r="37" spans="1:4" s="22" customFormat="1" ht="15.75" customHeight="1" x14ac:dyDescent="0.3">
      <c r="A37" s="107" t="s">
        <v>203</v>
      </c>
      <c r="B37" s="104">
        <v>3362</v>
      </c>
      <c r="C37" s="77">
        <v>2.787879672393457E-4</v>
      </c>
      <c r="D37" s="112"/>
    </row>
    <row r="38" spans="1:4" s="92" customFormat="1" ht="15.75" customHeight="1" x14ac:dyDescent="0.3">
      <c r="A38" s="108" t="s">
        <v>187</v>
      </c>
      <c r="B38" s="97">
        <v>3115</v>
      </c>
      <c r="C38" s="79">
        <v>2.5830592443502729E-4</v>
      </c>
      <c r="D38" s="112"/>
    </row>
    <row r="39" spans="1:4" s="92" customFormat="1" ht="15.75" customHeight="1" x14ac:dyDescent="0.3">
      <c r="A39" s="108" t="s">
        <v>188</v>
      </c>
      <c r="B39" s="87">
        <v>223</v>
      </c>
      <c r="C39" s="79">
        <v>1.8491884799040478E-5</v>
      </c>
      <c r="D39" s="112"/>
    </row>
    <row r="40" spans="1:4" s="92" customFormat="1" ht="15.75" customHeight="1" x14ac:dyDescent="0.3">
      <c r="A40" s="108" t="s">
        <v>189</v>
      </c>
      <c r="B40" s="87">
        <v>26</v>
      </c>
      <c r="C40" s="79">
        <v>2.156004505717724E-6</v>
      </c>
      <c r="D40" s="112"/>
    </row>
    <row r="41" spans="1:4" s="22" customFormat="1" ht="15.75" customHeight="1" x14ac:dyDescent="0.3">
      <c r="A41" s="107" t="s">
        <v>204</v>
      </c>
      <c r="B41" s="104">
        <v>447</v>
      </c>
      <c r="C41" s="77">
        <v>3.7066692848300868E-5</v>
      </c>
      <c r="D41" s="112"/>
    </row>
    <row r="42" spans="1:4" s="92" customFormat="1" ht="15.75" customHeight="1" x14ac:dyDescent="0.3">
      <c r="A42" s="108" t="s">
        <v>190</v>
      </c>
      <c r="B42" s="87">
        <v>344</v>
      </c>
      <c r="C42" s="79">
        <v>2.8525598075649886E-5</v>
      </c>
      <c r="D42" s="112"/>
    </row>
    <row r="43" spans="1:4" s="92" customFormat="1" ht="15.75" customHeight="1" thickBot="1" x14ac:dyDescent="0.35">
      <c r="A43" s="109" t="s">
        <v>192</v>
      </c>
      <c r="B43" s="88">
        <v>103</v>
      </c>
      <c r="C43" s="83">
        <v>8.5410947726509833E-6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231</v>
      </c>
    </row>
    <row r="47" spans="1:4" s="118" customFormat="1" ht="12.6" customHeight="1" x14ac:dyDescent="0.25">
      <c r="A47" s="119" t="s">
        <v>229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.6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36" t="s">
        <v>228</v>
      </c>
    </row>
    <row r="3" spans="1:5" ht="21.6" customHeight="1" x14ac:dyDescent="0.35">
      <c r="A3" s="155" t="s">
        <v>208</v>
      </c>
      <c r="B3" s="149"/>
      <c r="C3" s="149"/>
    </row>
    <row r="4" spans="1:5" ht="21" customHeight="1" thickBot="1" x14ac:dyDescent="0.4">
      <c r="A4" s="151" t="s">
        <v>226</v>
      </c>
      <c r="B4" s="151"/>
      <c r="C4" s="151"/>
    </row>
    <row r="5" spans="1:5" s="19" customFormat="1" ht="31.2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21131</v>
      </c>
      <c r="C6" s="76">
        <v>1.7587564740274425E-3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B8" s="96"/>
      <c r="C8" s="79"/>
      <c r="D8" s="112"/>
      <c r="E8" s="63"/>
    </row>
    <row r="9" spans="1:5" ht="15" customHeight="1" x14ac:dyDescent="0.35">
      <c r="A9" s="90" t="s">
        <v>125</v>
      </c>
      <c r="B9" s="87">
        <v>4801</v>
      </c>
      <c r="C9" s="79">
        <v>3.9959253380368896E-4</v>
      </c>
      <c r="D9" s="112"/>
    </row>
    <row r="10" spans="1:5" ht="15" customHeight="1" x14ac:dyDescent="0.35">
      <c r="A10" s="90" t="s">
        <v>126</v>
      </c>
      <c r="B10" s="87">
        <v>7160</v>
      </c>
      <c r="C10" s="79">
        <v>5.9593470985928204E-4</v>
      </c>
      <c r="D10" s="112"/>
    </row>
    <row r="11" spans="1:5" ht="15" customHeight="1" x14ac:dyDescent="0.35">
      <c r="A11" s="90" t="s">
        <v>127</v>
      </c>
      <c r="B11" s="87">
        <v>5846</v>
      </c>
      <c r="C11" s="79">
        <v>4.8656903824544171E-4</v>
      </c>
      <c r="D11" s="112"/>
    </row>
    <row r="12" spans="1:5" ht="15" customHeight="1" x14ac:dyDescent="0.35">
      <c r="A12" s="90" t="s">
        <v>128</v>
      </c>
      <c r="B12" s="87">
        <v>2632</v>
      </c>
      <c r="C12" s="79">
        <v>2.1906426764659639E-4</v>
      </c>
      <c r="D12" s="112"/>
    </row>
    <row r="13" spans="1:5" ht="15" customHeight="1" x14ac:dyDescent="0.35">
      <c r="A13" s="90" t="s">
        <v>129</v>
      </c>
      <c r="B13" s="87">
        <v>692</v>
      </c>
      <c r="C13" s="79">
        <v>5.75959244724334E-5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6974</v>
      </c>
      <c r="C16" s="77">
        <v>5.8045372437969726E-4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1442</v>
      </c>
      <c r="C17" s="79">
        <v>1.200192530191459E-4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5067</v>
      </c>
      <c r="C18" s="79">
        <v>4.2173200766158964E-4</v>
      </c>
      <c r="D18" s="112"/>
    </row>
    <row r="19" spans="1:5" s="92" customFormat="1" ht="15" customHeight="1" x14ac:dyDescent="0.3">
      <c r="A19" s="108" t="s">
        <v>172</v>
      </c>
      <c r="B19" s="87">
        <v>271</v>
      </c>
      <c r="C19" s="79">
        <v>2.255562938154545E-5</v>
      </c>
      <c r="D19" s="112"/>
    </row>
    <row r="20" spans="1:5" s="92" customFormat="1" ht="15" customHeight="1" x14ac:dyDescent="0.3">
      <c r="A20" s="108" t="s">
        <v>173</v>
      </c>
      <c r="B20" s="87">
        <v>190</v>
      </c>
      <c r="C20" s="79">
        <v>1.5813909898500501E-5</v>
      </c>
      <c r="D20" s="112"/>
    </row>
    <row r="21" spans="1:5" s="92" customFormat="1" ht="15" customHeight="1" x14ac:dyDescent="0.3">
      <c r="A21" s="108" t="s">
        <v>174</v>
      </c>
      <c r="B21" s="87">
        <v>6</v>
      </c>
      <c r="C21" s="79">
        <v>4.9938662837370005E-7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 x14ac:dyDescent="0.3">
      <c r="A23" s="107" t="s">
        <v>200</v>
      </c>
      <c r="B23" s="104">
        <v>3915</v>
      </c>
      <c r="C23" s="77">
        <v>3.2584977501383925E-4</v>
      </c>
      <c r="D23" s="112"/>
    </row>
    <row r="24" spans="1:5" s="92" customFormat="1" ht="15" customHeight="1" x14ac:dyDescent="0.3">
      <c r="A24" s="108" t="s">
        <v>176</v>
      </c>
      <c r="B24" s="87">
        <v>3019</v>
      </c>
      <c r="C24" s="79">
        <v>2.5127470517670003E-4</v>
      </c>
      <c r="D24" s="112"/>
    </row>
    <row r="25" spans="1:5" s="92" customFormat="1" ht="15" customHeight="1" x14ac:dyDescent="0.3">
      <c r="A25" s="108" t="s">
        <v>177</v>
      </c>
      <c r="B25" s="87">
        <v>587</v>
      </c>
      <c r="C25" s="79">
        <v>4.8856658475893651E-5</v>
      </c>
      <c r="D25" s="112"/>
    </row>
    <row r="26" spans="1:5" s="92" customFormat="1" ht="15" customHeight="1" x14ac:dyDescent="0.3">
      <c r="A26" s="108" t="s">
        <v>178</v>
      </c>
      <c r="B26" s="87">
        <v>158</v>
      </c>
      <c r="C26" s="79">
        <v>1.3150514547174101E-5</v>
      </c>
      <c r="D26" s="112"/>
    </row>
    <row r="27" spans="1:5" s="92" customFormat="1" ht="15" customHeight="1" x14ac:dyDescent="0.3">
      <c r="A27" s="108" t="s">
        <v>179</v>
      </c>
      <c r="B27" s="87">
        <v>151</v>
      </c>
      <c r="C27" s="79">
        <v>1.2567896814071451E-5</v>
      </c>
      <c r="D27" s="112"/>
    </row>
    <row r="28" spans="1:5" s="22" customFormat="1" ht="15.75" customHeight="1" x14ac:dyDescent="0.3">
      <c r="A28" s="107" t="s">
        <v>201</v>
      </c>
      <c r="B28" s="104">
        <v>4229</v>
      </c>
      <c r="C28" s="77">
        <v>3.5198434189872955E-4</v>
      </c>
      <c r="D28" s="112"/>
    </row>
    <row r="29" spans="1:5" s="92" customFormat="1" ht="15" customHeight="1" x14ac:dyDescent="0.3">
      <c r="A29" s="108" t="s">
        <v>180</v>
      </c>
      <c r="B29" s="87">
        <v>3146</v>
      </c>
      <c r="C29" s="79">
        <v>2.6184505547727671E-4</v>
      </c>
      <c r="D29" s="112"/>
    </row>
    <row r="30" spans="1:5" s="92" customFormat="1" ht="15" customHeight="1" x14ac:dyDescent="0.3">
      <c r="A30" s="108" t="s">
        <v>181</v>
      </c>
      <c r="B30" s="87">
        <v>928</v>
      </c>
      <c r="C30" s="79">
        <v>7.7238465188465597E-5</v>
      </c>
      <c r="D30" s="112"/>
    </row>
    <row r="31" spans="1:5" s="92" customFormat="1" ht="15" customHeight="1" x14ac:dyDescent="0.3">
      <c r="A31" s="108" t="s">
        <v>182</v>
      </c>
      <c r="B31" s="87">
        <v>156</v>
      </c>
      <c r="C31" s="79">
        <v>1.29840523377162E-5</v>
      </c>
      <c r="D31" s="112"/>
    </row>
    <row r="32" spans="1:5" s="22" customFormat="1" ht="15.75" customHeight="1" x14ac:dyDescent="0.3">
      <c r="A32" s="107" t="s">
        <v>202</v>
      </c>
      <c r="B32" s="104">
        <v>2480</v>
      </c>
      <c r="C32" s="77">
        <v>2.06413139727796E-4</v>
      </c>
      <c r="D32" s="112"/>
    </row>
    <row r="33" spans="1:4" s="92" customFormat="1" ht="15.75" customHeight="1" x14ac:dyDescent="0.3">
      <c r="A33" s="108" t="s">
        <v>183</v>
      </c>
      <c r="B33" s="97">
        <v>1667</v>
      </c>
      <c r="C33" s="79">
        <v>1.3874625158315966E-4</v>
      </c>
      <c r="D33" s="112"/>
    </row>
    <row r="34" spans="1:4" s="92" customFormat="1" ht="15.75" customHeight="1" x14ac:dyDescent="0.3">
      <c r="A34" s="108" t="s">
        <v>184</v>
      </c>
      <c r="B34" s="87">
        <v>362</v>
      </c>
      <c r="C34" s="79">
        <v>3.0129659911879901E-5</v>
      </c>
      <c r="D34" s="112"/>
    </row>
    <row r="35" spans="1:4" s="92" customFormat="1" ht="15.75" customHeight="1" x14ac:dyDescent="0.3">
      <c r="A35" s="108" t="s">
        <v>185</v>
      </c>
      <c r="B35" s="87">
        <v>151</v>
      </c>
      <c r="C35" s="79">
        <v>1.2567896814071451E-5</v>
      </c>
      <c r="D35" s="112"/>
    </row>
    <row r="36" spans="1:4" s="92" customFormat="1" ht="15.75" customHeight="1" x14ac:dyDescent="0.3">
      <c r="A36" s="108" t="s">
        <v>186</v>
      </c>
      <c r="B36" s="87">
        <v>300</v>
      </c>
      <c r="C36" s="79">
        <v>2.4969331418685001E-5</v>
      </c>
      <c r="D36" s="112"/>
    </row>
    <row r="37" spans="1:4" s="22" customFormat="1" ht="15.75" customHeight="1" x14ac:dyDescent="0.3">
      <c r="A37" s="107" t="s">
        <v>203</v>
      </c>
      <c r="B37" s="104">
        <v>3142</v>
      </c>
      <c r="C37" s="77">
        <v>2.6151213105836093E-4</v>
      </c>
      <c r="D37" s="112"/>
    </row>
    <row r="38" spans="1:4" s="92" customFormat="1" ht="15.75" customHeight="1" x14ac:dyDescent="0.3">
      <c r="A38" s="108" t="s">
        <v>187</v>
      </c>
      <c r="B38" s="97">
        <v>2893</v>
      </c>
      <c r="C38" s="79">
        <v>2.4078758598085234E-4</v>
      </c>
      <c r="D38" s="112"/>
    </row>
    <row r="39" spans="1:4" s="92" customFormat="1" ht="15.75" customHeight="1" x14ac:dyDescent="0.3">
      <c r="A39" s="108" t="s">
        <v>188</v>
      </c>
      <c r="B39" s="87">
        <v>235</v>
      </c>
      <c r="C39" s="79">
        <v>1.955930961130325E-5</v>
      </c>
      <c r="D39" s="112"/>
    </row>
    <row r="40" spans="1:4" s="92" customFormat="1" ht="15.75" customHeight="1" x14ac:dyDescent="0.3">
      <c r="A40" s="108" t="s">
        <v>189</v>
      </c>
      <c r="B40" s="87">
        <v>14</v>
      </c>
      <c r="C40" s="79">
        <v>1.1652354662053E-6</v>
      </c>
      <c r="D40" s="112"/>
    </row>
    <row r="41" spans="1:4" s="22" customFormat="1" ht="15.75" customHeight="1" x14ac:dyDescent="0.3">
      <c r="A41" s="107" t="s">
        <v>204</v>
      </c>
      <c r="B41" s="104">
        <v>395</v>
      </c>
      <c r="C41" s="77">
        <v>3.2876286367935253E-5</v>
      </c>
      <c r="D41" s="112"/>
    </row>
    <row r="42" spans="1:4" s="92" customFormat="1" ht="15.75" customHeight="1" x14ac:dyDescent="0.3">
      <c r="A42" s="108" t="s">
        <v>190</v>
      </c>
      <c r="B42" s="87">
        <v>301</v>
      </c>
      <c r="C42" s="79">
        <v>2.5052562523413951E-5</v>
      </c>
      <c r="D42" s="112"/>
    </row>
    <row r="43" spans="1:4" s="92" customFormat="1" ht="15.75" customHeight="1" thickBot="1" x14ac:dyDescent="0.35">
      <c r="A43" s="109" t="s">
        <v>192</v>
      </c>
      <c r="B43" s="88">
        <v>95</v>
      </c>
      <c r="C43" s="83">
        <v>7.9069549492502506E-6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227</v>
      </c>
    </row>
    <row r="47" spans="1:4" s="118" customFormat="1" ht="12.6" customHeight="1" x14ac:dyDescent="0.25">
      <c r="A47" s="119" t="s">
        <v>229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.6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24" t="s">
        <v>217</v>
      </c>
    </row>
    <row r="3" spans="1:5" ht="21.6" customHeight="1" x14ac:dyDescent="0.35">
      <c r="A3" s="155" t="s">
        <v>208</v>
      </c>
      <c r="B3" s="149"/>
      <c r="C3" s="149"/>
    </row>
    <row r="4" spans="1:5" ht="21" customHeight="1" thickBot="1" x14ac:dyDescent="0.4">
      <c r="A4" s="151" t="s">
        <v>207</v>
      </c>
      <c r="B4" s="151"/>
      <c r="C4" s="151"/>
    </row>
    <row r="5" spans="1:5" s="19" customFormat="1" ht="31.2" customHeight="1" thickBot="1" x14ac:dyDescent="0.3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123" t="s">
        <v>90</v>
      </c>
      <c r="B6" s="86">
        <v>20274</v>
      </c>
      <c r="C6" s="76">
        <v>1.6999999999999999E-3</v>
      </c>
      <c r="D6" s="112"/>
      <c r="E6" s="39"/>
    </row>
    <row r="7" spans="1:5" ht="3" customHeight="1" x14ac:dyDescent="0.35">
      <c r="A7" s="90"/>
      <c r="B7" s="85"/>
      <c r="C7" s="79"/>
      <c r="D7" s="112"/>
    </row>
    <row r="8" spans="1:5" ht="15.75" customHeight="1" x14ac:dyDescent="0.35">
      <c r="A8" s="91" t="s">
        <v>124</v>
      </c>
      <c r="B8" s="96"/>
      <c r="C8" s="79"/>
      <c r="D8" s="112"/>
      <c r="E8" s="63"/>
    </row>
    <row r="9" spans="1:5" ht="15" customHeight="1" x14ac:dyDescent="0.35">
      <c r="A9" s="90" t="s">
        <v>125</v>
      </c>
      <c r="B9" s="87">
        <v>4767</v>
      </c>
      <c r="C9" s="79">
        <v>4.0000000000000002E-4</v>
      </c>
      <c r="D9" s="112"/>
    </row>
    <row r="10" spans="1:5" ht="15" customHeight="1" x14ac:dyDescent="0.35">
      <c r="A10" s="90" t="s">
        <v>126</v>
      </c>
      <c r="B10" s="87">
        <v>6861</v>
      </c>
      <c r="C10" s="79">
        <v>5.9999999999999995E-4</v>
      </c>
      <c r="D10" s="112"/>
    </row>
    <row r="11" spans="1:5" ht="15" customHeight="1" x14ac:dyDescent="0.35">
      <c r="A11" s="90" t="s">
        <v>127</v>
      </c>
      <c r="B11" s="87">
        <v>5541</v>
      </c>
      <c r="C11" s="79">
        <v>5.0000000000000001E-4</v>
      </c>
      <c r="D11" s="112"/>
    </row>
    <row r="12" spans="1:5" ht="15" customHeight="1" x14ac:dyDescent="0.35">
      <c r="A12" s="90" t="s">
        <v>128</v>
      </c>
      <c r="B12" s="87">
        <v>2443</v>
      </c>
      <c r="C12" s="79">
        <v>2.0000000000000001E-4</v>
      </c>
      <c r="D12" s="112"/>
    </row>
    <row r="13" spans="1:5" ht="15" customHeight="1" x14ac:dyDescent="0.35">
      <c r="A13" s="90" t="s">
        <v>129</v>
      </c>
      <c r="B13" s="87">
        <v>662</v>
      </c>
      <c r="C13" s="79">
        <v>1E-4</v>
      </c>
      <c r="D13" s="112"/>
    </row>
    <row r="14" spans="1:5" ht="3" customHeight="1" x14ac:dyDescent="0.35">
      <c r="A14" s="90"/>
      <c r="B14" s="85"/>
      <c r="C14" s="79"/>
      <c r="D14" s="112"/>
    </row>
    <row r="15" spans="1:5" s="50" customFormat="1" ht="15.75" customHeight="1" x14ac:dyDescent="0.3">
      <c r="A15" s="73" t="s">
        <v>199</v>
      </c>
      <c r="B15" s="85"/>
      <c r="C15" s="79"/>
      <c r="D15" s="112"/>
    </row>
    <row r="16" spans="1:5" s="22" customFormat="1" ht="15.75" customHeight="1" x14ac:dyDescent="0.3">
      <c r="A16" s="103" t="s">
        <v>194</v>
      </c>
      <c r="B16" s="104">
        <v>6673</v>
      </c>
      <c r="C16" s="77">
        <v>5.9999999999999995E-4</v>
      </c>
      <c r="D16" s="112"/>
      <c r="E16" s="106"/>
    </row>
    <row r="17" spans="1:5" s="92" customFormat="1" ht="15" customHeight="1" x14ac:dyDescent="0.3">
      <c r="A17" s="108" t="s">
        <v>170</v>
      </c>
      <c r="B17" s="87">
        <v>1386</v>
      </c>
      <c r="C17" s="79">
        <v>1E-4</v>
      </c>
      <c r="D17" s="112"/>
      <c r="E17" s="93"/>
    </row>
    <row r="18" spans="1:5" s="92" customFormat="1" ht="15" customHeight="1" x14ac:dyDescent="0.3">
      <c r="A18" s="108" t="s">
        <v>171</v>
      </c>
      <c r="B18" s="87">
        <v>4883</v>
      </c>
      <c r="C18" s="79">
        <v>4.0000000000000002E-4</v>
      </c>
      <c r="D18" s="112"/>
    </row>
    <row r="19" spans="1:5" s="92" customFormat="1" ht="15" customHeight="1" x14ac:dyDescent="0.3">
      <c r="A19" s="108" t="s">
        <v>172</v>
      </c>
      <c r="B19" s="87">
        <v>233</v>
      </c>
      <c r="C19" s="79">
        <v>0</v>
      </c>
      <c r="D19" s="112"/>
    </row>
    <row r="20" spans="1:5" s="92" customFormat="1" ht="15" customHeight="1" x14ac:dyDescent="0.3">
      <c r="A20" s="108" t="s">
        <v>173</v>
      </c>
      <c r="B20" s="87">
        <v>166</v>
      </c>
      <c r="C20" s="79">
        <v>0</v>
      </c>
      <c r="D20" s="112"/>
    </row>
    <row r="21" spans="1:5" s="92" customFormat="1" ht="15" customHeight="1" x14ac:dyDescent="0.3">
      <c r="A21" s="108" t="s">
        <v>174</v>
      </c>
      <c r="B21" s="87">
        <v>5</v>
      </c>
      <c r="C21" s="79">
        <v>0</v>
      </c>
      <c r="D21" s="112"/>
    </row>
    <row r="22" spans="1:5" s="92" customFormat="1" ht="15" customHeight="1" x14ac:dyDescent="0.3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 x14ac:dyDescent="0.3">
      <c r="A23" s="107" t="s">
        <v>200</v>
      </c>
      <c r="B23" s="104">
        <v>3604</v>
      </c>
      <c r="C23" s="77">
        <v>2.9999999999999997E-4</v>
      </c>
      <c r="D23" s="112"/>
    </row>
    <row r="24" spans="1:5" s="92" customFormat="1" ht="15" customHeight="1" x14ac:dyDescent="0.3">
      <c r="A24" s="108" t="s">
        <v>176</v>
      </c>
      <c r="B24" s="87">
        <v>2783</v>
      </c>
      <c r="C24" s="79">
        <v>2.0000000000000001E-4</v>
      </c>
      <c r="D24" s="112"/>
    </row>
    <row r="25" spans="1:5" s="92" customFormat="1" ht="15" customHeight="1" x14ac:dyDescent="0.3">
      <c r="A25" s="108" t="s">
        <v>177</v>
      </c>
      <c r="B25" s="87">
        <v>530</v>
      </c>
      <c r="C25" s="79">
        <v>0</v>
      </c>
      <c r="D25" s="112"/>
    </row>
    <row r="26" spans="1:5" s="92" customFormat="1" ht="15" customHeight="1" x14ac:dyDescent="0.3">
      <c r="A26" s="108" t="s">
        <v>178</v>
      </c>
      <c r="B26" s="87">
        <v>136</v>
      </c>
      <c r="C26" s="79">
        <v>0</v>
      </c>
      <c r="D26" s="112"/>
    </row>
    <row r="27" spans="1:5" s="92" customFormat="1" ht="15" customHeight="1" x14ac:dyDescent="0.3">
      <c r="A27" s="108" t="s">
        <v>179</v>
      </c>
      <c r="B27" s="87">
        <v>155</v>
      </c>
      <c r="C27" s="79">
        <v>0</v>
      </c>
      <c r="D27" s="112"/>
    </row>
    <row r="28" spans="1:5" s="22" customFormat="1" ht="15.75" customHeight="1" x14ac:dyDescent="0.3">
      <c r="A28" s="107" t="s">
        <v>201</v>
      </c>
      <c r="B28" s="104">
        <v>4016</v>
      </c>
      <c r="C28" s="77">
        <v>2.9999999999999997E-4</v>
      </c>
      <c r="D28" s="112"/>
    </row>
    <row r="29" spans="1:5" s="92" customFormat="1" ht="15" customHeight="1" x14ac:dyDescent="0.3">
      <c r="A29" s="108" t="s">
        <v>180</v>
      </c>
      <c r="B29" s="87">
        <v>2878</v>
      </c>
      <c r="C29" s="79">
        <v>2.0000000000000001E-4</v>
      </c>
      <c r="D29" s="112"/>
    </row>
    <row r="30" spans="1:5" s="92" customFormat="1" ht="15" customHeight="1" x14ac:dyDescent="0.3">
      <c r="A30" s="108" t="s">
        <v>181</v>
      </c>
      <c r="B30" s="87">
        <v>966</v>
      </c>
      <c r="C30" s="79">
        <v>1E-4</v>
      </c>
      <c r="D30" s="112"/>
    </row>
    <row r="31" spans="1:5" s="92" customFormat="1" ht="15" customHeight="1" x14ac:dyDescent="0.3">
      <c r="A31" s="108" t="s">
        <v>182</v>
      </c>
      <c r="B31" s="87">
        <v>172</v>
      </c>
      <c r="C31" s="79">
        <v>0</v>
      </c>
      <c r="D31" s="112"/>
    </row>
    <row r="32" spans="1:5" s="22" customFormat="1" ht="15.75" customHeight="1" x14ac:dyDescent="0.3">
      <c r="A32" s="107" t="s">
        <v>202</v>
      </c>
      <c r="B32" s="104">
        <v>2494</v>
      </c>
      <c r="C32" s="77">
        <v>2.0000000000000001E-4</v>
      </c>
      <c r="D32" s="112"/>
    </row>
    <row r="33" spans="1:4" s="92" customFormat="1" ht="15.75" customHeight="1" x14ac:dyDescent="0.3">
      <c r="A33" s="108" t="s">
        <v>183</v>
      </c>
      <c r="B33" s="97">
        <v>1693</v>
      </c>
      <c r="C33" s="79">
        <v>1E-4</v>
      </c>
      <c r="D33" s="112"/>
    </row>
    <row r="34" spans="1:4" s="92" customFormat="1" ht="15.75" customHeight="1" x14ac:dyDescent="0.3">
      <c r="A34" s="108" t="s">
        <v>184</v>
      </c>
      <c r="B34" s="87">
        <v>334</v>
      </c>
      <c r="C34" s="79">
        <v>0</v>
      </c>
      <c r="D34" s="112"/>
    </row>
    <row r="35" spans="1:4" s="92" customFormat="1" ht="15.75" customHeight="1" x14ac:dyDescent="0.3">
      <c r="A35" s="108" t="s">
        <v>185</v>
      </c>
      <c r="B35" s="87">
        <v>160</v>
      </c>
      <c r="C35" s="79">
        <v>0</v>
      </c>
      <c r="D35" s="112"/>
    </row>
    <row r="36" spans="1:4" s="92" customFormat="1" ht="15.75" customHeight="1" x14ac:dyDescent="0.3">
      <c r="A36" s="108" t="s">
        <v>186</v>
      </c>
      <c r="B36" s="87">
        <v>308</v>
      </c>
      <c r="C36" s="79">
        <v>0</v>
      </c>
      <c r="D36" s="112"/>
    </row>
    <row r="37" spans="1:4" s="22" customFormat="1" ht="15.75" customHeight="1" x14ac:dyDescent="0.3">
      <c r="A37" s="107" t="s">
        <v>203</v>
      </c>
      <c r="B37" s="104">
        <v>3069</v>
      </c>
      <c r="C37" s="77">
        <v>2.9999999999999997E-4</v>
      </c>
      <c r="D37" s="112"/>
    </row>
    <row r="38" spans="1:4" s="92" customFormat="1" ht="15.75" customHeight="1" x14ac:dyDescent="0.3">
      <c r="A38" s="108" t="s">
        <v>187</v>
      </c>
      <c r="B38" s="97">
        <v>2782</v>
      </c>
      <c r="C38" s="79">
        <v>2.0000000000000001E-4</v>
      </c>
      <c r="D38" s="112"/>
    </row>
    <row r="39" spans="1:4" s="92" customFormat="1" ht="15.75" customHeight="1" x14ac:dyDescent="0.3">
      <c r="A39" s="108" t="s">
        <v>188</v>
      </c>
      <c r="B39" s="87">
        <v>266</v>
      </c>
      <c r="C39" s="79">
        <v>0</v>
      </c>
      <c r="D39" s="112"/>
    </row>
    <row r="40" spans="1:4" s="92" customFormat="1" ht="15.75" customHeight="1" x14ac:dyDescent="0.3">
      <c r="A40" s="108" t="s">
        <v>189</v>
      </c>
      <c r="B40" s="87">
        <v>23</v>
      </c>
      <c r="C40" s="79">
        <v>0</v>
      </c>
      <c r="D40" s="112"/>
    </row>
    <row r="41" spans="1:4" s="22" customFormat="1" ht="15.75" customHeight="1" x14ac:dyDescent="0.3">
      <c r="A41" s="107" t="s">
        <v>204</v>
      </c>
      <c r="B41" s="104">
        <v>423</v>
      </c>
      <c r="C41" s="77">
        <v>0</v>
      </c>
      <c r="D41" s="112"/>
    </row>
    <row r="42" spans="1:4" s="92" customFormat="1" ht="15.75" customHeight="1" x14ac:dyDescent="0.3">
      <c r="A42" s="108" t="s">
        <v>190</v>
      </c>
      <c r="B42" s="87">
        <v>316</v>
      </c>
      <c r="C42" s="79">
        <v>0</v>
      </c>
      <c r="D42" s="112"/>
    </row>
    <row r="43" spans="1:4" s="92" customFormat="1" ht="15.75" customHeight="1" thickBot="1" x14ac:dyDescent="0.35">
      <c r="A43" s="109" t="s">
        <v>192</v>
      </c>
      <c r="B43" s="88">
        <v>107</v>
      </c>
      <c r="C43" s="83">
        <v>0</v>
      </c>
      <c r="D43" s="112"/>
    </row>
    <row r="44" spans="1:4" s="118" customFormat="1" ht="12.6" customHeight="1" x14ac:dyDescent="0.25">
      <c r="A44" s="115" t="s">
        <v>209</v>
      </c>
      <c r="B44" s="116"/>
      <c r="C44" s="117"/>
    </row>
    <row r="45" spans="1:4" s="118" customFormat="1" ht="12.6" customHeight="1" x14ac:dyDescent="0.25">
      <c r="A45" s="119" t="s">
        <v>210</v>
      </c>
    </row>
    <row r="46" spans="1:4" s="118" customFormat="1" ht="12.6" customHeight="1" x14ac:dyDescent="0.25">
      <c r="A46" s="119" t="s">
        <v>216</v>
      </c>
    </row>
    <row r="47" spans="1:4" s="118" customFormat="1" ht="12.6" customHeight="1" x14ac:dyDescent="0.25">
      <c r="A47" s="119" t="s">
        <v>211</v>
      </c>
    </row>
    <row r="48" spans="1:4" s="118" customFormat="1" ht="12.6" customHeight="1" x14ac:dyDescent="0.25">
      <c r="A48" s="118" t="s">
        <v>212</v>
      </c>
    </row>
    <row r="49" spans="1:3" s="121" customFormat="1" ht="12.6" customHeight="1" x14ac:dyDescent="0.25">
      <c r="A49" s="118" t="s">
        <v>213</v>
      </c>
      <c r="B49" s="120"/>
    </row>
    <row r="50" spans="1:3" s="121" customFormat="1" ht="12.6" customHeight="1" x14ac:dyDescent="0.25">
      <c r="A50" s="122" t="s">
        <v>214</v>
      </c>
      <c r="B50" s="120"/>
    </row>
    <row r="51" spans="1:3" s="121" customFormat="1" ht="12.6" customHeight="1" x14ac:dyDescent="0.25">
      <c r="A51" s="118" t="s">
        <v>215</v>
      </c>
      <c r="B51" s="120"/>
    </row>
    <row r="52" spans="1:3" ht="12.6" customHeight="1" x14ac:dyDescent="0.35"/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01" t="s">
        <v>197</v>
      </c>
    </row>
    <row r="3" spans="1:5" ht="26.4" customHeight="1" x14ac:dyDescent="0.35">
      <c r="A3" s="155" t="s">
        <v>218</v>
      </c>
      <c r="B3" s="149"/>
      <c r="C3" s="149"/>
    </row>
    <row r="4" spans="1:5" ht="16.95" customHeight="1" thickBot="1" x14ac:dyDescent="0.4">
      <c r="A4" s="151" t="s">
        <v>133</v>
      </c>
      <c r="B4" s="151"/>
      <c r="C4" s="151"/>
    </row>
    <row r="5" spans="1:5" s="19" customFormat="1" ht="34.950000000000003" customHeight="1" thickBot="1" x14ac:dyDescent="0.3">
      <c r="A5" s="37"/>
      <c r="B5" s="126" t="s">
        <v>219</v>
      </c>
      <c r="C5" s="127" t="s">
        <v>220</v>
      </c>
      <c r="D5" s="18"/>
      <c r="E5" s="18"/>
    </row>
    <row r="6" spans="1:5" s="22" customFormat="1" ht="18" customHeight="1" x14ac:dyDescent="0.3">
      <c r="A6" s="69" t="s">
        <v>90</v>
      </c>
      <c r="B6" s="86">
        <v>19576</v>
      </c>
      <c r="C6" s="76">
        <f>B6/11892727</f>
        <v>1.646048042639842E-3</v>
      </c>
      <c r="D6" s="89"/>
      <c r="E6" s="39"/>
    </row>
    <row r="7" spans="1:5" ht="3.6" customHeight="1" x14ac:dyDescent="0.35">
      <c r="A7" s="90"/>
      <c r="B7" s="85"/>
      <c r="C7" s="79"/>
      <c r="D7" s="89"/>
    </row>
    <row r="8" spans="1:5" ht="15.75" customHeight="1" x14ac:dyDescent="0.35">
      <c r="A8" s="91" t="s">
        <v>124</v>
      </c>
      <c r="B8" s="96"/>
      <c r="C8" s="79"/>
      <c r="D8" s="89"/>
      <c r="E8" s="63"/>
    </row>
    <row r="9" spans="1:5" ht="15" customHeight="1" x14ac:dyDescent="0.35">
      <c r="A9" s="90" t="s">
        <v>125</v>
      </c>
      <c r="B9" s="87">
        <v>4732</v>
      </c>
      <c r="C9" s="79">
        <f>B9/11892727</f>
        <v>3.9789023997607951E-4</v>
      </c>
      <c r="D9" s="89"/>
    </row>
    <row r="10" spans="1:5" ht="15" customHeight="1" x14ac:dyDescent="0.35">
      <c r="A10" s="90" t="s">
        <v>126</v>
      </c>
      <c r="B10" s="87">
        <v>6615</v>
      </c>
      <c r="C10" s="79">
        <f>B10/11892727</f>
        <v>5.5622230292514069E-4</v>
      </c>
      <c r="D10" s="89"/>
    </row>
    <row r="11" spans="1:5" ht="15" customHeight="1" x14ac:dyDescent="0.35">
      <c r="A11" s="90" t="s">
        <v>127</v>
      </c>
      <c r="B11" s="87">
        <v>5382</v>
      </c>
      <c r="C11" s="79">
        <f>B11/11892727</f>
        <v>4.5254549272004646E-4</v>
      </c>
      <c r="D11" s="89"/>
    </row>
    <row r="12" spans="1:5" ht="15" customHeight="1" x14ac:dyDescent="0.35">
      <c r="A12" s="90" t="s">
        <v>128</v>
      </c>
      <c r="B12" s="87">
        <v>2202</v>
      </c>
      <c r="C12" s="79">
        <f>B12/11892727</f>
        <v>1.8515517929571578E-4</v>
      </c>
      <c r="D12" s="89"/>
    </row>
    <row r="13" spans="1:5" ht="15" customHeight="1" x14ac:dyDescent="0.35">
      <c r="A13" s="90" t="s">
        <v>129</v>
      </c>
      <c r="B13" s="87">
        <v>645</v>
      </c>
      <c r="C13" s="79">
        <f>B13/11892727</f>
        <v>5.4234827722859528E-5</v>
      </c>
    </row>
    <row r="14" spans="1:5" ht="3.6" customHeight="1" x14ac:dyDescent="0.35">
      <c r="A14" s="90"/>
      <c r="B14" s="85"/>
      <c r="C14" s="79"/>
    </row>
    <row r="15" spans="1:5" s="50" customFormat="1" ht="15.75" customHeight="1" x14ac:dyDescent="0.3">
      <c r="A15" s="73" t="s">
        <v>199</v>
      </c>
      <c r="B15" s="85"/>
      <c r="C15" s="79"/>
    </row>
    <row r="16" spans="1:5" s="22" customFormat="1" ht="15.75" customHeight="1" x14ac:dyDescent="0.3">
      <c r="A16" s="103" t="s">
        <v>194</v>
      </c>
      <c r="B16" s="104">
        <v>6456</v>
      </c>
      <c r="C16" s="77">
        <f t="shared" ref="C16:C43" si="0">B16/11892727</f>
        <v>5.4285278725392419E-4</v>
      </c>
      <c r="D16" s="105"/>
      <c r="E16" s="106"/>
    </row>
    <row r="17" spans="1:5" s="92" customFormat="1" ht="15" customHeight="1" x14ac:dyDescent="0.3">
      <c r="A17" s="108" t="s">
        <v>170</v>
      </c>
      <c r="B17" s="87">
        <v>1323</v>
      </c>
      <c r="C17" s="79">
        <f t="shared" si="0"/>
        <v>1.1124446058502815E-4</v>
      </c>
      <c r="E17" s="93"/>
    </row>
    <row r="18" spans="1:5" s="92" customFormat="1" ht="15" customHeight="1" x14ac:dyDescent="0.3">
      <c r="A18" s="108" t="s">
        <v>171</v>
      </c>
      <c r="B18" s="87">
        <v>4732</v>
      </c>
      <c r="C18" s="79">
        <f t="shared" si="0"/>
        <v>3.9789023997607951E-4</v>
      </c>
    </row>
    <row r="19" spans="1:5" s="92" customFormat="1" ht="15" customHeight="1" x14ac:dyDescent="0.3">
      <c r="A19" s="108" t="s">
        <v>172</v>
      </c>
      <c r="B19" s="87">
        <v>245</v>
      </c>
      <c r="C19" s="79">
        <f t="shared" si="0"/>
        <v>2.060082603426447E-5</v>
      </c>
    </row>
    <row r="20" spans="1:5" s="92" customFormat="1" ht="15" customHeight="1" x14ac:dyDescent="0.3">
      <c r="A20" s="108" t="s">
        <v>173</v>
      </c>
      <c r="B20" s="87">
        <v>156</v>
      </c>
      <c r="C20" s="79">
        <f t="shared" si="0"/>
        <v>1.3117260658552071E-5</v>
      </c>
    </row>
    <row r="21" spans="1:5" s="92" customFormat="1" ht="15" customHeight="1" x14ac:dyDescent="0.3">
      <c r="A21" s="108" t="s">
        <v>174</v>
      </c>
      <c r="B21" s="87">
        <v>1</v>
      </c>
      <c r="C21" s="79">
        <f t="shared" si="0"/>
        <v>8.4085004221487631E-8</v>
      </c>
    </row>
    <row r="22" spans="1:5" s="92" customFormat="1" ht="15" customHeight="1" x14ac:dyDescent="0.3">
      <c r="A22" s="108" t="s">
        <v>175</v>
      </c>
      <c r="B22" s="125">
        <v>0</v>
      </c>
      <c r="C22" s="125">
        <v>0</v>
      </c>
    </row>
    <row r="23" spans="1:5" s="22" customFormat="1" ht="15.75" customHeight="1" x14ac:dyDescent="0.3">
      <c r="A23" s="107" t="s">
        <v>200</v>
      </c>
      <c r="B23" s="104">
        <v>3534</v>
      </c>
      <c r="C23" s="77">
        <f t="shared" si="0"/>
        <v>2.9715640491873729E-4</v>
      </c>
      <c r="D23" s="105"/>
    </row>
    <row r="24" spans="1:5" s="92" customFormat="1" ht="15" customHeight="1" x14ac:dyDescent="0.3">
      <c r="A24" s="108" t="s">
        <v>176</v>
      </c>
      <c r="B24" s="87">
        <v>2739</v>
      </c>
      <c r="C24" s="79">
        <f t="shared" si="0"/>
        <v>2.3030882656265464E-4</v>
      </c>
    </row>
    <row r="25" spans="1:5" s="92" customFormat="1" ht="15" customHeight="1" x14ac:dyDescent="0.3">
      <c r="A25" s="108" t="s">
        <v>177</v>
      </c>
      <c r="B25" s="87">
        <v>498</v>
      </c>
      <c r="C25" s="79">
        <f t="shared" si="0"/>
        <v>4.1874332102300845E-5</v>
      </c>
    </row>
    <row r="26" spans="1:5" s="92" customFormat="1" ht="15" customHeight="1" x14ac:dyDescent="0.3">
      <c r="A26" s="108" t="s">
        <v>178</v>
      </c>
      <c r="B26" s="87">
        <v>159</v>
      </c>
      <c r="C26" s="79">
        <f t="shared" si="0"/>
        <v>1.3369515671216535E-5</v>
      </c>
    </row>
    <row r="27" spans="1:5" s="92" customFormat="1" ht="15" customHeight="1" x14ac:dyDescent="0.3">
      <c r="A27" s="108" t="s">
        <v>179</v>
      </c>
      <c r="B27" s="87">
        <v>139</v>
      </c>
      <c r="C27" s="79">
        <f t="shared" si="0"/>
        <v>1.1687815586786782E-5</v>
      </c>
    </row>
    <row r="28" spans="1:5" s="22" customFormat="1" ht="15.75" customHeight="1" x14ac:dyDescent="0.3">
      <c r="A28" s="107" t="s">
        <v>201</v>
      </c>
      <c r="B28" s="104">
        <v>3779</v>
      </c>
      <c r="C28" s="77">
        <f t="shared" si="0"/>
        <v>3.1775723095300179E-4</v>
      </c>
      <c r="D28" s="105"/>
    </row>
    <row r="29" spans="1:5" s="92" customFormat="1" ht="15" customHeight="1" x14ac:dyDescent="0.3">
      <c r="A29" s="108" t="s">
        <v>180</v>
      </c>
      <c r="B29" s="87">
        <v>2705</v>
      </c>
      <c r="C29" s="79">
        <f t="shared" si="0"/>
        <v>2.2744993641912406E-4</v>
      </c>
    </row>
    <row r="30" spans="1:5" s="92" customFormat="1" ht="15" customHeight="1" x14ac:dyDescent="0.3">
      <c r="A30" s="108" t="s">
        <v>181</v>
      </c>
      <c r="B30" s="87">
        <v>903</v>
      </c>
      <c r="C30" s="79">
        <f t="shared" si="0"/>
        <v>7.592875881200334E-5</v>
      </c>
    </row>
    <row r="31" spans="1:5" s="92" customFormat="1" ht="15" customHeight="1" x14ac:dyDescent="0.3">
      <c r="A31" s="108" t="s">
        <v>182</v>
      </c>
      <c r="B31" s="87">
        <v>172</v>
      </c>
      <c r="C31" s="79">
        <f t="shared" si="0"/>
        <v>1.4462620726095874E-5</v>
      </c>
    </row>
    <row r="32" spans="1:5" s="22" customFormat="1" ht="15.75" customHeight="1" x14ac:dyDescent="0.3">
      <c r="A32" s="107" t="s">
        <v>202</v>
      </c>
      <c r="B32" s="104">
        <v>2318</v>
      </c>
      <c r="C32" s="77">
        <f t="shared" si="0"/>
        <v>1.9490903978540834E-4</v>
      </c>
      <c r="D32" s="105"/>
    </row>
    <row r="33" spans="1:4" s="92" customFormat="1" ht="15.75" customHeight="1" x14ac:dyDescent="0.3">
      <c r="A33" s="108" t="s">
        <v>183</v>
      </c>
      <c r="B33" s="97">
        <v>1542</v>
      </c>
      <c r="C33" s="79">
        <f t="shared" si="0"/>
        <v>1.2965907650953394E-4</v>
      </c>
    </row>
    <row r="34" spans="1:4" s="92" customFormat="1" ht="15.75" customHeight="1" x14ac:dyDescent="0.3">
      <c r="A34" s="108" t="s">
        <v>184</v>
      </c>
      <c r="B34" s="87">
        <v>349</v>
      </c>
      <c r="C34" s="79">
        <f t="shared" si="0"/>
        <v>2.9345666473299185E-5</v>
      </c>
    </row>
    <row r="35" spans="1:4" s="92" customFormat="1" ht="15.75" customHeight="1" x14ac:dyDescent="0.3">
      <c r="A35" s="108" t="s">
        <v>185</v>
      </c>
      <c r="B35" s="87">
        <v>160</v>
      </c>
      <c r="C35" s="79">
        <f t="shared" si="0"/>
        <v>1.3453600675438022E-5</v>
      </c>
    </row>
    <row r="36" spans="1:4" s="92" customFormat="1" ht="15.75" customHeight="1" x14ac:dyDescent="0.3">
      <c r="A36" s="108" t="s">
        <v>186</v>
      </c>
      <c r="B36" s="87">
        <v>269</v>
      </c>
      <c r="C36" s="79">
        <f t="shared" si="0"/>
        <v>2.2618866135580174E-5</v>
      </c>
    </row>
    <row r="37" spans="1:4" s="22" customFormat="1" ht="15.75" customHeight="1" x14ac:dyDescent="0.3">
      <c r="A37" s="107" t="s">
        <v>203</v>
      </c>
      <c r="B37" s="104">
        <v>3101</v>
      </c>
      <c r="C37" s="77">
        <f t="shared" si="0"/>
        <v>2.6074759809083318E-4</v>
      </c>
      <c r="D37" s="105"/>
    </row>
    <row r="38" spans="1:4" s="92" customFormat="1" ht="15.75" customHeight="1" x14ac:dyDescent="0.3">
      <c r="A38" s="108" t="s">
        <v>187</v>
      </c>
      <c r="B38" s="97">
        <v>2845</v>
      </c>
      <c r="C38" s="79">
        <f t="shared" si="0"/>
        <v>2.3922183701013234E-4</v>
      </c>
    </row>
    <row r="39" spans="1:4" s="92" customFormat="1" ht="15.75" customHeight="1" x14ac:dyDescent="0.3">
      <c r="A39" s="108" t="s">
        <v>188</v>
      </c>
      <c r="B39" s="87">
        <v>226</v>
      </c>
      <c r="C39" s="79">
        <f t="shared" si="0"/>
        <v>1.9003210954056206E-5</v>
      </c>
    </row>
    <row r="40" spans="1:4" s="92" customFormat="1" ht="15.75" customHeight="1" x14ac:dyDescent="0.3">
      <c r="A40" s="108" t="s">
        <v>189</v>
      </c>
      <c r="B40" s="87">
        <v>31</v>
      </c>
      <c r="C40" s="79">
        <f t="shared" si="0"/>
        <v>2.6066351308661169E-6</v>
      </c>
    </row>
    <row r="41" spans="1:4" s="22" customFormat="1" ht="15.75" customHeight="1" x14ac:dyDescent="0.3">
      <c r="A41" s="107" t="s">
        <v>204</v>
      </c>
      <c r="B41" s="104">
        <v>396</v>
      </c>
      <c r="C41" s="77">
        <f t="shared" si="0"/>
        <v>3.3297661671709106E-5</v>
      </c>
      <c r="D41" s="105"/>
    </row>
    <row r="42" spans="1:4" s="92" customFormat="1" ht="15.75" customHeight="1" x14ac:dyDescent="0.3">
      <c r="A42" s="108" t="s">
        <v>190</v>
      </c>
      <c r="B42" s="87">
        <v>323</v>
      </c>
      <c r="C42" s="79">
        <f>B42/11892727</f>
        <v>2.7159456363540506E-5</v>
      </c>
    </row>
    <row r="43" spans="1:4" s="92" customFormat="1" ht="15.75" customHeight="1" thickBot="1" x14ac:dyDescent="0.35">
      <c r="A43" s="109" t="s">
        <v>192</v>
      </c>
      <c r="B43" s="88">
        <v>73</v>
      </c>
      <c r="C43" s="83">
        <f t="shared" si="0"/>
        <v>6.1382053081685978E-6</v>
      </c>
    </row>
    <row r="44" spans="1:4" ht="14.25" customHeight="1" x14ac:dyDescent="0.35">
      <c r="A44" s="95" t="s">
        <v>131</v>
      </c>
      <c r="B44" s="62"/>
      <c r="C44" s="67"/>
    </row>
    <row r="45" spans="1:4" s="4" customFormat="1" ht="13.5" customHeight="1" x14ac:dyDescent="0.3">
      <c r="A45" s="5" t="s">
        <v>114</v>
      </c>
    </row>
    <row r="46" spans="1:4" s="4" customFormat="1" ht="13.5" customHeight="1" x14ac:dyDescent="0.3">
      <c r="A46" s="5" t="s">
        <v>195</v>
      </c>
    </row>
    <row r="47" spans="1:4" s="4" customFormat="1" ht="13.5" customHeight="1" x14ac:dyDescent="0.3">
      <c r="A47" s="5" t="s">
        <v>132</v>
      </c>
    </row>
    <row r="48" spans="1:4" ht="13.5" customHeight="1" x14ac:dyDescent="0.35">
      <c r="A48" s="6" t="s">
        <v>191</v>
      </c>
    </row>
    <row r="49" spans="1:3" s="50" customFormat="1" ht="13.5" customHeight="1" x14ac:dyDescent="0.35">
      <c r="A49" s="6" t="s">
        <v>206</v>
      </c>
      <c r="B49" s="102"/>
    </row>
    <row r="50" spans="1:3" s="50" customFormat="1" ht="13.5" customHeight="1" x14ac:dyDescent="0.35">
      <c r="A50" s="110" t="s">
        <v>205</v>
      </c>
      <c r="B50" s="102"/>
    </row>
    <row r="51" spans="1:3" s="50" customFormat="1" ht="13.5" customHeight="1" x14ac:dyDescent="0.35">
      <c r="A51" s="6" t="s">
        <v>198</v>
      </c>
      <c r="B51" s="102"/>
    </row>
    <row r="53" spans="1:3" x14ac:dyDescent="0.35">
      <c r="C53" s="68"/>
    </row>
  </sheetData>
  <mergeCells count="2">
    <mergeCell ref="A3:C3"/>
    <mergeCell ref="A4:C4"/>
  </mergeCells>
  <phoneticPr fontId="3" type="noConversion"/>
  <pageMargins left="0.7" right="0.7" top="0.75" bottom="0.579999999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4"/>
  <sheetViews>
    <sheetView workbookViewId="0">
      <selection sqref="A1:IV65536"/>
    </sheetView>
  </sheetViews>
  <sheetFormatPr defaultColWidth="9.375" defaultRowHeight="18" x14ac:dyDescent="0.35"/>
  <cols>
    <col min="1" max="1" width="32.37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100" t="s">
        <v>196</v>
      </c>
    </row>
    <row r="2" spans="1:5" s="50" customFormat="1" ht="14.25" customHeight="1" x14ac:dyDescent="0.35">
      <c r="A2" s="49"/>
      <c r="C2" s="101" t="s">
        <v>197</v>
      </c>
    </row>
    <row r="3" spans="1:5" ht="29.25" customHeight="1" x14ac:dyDescent="0.35">
      <c r="A3" s="156" t="s">
        <v>89</v>
      </c>
      <c r="B3" s="157"/>
      <c r="C3" s="157"/>
    </row>
    <row r="4" spans="1:5" ht="21" customHeight="1" thickBot="1" x14ac:dyDescent="0.4">
      <c r="A4" s="151" t="s">
        <v>133</v>
      </c>
      <c r="B4" s="151"/>
      <c r="C4" s="151"/>
    </row>
    <row r="5" spans="1:5" s="19" customFormat="1" ht="43.5" customHeight="1" thickBot="1" x14ac:dyDescent="0.3">
      <c r="A5" s="37" t="s">
        <v>193</v>
      </c>
      <c r="B5" s="98" t="s">
        <v>116</v>
      </c>
      <c r="C5" s="44" t="s">
        <v>117</v>
      </c>
      <c r="D5" s="18"/>
      <c r="E5" s="18"/>
    </row>
    <row r="6" spans="1:5" s="22" customFormat="1" ht="24" customHeight="1" x14ac:dyDescent="0.3">
      <c r="A6" s="69" t="s">
        <v>90</v>
      </c>
      <c r="B6" s="86">
        <v>19576</v>
      </c>
      <c r="C6" s="76">
        <f>B6/11892727</f>
        <v>1.646048042639842E-3</v>
      </c>
      <c r="D6" s="89"/>
      <c r="E6" s="39"/>
    </row>
    <row r="7" spans="1:5" s="22" customFormat="1" ht="10.5" customHeight="1" x14ac:dyDescent="0.3">
      <c r="A7" s="70"/>
      <c r="B7" s="84"/>
      <c r="C7" s="77"/>
      <c r="D7" s="89"/>
      <c r="E7" s="39"/>
    </row>
    <row r="8" spans="1:5" s="22" customFormat="1" ht="15.75" customHeight="1" x14ac:dyDescent="0.3">
      <c r="A8" s="70" t="s">
        <v>118</v>
      </c>
      <c r="B8" s="84"/>
      <c r="C8" s="77"/>
      <c r="D8" s="89"/>
      <c r="E8" s="39"/>
    </row>
    <row r="9" spans="1:5" ht="15.75" customHeight="1" x14ac:dyDescent="0.35">
      <c r="A9" s="72" t="s">
        <v>194</v>
      </c>
      <c r="B9" s="87">
        <v>6456</v>
      </c>
      <c r="C9" s="79">
        <f>B9/11892727</f>
        <v>5.4285278725392419E-4</v>
      </c>
      <c r="D9" s="89"/>
      <c r="E9" s="61"/>
    </row>
    <row r="10" spans="1:5" ht="15.75" customHeight="1" x14ac:dyDescent="0.35">
      <c r="A10" s="90" t="s">
        <v>119</v>
      </c>
      <c r="B10" s="87">
        <v>3534</v>
      </c>
      <c r="C10" s="79">
        <f t="shared" ref="C10:C45" si="0">B10/11892727</f>
        <v>2.9715640491873729E-4</v>
      </c>
      <c r="D10" s="89"/>
    </row>
    <row r="11" spans="1:5" ht="15.75" customHeight="1" x14ac:dyDescent="0.35">
      <c r="A11" s="90" t="s">
        <v>120</v>
      </c>
      <c r="B11" s="87">
        <v>3779</v>
      </c>
      <c r="C11" s="79">
        <f t="shared" si="0"/>
        <v>3.1775723095300179E-4</v>
      </c>
      <c r="D11" s="89"/>
    </row>
    <row r="12" spans="1:5" ht="15.75" customHeight="1" x14ac:dyDescent="0.35">
      <c r="A12" s="90" t="s">
        <v>121</v>
      </c>
      <c r="B12" s="87">
        <v>2318</v>
      </c>
      <c r="C12" s="79">
        <f t="shared" si="0"/>
        <v>1.9490903978540834E-4</v>
      </c>
      <c r="D12" s="89"/>
    </row>
    <row r="13" spans="1:5" ht="15.75" customHeight="1" x14ac:dyDescent="0.35">
      <c r="A13" s="90" t="s">
        <v>122</v>
      </c>
      <c r="B13" s="87">
        <v>3101</v>
      </c>
      <c r="C13" s="79">
        <f t="shared" si="0"/>
        <v>2.6074759809083318E-4</v>
      </c>
      <c r="D13" s="89"/>
    </row>
    <row r="14" spans="1:5" ht="15.75" customHeight="1" x14ac:dyDescent="0.35">
      <c r="A14" s="90" t="s">
        <v>123</v>
      </c>
      <c r="B14" s="87">
        <v>396</v>
      </c>
      <c r="C14" s="79">
        <f t="shared" si="0"/>
        <v>3.3297661671709106E-5</v>
      </c>
      <c r="D14" s="89"/>
    </row>
    <row r="15" spans="1:5" ht="10.5" customHeight="1" x14ac:dyDescent="0.35">
      <c r="A15" s="90"/>
      <c r="B15" s="85"/>
      <c r="C15" s="79"/>
      <c r="D15" s="89"/>
    </row>
    <row r="16" spans="1:5" ht="15.75" customHeight="1" x14ac:dyDescent="0.35">
      <c r="A16" s="91" t="s">
        <v>124</v>
      </c>
      <c r="B16" s="96"/>
      <c r="C16" s="79"/>
      <c r="D16" s="89"/>
      <c r="E16" s="63"/>
    </row>
    <row r="17" spans="1:5" ht="15.75" customHeight="1" x14ac:dyDescent="0.35">
      <c r="A17" s="90" t="s">
        <v>125</v>
      </c>
      <c r="B17" s="87">
        <v>4732</v>
      </c>
      <c r="C17" s="79">
        <f t="shared" si="0"/>
        <v>3.9789023997607951E-4</v>
      </c>
      <c r="D17" s="89"/>
    </row>
    <row r="18" spans="1:5" ht="15.75" customHeight="1" x14ac:dyDescent="0.35">
      <c r="A18" s="90" t="s">
        <v>126</v>
      </c>
      <c r="B18" s="87">
        <v>6615</v>
      </c>
      <c r="C18" s="79">
        <f t="shared" si="0"/>
        <v>5.5622230292514069E-4</v>
      </c>
      <c r="D18" s="89"/>
    </row>
    <row r="19" spans="1:5" ht="15.75" customHeight="1" x14ac:dyDescent="0.35">
      <c r="A19" s="90" t="s">
        <v>127</v>
      </c>
      <c r="B19" s="87">
        <v>5382</v>
      </c>
      <c r="C19" s="79">
        <f t="shared" si="0"/>
        <v>4.5254549272004646E-4</v>
      </c>
      <c r="D19" s="89"/>
    </row>
    <row r="20" spans="1:5" ht="15.75" customHeight="1" x14ac:dyDescent="0.35">
      <c r="A20" s="90" t="s">
        <v>128</v>
      </c>
      <c r="B20" s="87">
        <v>2202</v>
      </c>
      <c r="C20" s="79">
        <f t="shared" si="0"/>
        <v>1.8515517929571578E-4</v>
      </c>
      <c r="D20" s="89"/>
    </row>
    <row r="21" spans="1:5" ht="15.75" customHeight="1" x14ac:dyDescent="0.35">
      <c r="A21" s="90" t="s">
        <v>129</v>
      </c>
      <c r="B21" s="87">
        <v>645</v>
      </c>
      <c r="C21" s="79">
        <f t="shared" si="0"/>
        <v>5.4234827722859528E-5</v>
      </c>
    </row>
    <row r="22" spans="1:5" ht="7.5" customHeight="1" x14ac:dyDescent="0.35">
      <c r="A22" s="90"/>
      <c r="B22" s="85"/>
      <c r="C22" s="79"/>
    </row>
    <row r="23" spans="1:5" s="50" customFormat="1" ht="15.75" customHeight="1" x14ac:dyDescent="0.3">
      <c r="A23" s="91" t="s">
        <v>130</v>
      </c>
      <c r="B23" s="85"/>
      <c r="C23" s="79"/>
    </row>
    <row r="24" spans="1:5" s="92" customFormat="1" ht="15.75" customHeight="1" x14ac:dyDescent="0.3">
      <c r="A24" s="72" t="s">
        <v>170</v>
      </c>
      <c r="B24" s="87">
        <v>1323</v>
      </c>
      <c r="C24" s="79">
        <f t="shared" si="0"/>
        <v>1.1124446058502815E-4</v>
      </c>
      <c r="E24" s="93"/>
    </row>
    <row r="25" spans="1:5" s="92" customFormat="1" ht="15.75" customHeight="1" x14ac:dyDescent="0.3">
      <c r="A25" s="72" t="s">
        <v>171</v>
      </c>
      <c r="B25" s="87">
        <v>4732</v>
      </c>
      <c r="C25" s="79">
        <f t="shared" si="0"/>
        <v>3.9789023997607951E-4</v>
      </c>
    </row>
    <row r="26" spans="1:5" s="92" customFormat="1" ht="15.75" customHeight="1" x14ac:dyDescent="0.3">
      <c r="A26" s="72" t="s">
        <v>176</v>
      </c>
      <c r="B26" s="87">
        <v>2739</v>
      </c>
      <c r="C26" s="79">
        <f t="shared" si="0"/>
        <v>2.3030882656265464E-4</v>
      </c>
    </row>
    <row r="27" spans="1:5" s="92" customFormat="1" ht="15.75" customHeight="1" x14ac:dyDescent="0.3">
      <c r="A27" s="72" t="s">
        <v>180</v>
      </c>
      <c r="B27" s="87">
        <v>2705</v>
      </c>
      <c r="C27" s="79">
        <f t="shared" si="0"/>
        <v>2.2744993641912406E-4</v>
      </c>
    </row>
    <row r="28" spans="1:5" s="92" customFormat="1" ht="15.75" customHeight="1" x14ac:dyDescent="0.3">
      <c r="A28" s="72" t="s">
        <v>183</v>
      </c>
      <c r="B28" s="97">
        <v>1542</v>
      </c>
      <c r="C28" s="79">
        <f t="shared" si="0"/>
        <v>1.2965907650953394E-4</v>
      </c>
    </row>
    <row r="29" spans="1:5" s="92" customFormat="1" ht="15.75" customHeight="1" x14ac:dyDescent="0.3">
      <c r="A29" s="72" t="s">
        <v>187</v>
      </c>
      <c r="B29" s="97">
        <v>2845</v>
      </c>
      <c r="C29" s="79">
        <f t="shared" si="0"/>
        <v>2.3922183701013234E-4</v>
      </c>
    </row>
    <row r="30" spans="1:5" s="92" customFormat="1" ht="15.75" customHeight="1" x14ac:dyDescent="0.3">
      <c r="A30" s="72" t="s">
        <v>173</v>
      </c>
      <c r="B30" s="87">
        <v>156</v>
      </c>
      <c r="C30" s="79">
        <f t="shared" si="0"/>
        <v>1.3117260658552071E-5</v>
      </c>
    </row>
    <row r="31" spans="1:5" s="92" customFormat="1" ht="15.75" customHeight="1" x14ac:dyDescent="0.3">
      <c r="A31" s="72" t="s">
        <v>178</v>
      </c>
      <c r="B31" s="87">
        <v>159</v>
      </c>
      <c r="C31" s="79">
        <f t="shared" si="0"/>
        <v>1.3369515671216535E-5</v>
      </c>
    </row>
    <row r="32" spans="1:5" s="92" customFormat="1" ht="15.75" customHeight="1" x14ac:dyDescent="0.3">
      <c r="A32" s="72" t="s">
        <v>179</v>
      </c>
      <c r="B32" s="87">
        <v>139</v>
      </c>
      <c r="C32" s="79">
        <f t="shared" si="0"/>
        <v>1.1687815586786782E-5</v>
      </c>
    </row>
    <row r="33" spans="1:3" s="92" customFormat="1" ht="15.75" customHeight="1" x14ac:dyDescent="0.3">
      <c r="A33" s="72" t="s">
        <v>181</v>
      </c>
      <c r="B33" s="87">
        <v>903</v>
      </c>
      <c r="C33" s="79">
        <f t="shared" si="0"/>
        <v>7.592875881200334E-5</v>
      </c>
    </row>
    <row r="34" spans="1:3" s="92" customFormat="1" ht="15.75" customHeight="1" x14ac:dyDescent="0.3">
      <c r="A34" s="72" t="s">
        <v>182</v>
      </c>
      <c r="B34" s="87">
        <v>172</v>
      </c>
      <c r="C34" s="79">
        <f t="shared" si="0"/>
        <v>1.4462620726095874E-5</v>
      </c>
    </row>
    <row r="35" spans="1:3" s="92" customFormat="1" ht="15.75" customHeight="1" x14ac:dyDescent="0.3">
      <c r="A35" s="72" t="s">
        <v>185</v>
      </c>
      <c r="B35" s="87">
        <v>160</v>
      </c>
      <c r="C35" s="79">
        <f t="shared" si="0"/>
        <v>1.3453600675438022E-5</v>
      </c>
    </row>
    <row r="36" spans="1:3" s="92" customFormat="1" ht="15.75" customHeight="1" x14ac:dyDescent="0.3">
      <c r="A36" s="72" t="s">
        <v>186</v>
      </c>
      <c r="B36" s="87">
        <v>269</v>
      </c>
      <c r="C36" s="79">
        <f t="shared" si="0"/>
        <v>2.2618866135580174E-5</v>
      </c>
    </row>
    <row r="37" spans="1:3" s="92" customFormat="1" ht="15.75" customHeight="1" x14ac:dyDescent="0.3">
      <c r="A37" s="72" t="s">
        <v>188</v>
      </c>
      <c r="B37" s="87">
        <v>226</v>
      </c>
      <c r="C37" s="79">
        <f t="shared" si="0"/>
        <v>1.9003210954056206E-5</v>
      </c>
    </row>
    <row r="38" spans="1:3" s="92" customFormat="1" ht="15.75" customHeight="1" x14ac:dyDescent="0.3">
      <c r="A38" s="72" t="s">
        <v>192</v>
      </c>
      <c r="B38" s="87">
        <v>73</v>
      </c>
      <c r="C38" s="79">
        <f t="shared" si="0"/>
        <v>6.1382053081685978E-6</v>
      </c>
    </row>
    <row r="39" spans="1:3" s="92" customFormat="1" ht="15.75" customHeight="1" x14ac:dyDescent="0.3">
      <c r="A39" s="72" t="s">
        <v>190</v>
      </c>
      <c r="B39" s="87">
        <v>323</v>
      </c>
      <c r="C39" s="79">
        <f t="shared" si="0"/>
        <v>2.7159456363540506E-5</v>
      </c>
    </row>
    <row r="40" spans="1:3" s="92" customFormat="1" ht="15.75" customHeight="1" x14ac:dyDescent="0.3">
      <c r="A40" s="72" t="s">
        <v>189</v>
      </c>
      <c r="B40" s="87">
        <v>31</v>
      </c>
      <c r="C40" s="79">
        <f t="shared" si="0"/>
        <v>2.6066351308661169E-6</v>
      </c>
    </row>
    <row r="41" spans="1:3" s="92" customFormat="1" ht="15.75" customHeight="1" x14ac:dyDescent="0.3">
      <c r="A41" s="72" t="s">
        <v>172</v>
      </c>
      <c r="B41" s="87">
        <v>245</v>
      </c>
      <c r="C41" s="79">
        <f t="shared" si="0"/>
        <v>2.060082603426447E-5</v>
      </c>
    </row>
    <row r="42" spans="1:3" s="92" customFormat="1" ht="15.75" customHeight="1" x14ac:dyDescent="0.3">
      <c r="A42" s="72" t="s">
        <v>177</v>
      </c>
      <c r="B42" s="87">
        <v>498</v>
      </c>
      <c r="C42" s="79">
        <f t="shared" si="0"/>
        <v>4.1874332102300845E-5</v>
      </c>
    </row>
    <row r="43" spans="1:3" s="92" customFormat="1" ht="15.75" customHeight="1" x14ac:dyDescent="0.3">
      <c r="A43" s="72" t="s">
        <v>184</v>
      </c>
      <c r="B43" s="87">
        <v>349</v>
      </c>
      <c r="C43" s="79">
        <f t="shared" si="0"/>
        <v>2.9345666473299185E-5</v>
      </c>
    </row>
    <row r="44" spans="1:3" s="92" customFormat="1" ht="15.75" customHeight="1" x14ac:dyDescent="0.3">
      <c r="A44" s="72" t="s">
        <v>174</v>
      </c>
      <c r="B44" s="87">
        <v>1</v>
      </c>
      <c r="C44" s="79">
        <f t="shared" si="0"/>
        <v>8.4085004221487631E-8</v>
      </c>
    </row>
    <row r="45" spans="1:3" s="92" customFormat="1" ht="15.75" customHeight="1" thickBot="1" x14ac:dyDescent="0.35">
      <c r="A45" s="74" t="s">
        <v>175</v>
      </c>
      <c r="B45" s="99">
        <v>0</v>
      </c>
      <c r="C45" s="83">
        <f t="shared" si="0"/>
        <v>0</v>
      </c>
    </row>
    <row r="46" spans="1:3" ht="14.25" customHeight="1" x14ac:dyDescent="0.35">
      <c r="A46" s="95" t="s">
        <v>131</v>
      </c>
      <c r="B46" s="62"/>
      <c r="C46" s="67"/>
    </row>
    <row r="47" spans="1:3" s="4" customFormat="1" ht="13.5" customHeight="1" x14ac:dyDescent="0.3">
      <c r="A47" s="5" t="s">
        <v>114</v>
      </c>
    </row>
    <row r="48" spans="1:3" s="4" customFormat="1" ht="13.5" customHeight="1" x14ac:dyDescent="0.3">
      <c r="A48" s="5" t="s">
        <v>195</v>
      </c>
    </row>
    <row r="49" spans="1:3" s="4" customFormat="1" ht="13.5" customHeight="1" x14ac:dyDescent="0.3">
      <c r="A49" s="5" t="s">
        <v>132</v>
      </c>
    </row>
    <row r="50" spans="1:3" ht="13.5" customHeight="1" x14ac:dyDescent="0.35">
      <c r="A50" s="6" t="s">
        <v>191</v>
      </c>
    </row>
    <row r="51" spans="1:3" x14ac:dyDescent="0.35">
      <c r="C51" s="48"/>
    </row>
    <row r="52" spans="1:3" x14ac:dyDescent="0.35">
      <c r="C52" s="48"/>
    </row>
    <row r="54" spans="1:3" x14ac:dyDescent="0.35">
      <c r="C54" s="68"/>
    </row>
  </sheetData>
  <mergeCells count="2">
    <mergeCell ref="A3:C3"/>
    <mergeCell ref="A4:C4"/>
  </mergeCells>
  <phoneticPr fontId="3" type="noConversion"/>
  <printOptions horizontalCentered="1" verticalCentered="1"/>
  <pageMargins left="0.70866141732283472" right="0.70866141732283472" top="0.74803149606299213" bottom="0.57999999999999996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51" t="s">
        <v>134</v>
      </c>
    </row>
    <row r="2" spans="1:5" s="50" customFormat="1" ht="14.25" customHeight="1" x14ac:dyDescent="0.35">
      <c r="A2" s="49"/>
      <c r="C2" s="52" t="s">
        <v>135</v>
      </c>
    </row>
    <row r="3" spans="1:5" ht="24" customHeight="1" x14ac:dyDescent="0.35">
      <c r="A3" s="155" t="s">
        <v>218</v>
      </c>
      <c r="B3" s="149"/>
      <c r="C3" s="149"/>
    </row>
    <row r="4" spans="1:5" ht="18" customHeight="1" thickBot="1" x14ac:dyDescent="0.4">
      <c r="A4" s="151" t="s">
        <v>136</v>
      </c>
      <c r="B4" s="151"/>
      <c r="C4" s="151"/>
    </row>
    <row r="5" spans="1:5" s="19" customFormat="1" ht="33" customHeight="1" thickBot="1" x14ac:dyDescent="0.3">
      <c r="A5" s="128" t="s">
        <v>221</v>
      </c>
      <c r="B5" s="127" t="s">
        <v>219</v>
      </c>
      <c r="C5" s="127" t="s">
        <v>220</v>
      </c>
      <c r="D5" s="18"/>
      <c r="E5" s="18"/>
    </row>
    <row r="6" spans="1:5" s="22" customFormat="1" ht="18" customHeight="1" x14ac:dyDescent="0.3">
      <c r="A6" s="69" t="s">
        <v>90</v>
      </c>
      <c r="B6" s="86">
        <v>19410</v>
      </c>
      <c r="C6" s="76">
        <v>1.6440312391345501E-3</v>
      </c>
      <c r="D6" s="112"/>
      <c r="E6" s="111"/>
    </row>
    <row r="7" spans="1:5" s="22" customFormat="1" ht="3" customHeight="1" x14ac:dyDescent="0.3">
      <c r="A7" s="70"/>
      <c r="B7" s="84"/>
      <c r="C7" s="77"/>
      <c r="D7" s="112"/>
      <c r="E7" s="111"/>
    </row>
    <row r="8" spans="1:5" s="22" customFormat="1" ht="15.75" customHeight="1" x14ac:dyDescent="0.3">
      <c r="A8" s="70" t="s">
        <v>137</v>
      </c>
      <c r="B8" s="84"/>
      <c r="C8" s="77"/>
      <c r="D8" s="112"/>
      <c r="E8" s="111"/>
    </row>
    <row r="9" spans="1:5" ht="15.75" customHeight="1" x14ac:dyDescent="0.35">
      <c r="A9" s="90" t="s">
        <v>138</v>
      </c>
      <c r="B9" s="87">
        <v>6252</v>
      </c>
      <c r="C9" s="79">
        <v>5.2954576543375617E-4</v>
      </c>
      <c r="D9" s="112"/>
      <c r="E9" s="111"/>
    </row>
    <row r="10" spans="1:5" ht="15.75" customHeight="1" x14ac:dyDescent="0.35">
      <c r="A10" s="90" t="s">
        <v>139</v>
      </c>
      <c r="B10" s="87">
        <v>3491</v>
      </c>
      <c r="C10" s="79">
        <v>2.9568846243270037E-4</v>
      </c>
      <c r="D10" s="112"/>
      <c r="E10" s="111"/>
    </row>
    <row r="11" spans="1:5" ht="15.75" customHeight="1" x14ac:dyDescent="0.35">
      <c r="A11" s="90" t="s">
        <v>140</v>
      </c>
      <c r="B11" s="87">
        <v>3714</v>
      </c>
      <c r="C11" s="79">
        <v>3.1457661113579183E-4</v>
      </c>
      <c r="D11" s="112"/>
      <c r="E11" s="111"/>
    </row>
    <row r="12" spans="1:5" ht="15.75" customHeight="1" x14ac:dyDescent="0.35">
      <c r="A12" s="90" t="s">
        <v>141</v>
      </c>
      <c r="B12" s="87">
        <v>2317</v>
      </c>
      <c r="C12" s="79">
        <v>1.9625040603167196E-4</v>
      </c>
      <c r="D12" s="112"/>
      <c r="E12" s="111"/>
    </row>
    <row r="13" spans="1:5" ht="15.75" customHeight="1" x14ac:dyDescent="0.35">
      <c r="A13" s="90" t="s">
        <v>142</v>
      </c>
      <c r="B13" s="87">
        <v>3228</v>
      </c>
      <c r="C13" s="79">
        <v>2.7341230499362845E-4</v>
      </c>
      <c r="D13" s="112"/>
      <c r="E13" s="111"/>
    </row>
    <row r="14" spans="1:5" ht="15.75" customHeight="1" x14ac:dyDescent="0.35">
      <c r="A14" s="90" t="s">
        <v>143</v>
      </c>
      <c r="B14" s="87">
        <v>413</v>
      </c>
      <c r="C14" s="79">
        <v>3.4981190198998928E-5</v>
      </c>
      <c r="D14" s="112"/>
      <c r="E14" s="111"/>
    </row>
    <row r="15" spans="1:5" ht="3" customHeight="1" x14ac:dyDescent="0.35">
      <c r="A15" s="90"/>
      <c r="B15" s="85"/>
      <c r="C15" s="79"/>
      <c r="D15" s="112"/>
      <c r="E15" s="111"/>
    </row>
    <row r="16" spans="1:5" ht="15.75" customHeight="1" x14ac:dyDescent="0.35">
      <c r="A16" s="91" t="s">
        <v>124</v>
      </c>
      <c r="B16" s="96"/>
      <c r="C16" s="79"/>
      <c r="D16" s="112"/>
      <c r="E16" s="111"/>
    </row>
    <row r="17" spans="1:5" ht="15.75" customHeight="1" x14ac:dyDescent="0.35">
      <c r="A17" s="90" t="s">
        <v>125</v>
      </c>
      <c r="B17" s="87">
        <v>4824</v>
      </c>
      <c r="C17" s="79">
        <v>4.0859385355925139E-4</v>
      </c>
      <c r="D17" s="112"/>
      <c r="E17" s="111"/>
    </row>
    <row r="18" spans="1:5" ht="15.75" customHeight="1" x14ac:dyDescent="0.35">
      <c r="A18" s="90" t="s">
        <v>126</v>
      </c>
      <c r="B18" s="87">
        <v>6493</v>
      </c>
      <c r="C18" s="79">
        <v>5.4995851806803879E-4</v>
      </c>
      <c r="D18" s="112"/>
      <c r="E18" s="111"/>
    </row>
    <row r="19" spans="1:5" ht="15.75" customHeight="1" x14ac:dyDescent="0.35">
      <c r="A19" s="90" t="s">
        <v>127</v>
      </c>
      <c r="B19" s="87">
        <v>5355</v>
      </c>
      <c r="C19" s="79">
        <v>4.5356966952939289E-4</v>
      </c>
      <c r="D19" s="112"/>
      <c r="E19" s="111"/>
    </row>
    <row r="20" spans="1:5" ht="15.75" customHeight="1" x14ac:dyDescent="0.35">
      <c r="A20" s="90" t="s">
        <v>128</v>
      </c>
      <c r="B20" s="87">
        <v>2106</v>
      </c>
      <c r="C20" s="79">
        <v>1.7837865994937467E-4</v>
      </c>
      <c r="D20" s="112"/>
      <c r="E20" s="111"/>
    </row>
    <row r="21" spans="1:5" ht="15.75" customHeight="1" x14ac:dyDescent="0.35">
      <c r="A21" s="90" t="s">
        <v>129</v>
      </c>
      <c r="B21" s="87">
        <v>632</v>
      </c>
      <c r="C21" s="79">
        <v>5.3530538028492307E-5</v>
      </c>
      <c r="D21" s="112"/>
      <c r="E21" s="111"/>
    </row>
    <row r="22" spans="1:5" ht="3" customHeight="1" x14ac:dyDescent="0.35">
      <c r="A22" s="90"/>
      <c r="B22" s="85"/>
      <c r="C22" s="79"/>
      <c r="D22" s="112"/>
      <c r="E22" s="111"/>
    </row>
    <row r="23" spans="1:5" s="50" customFormat="1" ht="15.75" customHeight="1" x14ac:dyDescent="0.3">
      <c r="A23" s="91" t="s">
        <v>144</v>
      </c>
      <c r="B23" s="85"/>
      <c r="C23" s="81"/>
      <c r="D23" s="112"/>
      <c r="E23" s="111"/>
    </row>
    <row r="24" spans="1:5" s="92" customFormat="1" ht="15.75" customHeight="1" x14ac:dyDescent="0.3">
      <c r="A24" s="90" t="s">
        <v>145</v>
      </c>
      <c r="B24" s="87">
        <v>4542</v>
      </c>
      <c r="C24" s="79">
        <v>3.8470839197058868E-4</v>
      </c>
      <c r="D24" s="112"/>
      <c r="E24" s="111"/>
    </row>
    <row r="25" spans="1:5" s="92" customFormat="1" ht="15.75" customHeight="1" x14ac:dyDescent="0.3">
      <c r="A25" s="90" t="s">
        <v>146</v>
      </c>
      <c r="B25" s="87">
        <v>1316</v>
      </c>
      <c r="C25" s="79">
        <v>1.114654874137593E-4</v>
      </c>
      <c r="D25" s="112"/>
      <c r="E25" s="111"/>
    </row>
    <row r="26" spans="1:5" s="92" customFormat="1" ht="15.75" customHeight="1" x14ac:dyDescent="0.3">
      <c r="A26" s="90" t="s">
        <v>147</v>
      </c>
      <c r="B26" s="87">
        <v>222</v>
      </c>
      <c r="C26" s="79">
        <v>1.8803448484691919E-5</v>
      </c>
      <c r="D26" s="112"/>
      <c r="E26" s="111"/>
    </row>
    <row r="27" spans="1:5" s="92" customFormat="1" ht="15.75" customHeight="1" x14ac:dyDescent="0.3">
      <c r="A27" s="90" t="s">
        <v>148</v>
      </c>
      <c r="B27" s="87">
        <v>173</v>
      </c>
      <c r="C27" s="79">
        <v>1.4653137783115773E-5</v>
      </c>
      <c r="D27" s="112"/>
      <c r="E27" s="111"/>
    </row>
    <row r="28" spans="1:5" s="92" customFormat="1" ht="15.75" customHeight="1" x14ac:dyDescent="0.3">
      <c r="A28" s="90" t="s">
        <v>149</v>
      </c>
      <c r="B28" s="125">
        <v>0</v>
      </c>
      <c r="C28" s="125">
        <v>0</v>
      </c>
      <c r="D28" s="112"/>
      <c r="E28" s="111"/>
    </row>
    <row r="29" spans="1:5" s="92" customFormat="1" ht="15.75" customHeight="1" x14ac:dyDescent="0.3">
      <c r="A29" s="90" t="s">
        <v>150</v>
      </c>
      <c r="B29" s="125">
        <v>0</v>
      </c>
      <c r="C29" s="125">
        <v>0</v>
      </c>
      <c r="D29" s="112"/>
      <c r="E29" s="111"/>
    </row>
    <row r="30" spans="1:5" s="92" customFormat="1" ht="15.75" customHeight="1" x14ac:dyDescent="0.3">
      <c r="A30" s="90" t="s">
        <v>151</v>
      </c>
      <c r="B30" s="87">
        <v>485</v>
      </c>
      <c r="C30" s="79">
        <v>4.1079605923763872E-5</v>
      </c>
      <c r="D30" s="112"/>
      <c r="E30" s="111"/>
    </row>
    <row r="31" spans="1:5" s="92" customFormat="1" ht="15.75" customHeight="1" x14ac:dyDescent="0.3">
      <c r="A31" s="90" t="s">
        <v>152</v>
      </c>
      <c r="B31" s="87">
        <v>2682</v>
      </c>
      <c r="C31" s="79">
        <v>2.2716598574749425E-4</v>
      </c>
      <c r="D31" s="112"/>
      <c r="E31" s="111"/>
    </row>
    <row r="32" spans="1:5" s="92" customFormat="1" ht="15.75" customHeight="1" x14ac:dyDescent="0.3">
      <c r="A32" s="90" t="s">
        <v>153</v>
      </c>
      <c r="B32" s="87">
        <v>165</v>
      </c>
      <c r="C32" s="79">
        <v>1.3975536035919669E-5</v>
      </c>
      <c r="D32" s="112"/>
      <c r="E32" s="111"/>
    </row>
    <row r="33" spans="1:5" s="92" customFormat="1" ht="15.75" customHeight="1" x14ac:dyDescent="0.3">
      <c r="A33" s="90" t="s">
        <v>154</v>
      </c>
      <c r="B33" s="87">
        <v>159</v>
      </c>
      <c r="C33" s="79">
        <v>1.346733472552259E-5</v>
      </c>
      <c r="D33" s="112"/>
      <c r="E33" s="111"/>
    </row>
    <row r="34" spans="1:5" s="92" customFormat="1" ht="15.75" customHeight="1" x14ac:dyDescent="0.3">
      <c r="A34" s="90" t="s">
        <v>155</v>
      </c>
      <c r="B34" s="87">
        <v>2591</v>
      </c>
      <c r="C34" s="79">
        <v>2.1945826587313857E-4</v>
      </c>
      <c r="D34" s="112"/>
      <c r="E34" s="111"/>
    </row>
    <row r="35" spans="1:5" s="92" customFormat="1" ht="15.75" customHeight="1" x14ac:dyDescent="0.3">
      <c r="A35" s="90" t="s">
        <v>156</v>
      </c>
      <c r="B35" s="87">
        <v>926</v>
      </c>
      <c r="C35" s="79">
        <v>7.8432402237949177E-5</v>
      </c>
      <c r="D35" s="112"/>
      <c r="E35" s="111"/>
    </row>
    <row r="36" spans="1:5" s="92" customFormat="1" ht="15.75" customHeight="1" x14ac:dyDescent="0.3">
      <c r="A36" s="90" t="s">
        <v>157</v>
      </c>
      <c r="B36" s="87">
        <v>201</v>
      </c>
      <c r="C36" s="79">
        <v>1.7024743898302141E-5</v>
      </c>
      <c r="D36" s="112"/>
      <c r="E36" s="111"/>
    </row>
    <row r="37" spans="1:5" s="92" customFormat="1" ht="15.75" customHeight="1" x14ac:dyDescent="0.3">
      <c r="A37" s="90" t="s">
        <v>158</v>
      </c>
      <c r="B37" s="87">
        <v>1543</v>
      </c>
      <c r="C37" s="79">
        <v>1.3069243699044878E-4</v>
      </c>
      <c r="D37" s="112"/>
      <c r="E37" s="111"/>
    </row>
    <row r="38" spans="1:5" s="92" customFormat="1" ht="15.75" customHeight="1" x14ac:dyDescent="0.3">
      <c r="A38" s="90" t="s">
        <v>159</v>
      </c>
      <c r="B38" s="87">
        <v>341</v>
      </c>
      <c r="C38" s="79">
        <v>2.888277447423398E-5</v>
      </c>
      <c r="D38" s="112"/>
      <c r="E38" s="111"/>
    </row>
    <row r="39" spans="1:5" s="92" customFormat="1" ht="15.75" customHeight="1" x14ac:dyDescent="0.3">
      <c r="A39" s="90" t="s">
        <v>160</v>
      </c>
      <c r="B39" s="87">
        <v>155</v>
      </c>
      <c r="C39" s="79">
        <v>1.3128533851924537E-5</v>
      </c>
      <c r="D39" s="112"/>
      <c r="E39" s="111"/>
    </row>
    <row r="40" spans="1:5" s="92" customFormat="1" ht="15.75" customHeight="1" x14ac:dyDescent="0.3">
      <c r="A40" s="90" t="s">
        <v>161</v>
      </c>
      <c r="B40" s="87">
        <v>278</v>
      </c>
      <c r="C40" s="79">
        <v>2.3546660715064655E-5</v>
      </c>
      <c r="D40" s="112"/>
      <c r="E40" s="111"/>
    </row>
    <row r="41" spans="1:5" s="92" customFormat="1" ht="15.75" customHeight="1" x14ac:dyDescent="0.3">
      <c r="A41" s="90" t="s">
        <v>162</v>
      </c>
      <c r="B41" s="87">
        <v>3009</v>
      </c>
      <c r="C41" s="79">
        <v>2.5486295716413507E-4</v>
      </c>
      <c r="D41" s="112"/>
      <c r="E41" s="111"/>
    </row>
    <row r="42" spans="1:5" s="92" customFormat="1" ht="15.75" customHeight="1" x14ac:dyDescent="0.3">
      <c r="A42" s="90" t="s">
        <v>163</v>
      </c>
      <c r="B42" s="87">
        <v>203</v>
      </c>
      <c r="C42" s="79">
        <v>1.7194144335101168E-5</v>
      </c>
      <c r="D42" s="112"/>
      <c r="E42" s="111"/>
    </row>
    <row r="43" spans="1:5" s="92" customFormat="1" ht="15.75" customHeight="1" x14ac:dyDescent="0.3">
      <c r="A43" s="90" t="s">
        <v>164</v>
      </c>
      <c r="B43" s="87">
        <v>16</v>
      </c>
      <c r="C43" s="79">
        <v>1.3552034943922103E-6</v>
      </c>
      <c r="D43" s="112"/>
      <c r="E43" s="111"/>
    </row>
    <row r="44" spans="1:5" s="92" customFormat="1" ht="15.75" customHeight="1" x14ac:dyDescent="0.3">
      <c r="A44" s="90" t="s">
        <v>165</v>
      </c>
      <c r="B44" s="87">
        <v>366</v>
      </c>
      <c r="C44" s="79">
        <v>3.1000279934221807E-5</v>
      </c>
      <c r="D44" s="112"/>
      <c r="E44" s="111"/>
    </row>
    <row r="45" spans="1:5" s="92" customFormat="1" ht="15.75" customHeight="1" thickBot="1" x14ac:dyDescent="0.35">
      <c r="A45" s="94" t="s">
        <v>166</v>
      </c>
      <c r="B45" s="88">
        <v>47</v>
      </c>
      <c r="C45" s="83">
        <v>3.9809102647771174E-6</v>
      </c>
      <c r="D45" s="112"/>
      <c r="E45" s="111"/>
    </row>
    <row r="46" spans="1:5" ht="15.75" customHeight="1" x14ac:dyDescent="0.35">
      <c r="A46" s="95" t="s">
        <v>167</v>
      </c>
      <c r="B46" s="62"/>
      <c r="C46" s="67"/>
    </row>
    <row r="47" spans="1:5" s="4" customFormat="1" ht="15.75" customHeight="1" x14ac:dyDescent="0.3">
      <c r="A47" s="5" t="s">
        <v>114</v>
      </c>
    </row>
    <row r="48" spans="1:5" s="4" customFormat="1" ht="15.75" customHeight="1" x14ac:dyDescent="0.3">
      <c r="A48" s="5" t="s">
        <v>168</v>
      </c>
    </row>
    <row r="49" spans="1:3" s="4" customFormat="1" ht="15.75" customHeight="1" x14ac:dyDescent="0.3">
      <c r="A49" s="5" t="s">
        <v>169</v>
      </c>
    </row>
    <row r="50" spans="1:3" x14ac:dyDescent="0.35">
      <c r="A50" s="6"/>
    </row>
    <row r="51" spans="1:3" x14ac:dyDescent="0.35">
      <c r="C51" s="48"/>
    </row>
    <row r="52" spans="1:3" x14ac:dyDescent="0.35">
      <c r="C52" s="48"/>
    </row>
    <row r="54" spans="1:3" x14ac:dyDescent="0.35">
      <c r="C54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3" width="34.875" style="1" customWidth="1"/>
    <col min="4" max="4" width="13.875" style="1" bestFit="1" customWidth="1"/>
    <col min="5" max="5" width="19.375" style="1" customWidth="1"/>
    <col min="6" max="16384" width="9.375" style="1"/>
  </cols>
  <sheetData>
    <row r="1" spans="1:5" s="50" customFormat="1" ht="18" customHeight="1" x14ac:dyDescent="0.35">
      <c r="A1" s="49"/>
      <c r="C1" s="51" t="s">
        <v>57</v>
      </c>
    </row>
    <row r="2" spans="1:5" s="50" customFormat="1" ht="14.25" customHeight="1" x14ac:dyDescent="0.35">
      <c r="A2" s="49"/>
      <c r="C2" s="60" t="s">
        <v>81</v>
      </c>
    </row>
    <row r="3" spans="1:5" ht="22.2" customHeight="1" x14ac:dyDescent="0.35">
      <c r="A3" s="155" t="s">
        <v>218</v>
      </c>
      <c r="B3" s="149"/>
      <c r="C3" s="149"/>
    </row>
    <row r="4" spans="1:5" ht="21" customHeight="1" thickBot="1" x14ac:dyDescent="0.4">
      <c r="A4" s="158" t="s">
        <v>82</v>
      </c>
      <c r="B4" s="151"/>
      <c r="C4" s="151"/>
    </row>
    <row r="5" spans="1:5" s="19" customFormat="1" ht="34.950000000000003" customHeight="1" thickBot="1" x14ac:dyDescent="0.3">
      <c r="A5" s="128" t="s">
        <v>221</v>
      </c>
      <c r="B5" s="114" t="s">
        <v>83</v>
      </c>
      <c r="C5" s="114" t="s">
        <v>84</v>
      </c>
      <c r="D5" s="18"/>
      <c r="E5" s="18"/>
    </row>
    <row r="6" spans="1:5" s="22" customFormat="1" ht="18.600000000000001" customHeight="1" x14ac:dyDescent="0.3">
      <c r="A6" s="69" t="s">
        <v>90</v>
      </c>
      <c r="B6" s="75">
        <v>19537</v>
      </c>
      <c r="C6" s="76">
        <v>1.6665780930071195E-3</v>
      </c>
      <c r="D6" s="53"/>
      <c r="E6" s="39"/>
    </row>
    <row r="7" spans="1:5" s="22" customFormat="1" ht="10.5" customHeight="1" x14ac:dyDescent="0.3">
      <c r="A7" s="70"/>
      <c r="B7" s="75"/>
      <c r="C7" s="77"/>
      <c r="D7" s="53"/>
      <c r="E7" s="39"/>
    </row>
    <row r="8" spans="1:5" s="22" customFormat="1" ht="15.75" customHeight="1" x14ac:dyDescent="0.3">
      <c r="A8" s="71" t="s">
        <v>85</v>
      </c>
      <c r="B8" s="75"/>
      <c r="C8" s="77"/>
      <c r="D8" s="53"/>
      <c r="E8" s="39"/>
    </row>
    <row r="9" spans="1:5" ht="15.75" customHeight="1" x14ac:dyDescent="0.35">
      <c r="A9" s="72" t="s">
        <v>63</v>
      </c>
      <c r="B9" s="78">
        <v>6306</v>
      </c>
      <c r="C9" s="79">
        <v>5.3792503733955546E-4</v>
      </c>
      <c r="D9" s="53"/>
      <c r="E9" s="61"/>
    </row>
    <row r="10" spans="1:5" ht="15.75" customHeight="1" x14ac:dyDescent="0.35">
      <c r="A10" s="72" t="s">
        <v>64</v>
      </c>
      <c r="B10" s="78">
        <v>3448</v>
      </c>
      <c r="C10" s="79">
        <v>2.9412710573212611E-4</v>
      </c>
      <c r="D10" s="53"/>
    </row>
    <row r="11" spans="1:5" ht="15.75" customHeight="1" x14ac:dyDescent="0.35">
      <c r="A11" s="72" t="s">
        <v>65</v>
      </c>
      <c r="B11" s="78">
        <v>3653</v>
      </c>
      <c r="C11" s="79">
        <v>3.1161436114833432E-4</v>
      </c>
      <c r="D11" s="53"/>
    </row>
    <row r="12" spans="1:5" ht="15.75" customHeight="1" x14ac:dyDescent="0.35">
      <c r="A12" s="72" t="s">
        <v>66</v>
      </c>
      <c r="B12" s="78">
        <v>2451</v>
      </c>
      <c r="C12" s="79">
        <v>2.0907933182988433E-4</v>
      </c>
      <c r="D12" s="53"/>
    </row>
    <row r="13" spans="1:5" ht="15.75" customHeight="1" x14ac:dyDescent="0.35">
      <c r="A13" s="72" t="s">
        <v>67</v>
      </c>
      <c r="B13" s="78">
        <v>3283</v>
      </c>
      <c r="C13" s="79">
        <v>2.8005199771420245E-4</v>
      </c>
      <c r="D13" s="53"/>
    </row>
    <row r="14" spans="1:5" ht="15.75" customHeight="1" x14ac:dyDescent="0.35">
      <c r="A14" s="72" t="s">
        <v>68</v>
      </c>
      <c r="B14" s="80">
        <v>405</v>
      </c>
      <c r="C14" s="79">
        <v>3.4547992407630825E-5</v>
      </c>
      <c r="D14" s="53"/>
    </row>
    <row r="15" spans="1:5" ht="10.5" customHeight="1" x14ac:dyDescent="0.35">
      <c r="A15" s="72"/>
      <c r="B15" s="80"/>
      <c r="C15" s="79"/>
      <c r="D15" s="53"/>
    </row>
    <row r="16" spans="1:5" ht="15.75" customHeight="1" x14ac:dyDescent="0.35">
      <c r="A16" s="73" t="s">
        <v>72</v>
      </c>
      <c r="B16" s="80"/>
      <c r="C16" s="79"/>
      <c r="D16" s="53"/>
      <c r="E16" s="63"/>
    </row>
    <row r="17" spans="1:5" ht="15.75" customHeight="1" x14ac:dyDescent="0.35">
      <c r="A17" s="72" t="s">
        <v>73</v>
      </c>
      <c r="B17" s="80">
        <v>4838</v>
      </c>
      <c r="C17" s="79">
        <v>4.1269922782251339E-4</v>
      </c>
      <c r="D17" s="53"/>
    </row>
    <row r="18" spans="1:5" ht="15.75" customHeight="1" x14ac:dyDescent="0.35">
      <c r="A18" s="72" t="s">
        <v>74</v>
      </c>
      <c r="B18" s="80">
        <v>6538</v>
      </c>
      <c r="C18" s="79">
        <v>5.5771549224960574E-4</v>
      </c>
      <c r="D18" s="53"/>
    </row>
    <row r="19" spans="1:5" ht="15.75" customHeight="1" x14ac:dyDescent="0.35">
      <c r="A19" s="72" t="s">
        <v>75</v>
      </c>
      <c r="B19" s="80">
        <v>5463</v>
      </c>
      <c r="C19" s="79">
        <v>4.6601403092070914E-4</v>
      </c>
      <c r="D19" s="53"/>
    </row>
    <row r="20" spans="1:5" ht="15.75" customHeight="1" x14ac:dyDescent="0.35">
      <c r="A20" s="72" t="s">
        <v>76</v>
      </c>
      <c r="B20" s="80">
        <v>2115</v>
      </c>
      <c r="C20" s="79">
        <v>1.8041729368429429E-4</v>
      </c>
      <c r="D20" s="53"/>
    </row>
    <row r="21" spans="1:5" ht="15.75" customHeight="1" x14ac:dyDescent="0.35">
      <c r="A21" s="72" t="s">
        <v>77</v>
      </c>
      <c r="B21" s="80">
        <v>583</v>
      </c>
      <c r="C21" s="79">
        <v>4.9732048329996964E-5</v>
      </c>
    </row>
    <row r="22" spans="1:5" ht="10.5" customHeight="1" x14ac:dyDescent="0.35">
      <c r="A22" s="72"/>
      <c r="B22" s="80"/>
      <c r="C22" s="79"/>
    </row>
    <row r="23" spans="1:5" s="50" customFormat="1" ht="15.75" customHeight="1" x14ac:dyDescent="0.3">
      <c r="A23" s="73" t="s">
        <v>91</v>
      </c>
      <c r="B23" s="80"/>
      <c r="C23" s="81"/>
    </row>
    <row r="24" spans="1:5" s="64" customFormat="1" ht="15.75" customHeight="1" x14ac:dyDescent="0.3">
      <c r="A24" s="72" t="s">
        <v>92</v>
      </c>
      <c r="B24" s="80">
        <v>4625</v>
      </c>
      <c r="C24" s="79">
        <v>3.9452954292664832E-4</v>
      </c>
      <c r="E24" s="65"/>
    </row>
    <row r="25" spans="1:5" s="64" customFormat="1" ht="15.75" customHeight="1" x14ac:dyDescent="0.3">
      <c r="A25" s="72" t="s">
        <v>93</v>
      </c>
      <c r="B25" s="80">
        <v>1268</v>
      </c>
      <c r="C25" s="79">
        <v>1.0816507252561947E-4</v>
      </c>
    </row>
    <row r="26" spans="1:5" s="64" customFormat="1" ht="15.75" customHeight="1" x14ac:dyDescent="0.3">
      <c r="A26" s="72" t="s">
        <v>94</v>
      </c>
      <c r="B26" s="80">
        <v>229</v>
      </c>
      <c r="C26" s="79">
        <v>1.9534543855178909E-5</v>
      </c>
    </row>
    <row r="27" spans="1:5" s="64" customFormat="1" ht="15.75" customHeight="1" x14ac:dyDescent="0.3">
      <c r="A27" s="72" t="s">
        <v>95</v>
      </c>
      <c r="B27" s="80">
        <v>187</v>
      </c>
      <c r="C27" s="79">
        <v>1.5951789086980158E-5</v>
      </c>
    </row>
    <row r="28" spans="1:5" s="64" customFormat="1" ht="15.75" customHeight="1" x14ac:dyDescent="0.3">
      <c r="A28" s="72" t="s">
        <v>96</v>
      </c>
      <c r="B28" s="80">
        <v>1</v>
      </c>
      <c r="C28" s="79">
        <v>8.530368495711315E-8</v>
      </c>
    </row>
    <row r="29" spans="1:5" s="64" customFormat="1" ht="15.75" customHeight="1" x14ac:dyDescent="0.3">
      <c r="A29" s="72" t="s">
        <v>97</v>
      </c>
      <c r="B29" s="80">
        <v>1</v>
      </c>
      <c r="C29" s="79">
        <v>8.530368495711315E-8</v>
      </c>
    </row>
    <row r="30" spans="1:5" s="64" customFormat="1" ht="15.75" customHeight="1" x14ac:dyDescent="0.3">
      <c r="A30" s="72" t="s">
        <v>98</v>
      </c>
      <c r="B30" s="80">
        <v>474</v>
      </c>
      <c r="C30" s="79">
        <v>4.0433946669671633E-5</v>
      </c>
    </row>
    <row r="31" spans="1:5" s="64" customFormat="1" ht="15.75" customHeight="1" x14ac:dyDescent="0.3">
      <c r="A31" s="72" t="s">
        <v>99</v>
      </c>
      <c r="B31" s="80">
        <v>2663</v>
      </c>
      <c r="C31" s="79">
        <v>2.271637130407923E-4</v>
      </c>
    </row>
    <row r="32" spans="1:5" s="64" customFormat="1" ht="15.75" customHeight="1" x14ac:dyDescent="0.3">
      <c r="A32" s="72" t="s">
        <v>100</v>
      </c>
      <c r="B32" s="80">
        <v>150</v>
      </c>
      <c r="C32" s="79">
        <v>1.2795552743566972E-5</v>
      </c>
    </row>
    <row r="33" spans="1:3" s="64" customFormat="1" ht="15.75" customHeight="1" x14ac:dyDescent="0.3">
      <c r="A33" s="72" t="s">
        <v>101</v>
      </c>
      <c r="B33" s="80">
        <v>162</v>
      </c>
      <c r="C33" s="79">
        <v>1.381919696305233E-5</v>
      </c>
    </row>
    <row r="34" spans="1:3" s="64" customFormat="1" ht="15.75" customHeight="1" x14ac:dyDescent="0.3">
      <c r="A34" s="72" t="s">
        <v>102</v>
      </c>
      <c r="B34" s="80">
        <v>2592</v>
      </c>
      <c r="C34" s="79">
        <v>2.2110715140883727E-4</v>
      </c>
    </row>
    <row r="35" spans="1:3" s="64" customFormat="1" ht="15.75" customHeight="1" x14ac:dyDescent="0.3">
      <c r="A35" s="72" t="s">
        <v>103</v>
      </c>
      <c r="B35" s="80">
        <v>888</v>
      </c>
      <c r="C35" s="79">
        <v>7.574967224191648E-5</v>
      </c>
    </row>
    <row r="36" spans="1:3" s="64" customFormat="1" ht="15.75" customHeight="1" x14ac:dyDescent="0.3">
      <c r="A36" s="72" t="s">
        <v>104</v>
      </c>
      <c r="B36" s="80">
        <v>174</v>
      </c>
      <c r="C36" s="79">
        <v>1.4842841182537687E-5</v>
      </c>
    </row>
    <row r="37" spans="1:3" s="64" customFormat="1" ht="15.75" customHeight="1" x14ac:dyDescent="0.3">
      <c r="A37" s="72" t="s">
        <v>105</v>
      </c>
      <c r="B37" s="80">
        <v>1578</v>
      </c>
      <c r="C37" s="79">
        <v>1.3460921486232455E-4</v>
      </c>
    </row>
    <row r="38" spans="1:3" s="64" customFormat="1" ht="15.75" customHeight="1" x14ac:dyDescent="0.3">
      <c r="A38" s="72" t="s">
        <v>106</v>
      </c>
      <c r="B38" s="80">
        <v>395</v>
      </c>
      <c r="C38" s="79">
        <v>3.3694955558059694E-5</v>
      </c>
    </row>
    <row r="39" spans="1:3" s="64" customFormat="1" ht="15.75" customHeight="1" x14ac:dyDescent="0.3">
      <c r="A39" s="72" t="s">
        <v>107</v>
      </c>
      <c r="B39" s="80">
        <v>198</v>
      </c>
      <c r="C39" s="79">
        <v>1.6890129621508404E-5</v>
      </c>
    </row>
    <row r="40" spans="1:3" s="64" customFormat="1" ht="15.75" customHeight="1" x14ac:dyDescent="0.3">
      <c r="A40" s="72" t="s">
        <v>108</v>
      </c>
      <c r="B40" s="80">
        <v>280</v>
      </c>
      <c r="C40" s="79">
        <v>2.3885031787991682E-5</v>
      </c>
    </row>
    <row r="41" spans="1:3" s="64" customFormat="1" ht="15.75" customHeight="1" x14ac:dyDescent="0.3">
      <c r="A41" s="72" t="s">
        <v>109</v>
      </c>
      <c r="B41" s="80">
        <v>3013</v>
      </c>
      <c r="C41" s="79">
        <v>2.5702000277578189E-4</v>
      </c>
    </row>
    <row r="42" spans="1:3" s="64" customFormat="1" ht="15.75" customHeight="1" x14ac:dyDescent="0.3">
      <c r="A42" s="72" t="s">
        <v>110</v>
      </c>
      <c r="B42" s="80">
        <v>256</v>
      </c>
      <c r="C42" s="79">
        <v>2.1837743349020966E-5</v>
      </c>
    </row>
    <row r="43" spans="1:3" s="64" customFormat="1" ht="15.75" customHeight="1" x14ac:dyDescent="0.3">
      <c r="A43" s="72" t="s">
        <v>111</v>
      </c>
      <c r="B43" s="80">
        <v>14</v>
      </c>
      <c r="C43" s="79">
        <v>1.194251589399584E-6</v>
      </c>
    </row>
    <row r="44" spans="1:3" s="64" customFormat="1" ht="15.75" customHeight="1" x14ac:dyDescent="0.3">
      <c r="A44" s="72" t="s">
        <v>112</v>
      </c>
      <c r="B44" s="80">
        <v>353</v>
      </c>
      <c r="C44" s="79">
        <v>3.011220078986094E-5</v>
      </c>
    </row>
    <row r="45" spans="1:3" s="64" customFormat="1" ht="15.75" customHeight="1" thickBot="1" x14ac:dyDescent="0.35">
      <c r="A45" s="74" t="s">
        <v>113</v>
      </c>
      <c r="B45" s="82">
        <v>53</v>
      </c>
      <c r="C45" s="83">
        <v>4.5210953027269964E-6</v>
      </c>
    </row>
    <row r="46" spans="1:3" ht="15.75" customHeight="1" x14ac:dyDescent="0.35">
      <c r="A46" s="66" t="s">
        <v>86</v>
      </c>
      <c r="B46" s="62"/>
      <c r="C46" s="67"/>
    </row>
    <row r="47" spans="1:3" s="4" customFormat="1" ht="15.75" customHeight="1" x14ac:dyDescent="0.3">
      <c r="A47" s="5" t="s">
        <v>87</v>
      </c>
    </row>
    <row r="48" spans="1:3" s="4" customFormat="1" ht="15.75" customHeight="1" x14ac:dyDescent="0.3">
      <c r="A48" s="5" t="s">
        <v>115</v>
      </c>
    </row>
    <row r="49" spans="1:3" s="4" customFormat="1" ht="15.75" customHeight="1" x14ac:dyDescent="0.3">
      <c r="A49" s="5" t="s">
        <v>88</v>
      </c>
    </row>
    <row r="50" spans="1:3" x14ac:dyDescent="0.35">
      <c r="A50" s="6"/>
    </row>
    <row r="51" spans="1:3" x14ac:dyDescent="0.35">
      <c r="C51" s="48"/>
    </row>
    <row r="52" spans="1:3" x14ac:dyDescent="0.35">
      <c r="C52" s="48"/>
    </row>
    <row r="54" spans="1:3" x14ac:dyDescent="0.35">
      <c r="C54" s="68"/>
    </row>
  </sheetData>
  <mergeCells count="2">
    <mergeCell ref="A3:C3"/>
    <mergeCell ref="A4:C4"/>
  </mergeCells>
  <phoneticPr fontId="3" type="noConversion"/>
  <pageMargins left="0.7" right="0.7" top="0.75" bottom="0.49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6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4.875" style="1" customWidth="1"/>
    <col min="4" max="4" width="14.875" style="1" bestFit="1" customWidth="1"/>
    <col min="5" max="16384" width="9.375" style="1"/>
  </cols>
  <sheetData>
    <row r="1" spans="1:5" s="50" customFormat="1" ht="18" customHeight="1" x14ac:dyDescent="0.35">
      <c r="A1" s="49"/>
      <c r="C1" s="51" t="s">
        <v>57</v>
      </c>
    </row>
    <row r="2" spans="1:5" s="50" customFormat="1" ht="14.25" customHeight="1" x14ac:dyDescent="0.35">
      <c r="A2" s="49"/>
      <c r="C2" s="52" t="s">
        <v>79</v>
      </c>
    </row>
    <row r="3" spans="1:5" ht="70.5" customHeight="1" x14ac:dyDescent="0.35">
      <c r="A3" s="155" t="s">
        <v>222</v>
      </c>
      <c r="B3" s="149"/>
      <c r="C3" s="149"/>
    </row>
    <row r="4" spans="1:5" ht="21" customHeight="1" thickBot="1" x14ac:dyDescent="0.4">
      <c r="A4" s="158" t="s">
        <v>78</v>
      </c>
      <c r="B4" s="151"/>
      <c r="C4" s="151"/>
    </row>
    <row r="5" spans="1:5" s="19" customFormat="1" ht="64.5" customHeight="1" thickBot="1" x14ac:dyDescent="0.3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 x14ac:dyDescent="0.4">
      <c r="A6" s="45" t="s">
        <v>47</v>
      </c>
      <c r="B6" s="33">
        <v>18741</v>
      </c>
      <c r="C6" s="34">
        <f>B6/11669238</f>
        <v>1.6060174623227326E-3</v>
      </c>
      <c r="D6" s="53"/>
    </row>
    <row r="7" spans="1:5" ht="19.8" x14ac:dyDescent="0.4">
      <c r="A7" s="54" t="s">
        <v>63</v>
      </c>
      <c r="B7" s="2">
        <v>5928</v>
      </c>
      <c r="C7" s="35">
        <f>B7/11669238</f>
        <v>5.0800232200251636E-4</v>
      </c>
      <c r="D7" s="53"/>
      <c r="E7" s="25"/>
    </row>
    <row r="8" spans="1:5" ht="19.8" x14ac:dyDescent="0.4">
      <c r="A8" s="54" t="s">
        <v>64</v>
      </c>
      <c r="B8" s="2">
        <v>3264</v>
      </c>
      <c r="C8" s="35">
        <f t="shared" ref="C8:C19" si="0">B8/11669238</f>
        <v>2.7970978053579849E-4</v>
      </c>
      <c r="D8" s="53"/>
    </row>
    <row r="9" spans="1:5" ht="19.8" x14ac:dyDescent="0.4">
      <c r="A9" s="54" t="s">
        <v>65</v>
      </c>
      <c r="B9" s="2">
        <v>3689</v>
      </c>
      <c r="C9" s="35">
        <f t="shared" si="0"/>
        <v>3.1613032487639724E-4</v>
      </c>
      <c r="D9" s="53"/>
    </row>
    <row r="10" spans="1:5" ht="19.8" x14ac:dyDescent="0.4">
      <c r="A10" s="54" t="s">
        <v>66</v>
      </c>
      <c r="B10" s="2">
        <v>2324</v>
      </c>
      <c r="C10" s="35">
        <f t="shared" si="0"/>
        <v>1.9915610599423886E-4</v>
      </c>
      <c r="D10" s="53"/>
    </row>
    <row r="11" spans="1:5" ht="19.8" x14ac:dyDescent="0.4">
      <c r="A11" s="54" t="s">
        <v>67</v>
      </c>
      <c r="B11" s="2">
        <v>3133</v>
      </c>
      <c r="C11" s="35">
        <f t="shared" si="0"/>
        <v>2.6848368333904922E-4</v>
      </c>
      <c r="D11" s="53"/>
    </row>
    <row r="12" spans="1:5" ht="19.8" x14ac:dyDescent="0.4">
      <c r="A12" s="54" t="s">
        <v>68</v>
      </c>
      <c r="B12" s="2">
        <v>408</v>
      </c>
      <c r="C12" s="35">
        <f t="shared" si="0"/>
        <v>3.4963722566974811E-5</v>
      </c>
      <c r="D12" s="53"/>
    </row>
    <row r="13" spans="1:5" ht="19.8" x14ac:dyDescent="0.4">
      <c r="A13" s="54"/>
      <c r="B13" s="2"/>
      <c r="C13" s="35"/>
      <c r="D13" s="53"/>
    </row>
    <row r="14" spans="1:5" x14ac:dyDescent="0.35">
      <c r="A14" s="56" t="s">
        <v>72</v>
      </c>
      <c r="B14" s="2"/>
      <c r="C14" s="35"/>
      <c r="D14" s="53"/>
    </row>
    <row r="15" spans="1:5" x14ac:dyDescent="0.35">
      <c r="A15" s="57" t="s">
        <v>73</v>
      </c>
      <c r="B15" s="2">
        <v>5058</v>
      </c>
      <c r="C15" s="35">
        <f t="shared" si="0"/>
        <v>4.334473253523495E-4</v>
      </c>
      <c r="D15" s="59"/>
    </row>
    <row r="16" spans="1:5" x14ac:dyDescent="0.35">
      <c r="A16" s="57" t="s">
        <v>74</v>
      </c>
      <c r="B16" s="2">
        <v>6325</v>
      </c>
      <c r="C16" s="35">
        <f t="shared" si="0"/>
        <v>5.4202339518655805E-4</v>
      </c>
      <c r="D16" s="53"/>
    </row>
    <row r="17" spans="1:4" x14ac:dyDescent="0.35">
      <c r="A17" s="57" t="s">
        <v>75</v>
      </c>
      <c r="B17" s="2">
        <v>4914</v>
      </c>
      <c r="C17" s="35">
        <f t="shared" si="0"/>
        <v>4.2110718797577014E-4</v>
      </c>
      <c r="D17" s="53"/>
    </row>
    <row r="18" spans="1:4" x14ac:dyDescent="0.35">
      <c r="A18" s="57" t="s">
        <v>76</v>
      </c>
      <c r="B18" s="2">
        <v>1882</v>
      </c>
      <c r="C18" s="35">
        <f t="shared" si="0"/>
        <v>1.6127873988001616E-4</v>
      </c>
      <c r="D18" s="53"/>
    </row>
    <row r="19" spans="1:4" ht="18.600000000000001" thickBot="1" x14ac:dyDescent="0.4">
      <c r="A19" s="58" t="s">
        <v>77</v>
      </c>
      <c r="B19" s="32">
        <v>562</v>
      </c>
      <c r="C19" s="27">
        <f t="shared" si="0"/>
        <v>4.8160813928038832E-5</v>
      </c>
      <c r="D19" s="53"/>
    </row>
    <row r="20" spans="1:4" ht="19.8" x14ac:dyDescent="0.4">
      <c r="A20" s="55"/>
      <c r="B20" s="2"/>
      <c r="C20" s="35"/>
      <c r="D20" s="53"/>
    </row>
    <row r="21" spans="1:4" s="4" customFormat="1" ht="15.6" x14ac:dyDescent="0.3">
      <c r="A21" s="5" t="s">
        <v>54</v>
      </c>
    </row>
    <row r="22" spans="1:4" s="4" customFormat="1" ht="15.6" x14ac:dyDescent="0.3">
      <c r="A22" s="5" t="s">
        <v>60</v>
      </c>
    </row>
    <row r="23" spans="1:4" s="4" customFormat="1" ht="15.6" x14ac:dyDescent="0.3">
      <c r="A23" s="5" t="s">
        <v>80</v>
      </c>
    </row>
    <row r="24" spans="1:4" x14ac:dyDescent="0.35">
      <c r="A24" s="6" t="s">
        <v>59</v>
      </c>
    </row>
    <row r="25" spans="1:4" x14ac:dyDescent="0.35">
      <c r="C25" s="48"/>
    </row>
    <row r="26" spans="1:4" x14ac:dyDescent="0.35">
      <c r="C26" s="48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62992125984251968" bottom="0.47244094488188981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6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3" width="34.125" style="1" customWidth="1"/>
    <col min="4" max="4" width="14.875" style="1" bestFit="1" customWidth="1"/>
    <col min="5" max="16384" width="9.375" style="1"/>
  </cols>
  <sheetData>
    <row r="1" spans="1:5" s="50" customFormat="1" ht="18" customHeight="1" x14ac:dyDescent="0.35">
      <c r="A1" s="49"/>
      <c r="C1" s="51" t="s">
        <v>57</v>
      </c>
    </row>
    <row r="2" spans="1:5" s="50" customFormat="1" ht="14.25" customHeight="1" x14ac:dyDescent="0.35">
      <c r="A2" s="49"/>
      <c r="C2" s="52" t="s">
        <v>70</v>
      </c>
    </row>
    <row r="3" spans="1:5" ht="70.5" customHeight="1" x14ac:dyDescent="0.35">
      <c r="A3" s="155" t="s">
        <v>222</v>
      </c>
      <c r="B3" s="149"/>
      <c r="C3" s="149"/>
    </row>
    <row r="4" spans="1:5" ht="21" customHeight="1" thickBot="1" x14ac:dyDescent="0.4">
      <c r="A4" s="158" t="s">
        <v>69</v>
      </c>
      <c r="B4" s="151"/>
      <c r="C4" s="151"/>
    </row>
    <row r="5" spans="1:5" s="19" customFormat="1" ht="64.5" customHeight="1" thickBot="1" x14ac:dyDescent="0.3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 x14ac:dyDescent="0.4">
      <c r="A6" s="45" t="s">
        <v>47</v>
      </c>
      <c r="B6" s="33">
        <v>19612</v>
      </c>
      <c r="C6" s="34">
        <f>B6/11597627</f>
        <v>1.6910355885734211E-3</v>
      </c>
      <c r="D6" s="53"/>
    </row>
    <row r="7" spans="1:5" ht="19.8" x14ac:dyDescent="0.4">
      <c r="A7" s="54" t="s">
        <v>63</v>
      </c>
      <c r="B7" s="2">
        <v>6153</v>
      </c>
      <c r="C7" s="35">
        <f t="shared" ref="C7:C12" si="0">B7/11597627</f>
        <v>5.3053956641302565E-4</v>
      </c>
      <c r="D7" s="53"/>
      <c r="E7" s="25"/>
    </row>
    <row r="8" spans="1:5" ht="19.8" x14ac:dyDescent="0.4">
      <c r="A8" s="54" t="s">
        <v>64</v>
      </c>
      <c r="B8" s="2">
        <v>3188</v>
      </c>
      <c r="C8" s="35">
        <f t="shared" si="0"/>
        <v>2.7488381890536747E-4</v>
      </c>
      <c r="D8" s="53"/>
    </row>
    <row r="9" spans="1:5" ht="19.8" x14ac:dyDescent="0.4">
      <c r="A9" s="54" t="s">
        <v>65</v>
      </c>
      <c r="B9" s="2">
        <v>3879</v>
      </c>
      <c r="C9" s="35">
        <f t="shared" si="0"/>
        <v>3.3446497287764127E-4</v>
      </c>
      <c r="D9" s="53"/>
    </row>
    <row r="10" spans="1:5" ht="19.8" x14ac:dyDescent="0.4">
      <c r="A10" s="54" t="s">
        <v>66</v>
      </c>
      <c r="B10" s="2">
        <v>2522</v>
      </c>
      <c r="C10" s="35">
        <f t="shared" si="0"/>
        <v>2.1745827831848706E-4</v>
      </c>
      <c r="D10" s="53"/>
    </row>
    <row r="11" spans="1:5" ht="19.8" x14ac:dyDescent="0.4">
      <c r="A11" s="54" t="s">
        <v>67</v>
      </c>
      <c r="B11" s="2">
        <v>3440</v>
      </c>
      <c r="C11" s="35">
        <f t="shared" si="0"/>
        <v>2.96612401830133E-4</v>
      </c>
      <c r="D11" s="53"/>
    </row>
    <row r="12" spans="1:5" ht="19.8" x14ac:dyDescent="0.4">
      <c r="A12" s="54" t="s">
        <v>68</v>
      </c>
      <c r="B12" s="2">
        <v>434</v>
      </c>
      <c r="C12" s="35">
        <f t="shared" si="0"/>
        <v>3.742144837042957E-5</v>
      </c>
      <c r="D12" s="53"/>
    </row>
    <row r="13" spans="1:5" ht="19.8" x14ac:dyDescent="0.4">
      <c r="A13" s="54"/>
      <c r="B13" s="2"/>
      <c r="C13" s="35"/>
      <c r="D13" s="53"/>
    </row>
    <row r="14" spans="1:5" x14ac:dyDescent="0.35">
      <c r="A14" s="56" t="s">
        <v>72</v>
      </c>
      <c r="B14" s="2"/>
      <c r="C14" s="35"/>
      <c r="D14" s="53"/>
    </row>
    <row r="15" spans="1:5" x14ac:dyDescent="0.35">
      <c r="A15" s="57" t="s">
        <v>73</v>
      </c>
      <c r="B15" s="2">
        <v>5580</v>
      </c>
      <c r="C15" s="35">
        <f>B15/11597627</f>
        <v>4.8113290761980879E-4</v>
      </c>
      <c r="D15" s="53"/>
    </row>
    <row r="16" spans="1:5" x14ac:dyDescent="0.35">
      <c r="A16" s="57" t="s">
        <v>74</v>
      </c>
      <c r="B16" s="2">
        <v>6459</v>
      </c>
      <c r="C16" s="35">
        <f>B16/11597627</f>
        <v>5.5692427425024099E-4</v>
      </c>
      <c r="D16" s="53"/>
    </row>
    <row r="17" spans="1:4" x14ac:dyDescent="0.35">
      <c r="A17" s="57" t="s">
        <v>75</v>
      </c>
      <c r="B17" s="2">
        <v>5088</v>
      </c>
      <c r="C17" s="35">
        <f>B17/11597627</f>
        <v>4.3871043619526652E-4</v>
      </c>
      <c r="D17" s="53"/>
    </row>
    <row r="18" spans="1:4" x14ac:dyDescent="0.35">
      <c r="A18" s="57" t="s">
        <v>76</v>
      </c>
      <c r="B18" s="2">
        <v>1864</v>
      </c>
      <c r="C18" s="35">
        <f>B18/11597627</f>
        <v>1.6072253401493253E-4</v>
      </c>
      <c r="D18" s="53"/>
    </row>
    <row r="19" spans="1:4" ht="18.600000000000001" thickBot="1" x14ac:dyDescent="0.4">
      <c r="A19" s="58" t="s">
        <v>77</v>
      </c>
      <c r="B19" s="32">
        <v>621</v>
      </c>
      <c r="C19" s="27">
        <f>B19/11597627</f>
        <v>5.3545436493172264E-5</v>
      </c>
      <c r="D19" s="53"/>
    </row>
    <row r="20" spans="1:4" ht="19.8" x14ac:dyDescent="0.4">
      <c r="A20" s="55"/>
      <c r="B20" s="2"/>
      <c r="C20" s="35"/>
      <c r="D20" s="53"/>
    </row>
    <row r="21" spans="1:4" s="4" customFormat="1" ht="15.6" x14ac:dyDescent="0.3">
      <c r="A21" s="5" t="s">
        <v>54</v>
      </c>
    </row>
    <row r="22" spans="1:4" s="4" customFormat="1" ht="15.6" x14ac:dyDescent="0.3">
      <c r="A22" s="5" t="s">
        <v>60</v>
      </c>
    </row>
    <row r="23" spans="1:4" s="4" customFormat="1" ht="15.6" x14ac:dyDescent="0.3">
      <c r="A23" s="5" t="s">
        <v>71</v>
      </c>
    </row>
    <row r="24" spans="1:4" x14ac:dyDescent="0.35">
      <c r="A24" s="6" t="s">
        <v>59</v>
      </c>
    </row>
    <row r="25" spans="1:4" x14ac:dyDescent="0.35">
      <c r="C25" s="48"/>
    </row>
    <row r="26" spans="1:4" x14ac:dyDescent="0.35">
      <c r="C26" s="48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17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3" style="1" customWidth="1"/>
    <col min="2" max="2" width="34.125" style="1" customWidth="1"/>
    <col min="3" max="3" width="34.625" style="1" customWidth="1"/>
    <col min="4" max="4" width="14.875" style="1" bestFit="1" customWidth="1"/>
    <col min="5" max="16384" width="9.375" style="1"/>
  </cols>
  <sheetData>
    <row r="1" spans="1:5" s="50" customFormat="1" ht="18" customHeight="1" x14ac:dyDescent="0.35">
      <c r="A1" s="49"/>
      <c r="C1" s="51" t="s">
        <v>57</v>
      </c>
    </row>
    <row r="2" spans="1:5" s="50" customFormat="1" ht="14.25" customHeight="1" x14ac:dyDescent="0.35">
      <c r="A2" s="49"/>
      <c r="C2" s="52" t="s">
        <v>62</v>
      </c>
    </row>
    <row r="3" spans="1:5" ht="70.5" customHeight="1" x14ac:dyDescent="0.35">
      <c r="A3" s="155" t="s">
        <v>222</v>
      </c>
      <c r="B3" s="149"/>
      <c r="C3" s="149"/>
    </row>
    <row r="4" spans="1:5" ht="21" customHeight="1" thickBot="1" x14ac:dyDescent="0.4">
      <c r="A4" s="151" t="s">
        <v>58</v>
      </c>
      <c r="B4" s="151"/>
      <c r="C4" s="151"/>
    </row>
    <row r="5" spans="1:5" s="19" customFormat="1" ht="64.5" customHeight="1" thickBot="1" x14ac:dyDescent="0.3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 x14ac:dyDescent="0.4">
      <c r="A6" s="45" t="s">
        <v>47</v>
      </c>
      <c r="B6" s="33">
        <v>19528</v>
      </c>
      <c r="C6" s="34">
        <f t="shared" ref="C6:C12" si="0">B6/11556228</f>
        <v>1.6898247421217373E-3</v>
      </c>
      <c r="D6" s="53"/>
    </row>
    <row r="7" spans="1:5" ht="19.8" x14ac:dyDescent="0.4">
      <c r="A7" s="46" t="s">
        <v>48</v>
      </c>
      <c r="B7" s="2">
        <v>6275</v>
      </c>
      <c r="C7" s="35">
        <f t="shared" si="0"/>
        <v>5.4299724789092082E-4</v>
      </c>
      <c r="D7" s="53"/>
      <c r="E7" s="25"/>
    </row>
    <row r="8" spans="1:5" ht="19.8" x14ac:dyDescent="0.4">
      <c r="A8" s="46" t="s">
        <v>49</v>
      </c>
      <c r="B8" s="2">
        <v>3183</v>
      </c>
      <c r="C8" s="35">
        <f t="shared" si="0"/>
        <v>2.7543589482658185E-4</v>
      </c>
      <c r="D8" s="53"/>
    </row>
    <row r="9" spans="1:5" ht="19.8" x14ac:dyDescent="0.4">
      <c r="A9" s="46" t="s">
        <v>50</v>
      </c>
      <c r="B9" s="2">
        <v>3878</v>
      </c>
      <c r="C9" s="35">
        <f t="shared" si="0"/>
        <v>3.35576625867887E-4</v>
      </c>
      <c r="D9" s="53"/>
    </row>
    <row r="10" spans="1:5" ht="19.8" x14ac:dyDescent="0.4">
      <c r="A10" s="46" t="s">
        <v>51</v>
      </c>
      <c r="B10" s="2">
        <v>2455</v>
      </c>
      <c r="C10" s="35">
        <f t="shared" si="0"/>
        <v>2.1243956072863914E-4</v>
      </c>
      <c r="D10" s="53"/>
    </row>
    <row r="11" spans="1:5" ht="19.8" x14ac:dyDescent="0.4">
      <c r="A11" s="46" t="s">
        <v>52</v>
      </c>
      <c r="B11" s="2">
        <v>3395</v>
      </c>
      <c r="C11" s="35">
        <f t="shared" si="0"/>
        <v>2.9378098112982885E-4</v>
      </c>
      <c r="D11" s="53"/>
    </row>
    <row r="12" spans="1:5" ht="20.399999999999999" thickBot="1" x14ac:dyDescent="0.45">
      <c r="A12" s="47" t="s">
        <v>53</v>
      </c>
      <c r="B12" s="36">
        <v>350</v>
      </c>
      <c r="C12" s="27">
        <f t="shared" si="0"/>
        <v>3.0286699085549369E-5</v>
      </c>
      <c r="D12" s="53"/>
    </row>
    <row r="13" spans="1:5" ht="21" customHeight="1" x14ac:dyDescent="0.35">
      <c r="B13" s="2"/>
      <c r="C13" s="28"/>
    </row>
    <row r="14" spans="1:5" s="4" customFormat="1" ht="15.6" x14ac:dyDescent="0.3">
      <c r="A14" s="5" t="s">
        <v>54</v>
      </c>
    </row>
    <row r="15" spans="1:5" s="4" customFormat="1" ht="15.6" x14ac:dyDescent="0.3">
      <c r="A15" s="5" t="s">
        <v>60</v>
      </c>
    </row>
    <row r="16" spans="1:5" s="4" customFormat="1" ht="15.6" x14ac:dyDescent="0.3">
      <c r="A16" s="5" t="s">
        <v>61</v>
      </c>
    </row>
    <row r="17" spans="1:1" x14ac:dyDescent="0.35">
      <c r="A17" s="6" t="s">
        <v>59</v>
      </c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7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3.875" style="1" bestFit="1" customWidth="1"/>
    <col min="5" max="16384" width="9.375" style="1"/>
  </cols>
  <sheetData>
    <row r="1" spans="1:5" ht="81" customHeight="1" x14ac:dyDescent="0.35">
      <c r="A1" s="155" t="s">
        <v>222</v>
      </c>
      <c r="B1" s="149"/>
      <c r="C1" s="149"/>
    </row>
    <row r="2" spans="1:5" ht="21" customHeight="1" thickBot="1" x14ac:dyDescent="0.4">
      <c r="A2" s="151" t="s">
        <v>43</v>
      </c>
      <c r="B2" s="151"/>
      <c r="C2" s="151"/>
    </row>
    <row r="3" spans="1:5" s="19" customFormat="1" ht="64.5" customHeight="1" thickBot="1" x14ac:dyDescent="0.3">
      <c r="A3" s="43" t="s">
        <v>44</v>
      </c>
      <c r="B3" s="44" t="s">
        <v>45</v>
      </c>
      <c r="C3" s="44" t="s">
        <v>46</v>
      </c>
      <c r="D3" s="18"/>
      <c r="E3" s="18"/>
    </row>
    <row r="4" spans="1:5" s="22" customFormat="1" ht="31.5" customHeight="1" x14ac:dyDescent="0.4">
      <c r="A4" s="45" t="s">
        <v>47</v>
      </c>
      <c r="B4" s="33">
        <v>18829</v>
      </c>
      <c r="C4" s="34">
        <f t="shared" ref="C4:C10" si="0">B4/11415841</f>
        <v>1.6493747591614144E-3</v>
      </c>
      <c r="D4" s="39"/>
    </row>
    <row r="5" spans="1:5" ht="19.8" x14ac:dyDescent="0.4">
      <c r="A5" s="46" t="s">
        <v>48</v>
      </c>
      <c r="B5" s="2">
        <v>5919</v>
      </c>
      <c r="C5" s="35">
        <f t="shared" si="0"/>
        <v>5.1849005255066188E-4</v>
      </c>
      <c r="D5" s="25"/>
      <c r="E5" s="25"/>
    </row>
    <row r="6" spans="1:5" ht="19.8" x14ac:dyDescent="0.4">
      <c r="A6" s="46" t="s">
        <v>49</v>
      </c>
      <c r="B6" s="2">
        <v>3022</v>
      </c>
      <c r="C6" s="35">
        <f t="shared" si="0"/>
        <v>2.6471987477751313E-4</v>
      </c>
    </row>
    <row r="7" spans="1:5" ht="19.8" x14ac:dyDescent="0.4">
      <c r="A7" s="46" t="s">
        <v>50</v>
      </c>
      <c r="B7" s="2">
        <v>3629</v>
      </c>
      <c r="C7" s="35">
        <f t="shared" si="0"/>
        <v>3.1789160343070649E-4</v>
      </c>
    </row>
    <row r="8" spans="1:5" ht="19.8" x14ac:dyDescent="0.4">
      <c r="A8" s="46" t="s">
        <v>51</v>
      </c>
      <c r="B8" s="2">
        <v>2407</v>
      </c>
      <c r="C8" s="35">
        <f t="shared" si="0"/>
        <v>2.1084736551604038E-4</v>
      </c>
    </row>
    <row r="9" spans="1:5" ht="19.8" x14ac:dyDescent="0.4">
      <c r="A9" s="46" t="s">
        <v>52</v>
      </c>
      <c r="B9" s="2">
        <v>3469</v>
      </c>
      <c r="C9" s="35">
        <f t="shared" si="0"/>
        <v>3.0387599126512012E-4</v>
      </c>
    </row>
    <row r="10" spans="1:5" ht="20.399999999999999" thickBot="1" x14ac:dyDescent="0.45">
      <c r="A10" s="47" t="s">
        <v>53</v>
      </c>
      <c r="B10" s="36">
        <v>387</v>
      </c>
      <c r="C10" s="27">
        <f t="shared" si="0"/>
        <v>3.39002619255121E-5</v>
      </c>
    </row>
    <row r="11" spans="1:5" ht="21" customHeight="1" x14ac:dyDescent="0.35">
      <c r="B11" s="2"/>
      <c r="C11" s="28"/>
    </row>
    <row r="12" spans="1:5" s="4" customFormat="1" ht="15.6" x14ac:dyDescent="0.3">
      <c r="A12" s="5" t="s">
        <v>54</v>
      </c>
    </row>
    <row r="13" spans="1:5" s="4" customFormat="1" ht="15.6" x14ac:dyDescent="0.3">
      <c r="A13" s="5" t="s">
        <v>224</v>
      </c>
    </row>
    <row r="14" spans="1:5" s="4" customFormat="1" ht="15.6" x14ac:dyDescent="0.3">
      <c r="A14" s="5" t="s">
        <v>225</v>
      </c>
    </row>
    <row r="15" spans="1:5" x14ac:dyDescent="0.35">
      <c r="A15" s="6" t="s">
        <v>59</v>
      </c>
    </row>
    <row r="16" spans="1:5" x14ac:dyDescent="0.35">
      <c r="C16" s="48" t="s">
        <v>55</v>
      </c>
    </row>
    <row r="17" spans="3:3" x14ac:dyDescent="0.35">
      <c r="C17" s="48" t="s">
        <v>56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7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3.875" style="1" bestFit="1" customWidth="1"/>
    <col min="5" max="16384" width="9.375" style="1"/>
  </cols>
  <sheetData>
    <row r="1" spans="1:5" ht="81" customHeight="1" x14ac:dyDescent="0.35">
      <c r="A1" s="148" t="s">
        <v>24</v>
      </c>
      <c r="B1" s="149"/>
      <c r="C1" s="149"/>
    </row>
    <row r="2" spans="1:5" ht="21" customHeight="1" thickBot="1" x14ac:dyDescent="0.4">
      <c r="A2" s="158" t="s">
        <v>39</v>
      </c>
      <c r="B2" s="151"/>
      <c r="C2" s="151"/>
    </row>
    <row r="3" spans="1:5" s="19" customFormat="1" ht="64.5" customHeight="1" thickBot="1" x14ac:dyDescent="0.3">
      <c r="A3" s="37" t="s">
        <v>0</v>
      </c>
      <c r="B3" s="17" t="s">
        <v>1</v>
      </c>
      <c r="C3" s="17" t="s">
        <v>19</v>
      </c>
      <c r="D3" s="18"/>
      <c r="E3" s="18"/>
    </row>
    <row r="4" spans="1:5" s="22" customFormat="1" ht="31.5" customHeight="1" x14ac:dyDescent="0.4">
      <c r="A4" s="38" t="s">
        <v>2</v>
      </c>
      <c r="B4" s="33">
        <v>18154</v>
      </c>
      <c r="C4" s="34">
        <f t="shared" ref="C4:C10" si="0">B4/11338311</f>
        <v>1.6011203079541565E-3</v>
      </c>
      <c r="D4" s="39"/>
    </row>
    <row r="5" spans="1:5" ht="19.8" x14ac:dyDescent="0.4">
      <c r="A5" s="41" t="s">
        <v>12</v>
      </c>
      <c r="B5" s="2">
        <v>5682</v>
      </c>
      <c r="C5" s="35">
        <f t="shared" si="0"/>
        <v>5.0113284068500148E-4</v>
      </c>
      <c r="D5" s="25"/>
      <c r="E5" s="25"/>
    </row>
    <row r="6" spans="1:5" ht="19.8" x14ac:dyDescent="0.4">
      <c r="A6" s="41" t="s">
        <v>13</v>
      </c>
      <c r="B6" s="2">
        <v>2720</v>
      </c>
      <c r="C6" s="35">
        <f t="shared" si="0"/>
        <v>2.3989463686434426E-4</v>
      </c>
    </row>
    <row r="7" spans="1:5" ht="19.8" x14ac:dyDescent="0.4">
      <c r="A7" s="41" t="s">
        <v>14</v>
      </c>
      <c r="B7" s="2">
        <v>3545</v>
      </c>
      <c r="C7" s="35">
        <f t="shared" si="0"/>
        <v>3.1265679694268396E-4</v>
      </c>
    </row>
    <row r="8" spans="1:5" ht="19.8" x14ac:dyDescent="0.4">
      <c r="A8" s="41" t="s">
        <v>15</v>
      </c>
      <c r="B8" s="2">
        <v>2320</v>
      </c>
      <c r="C8" s="35">
        <f t="shared" si="0"/>
        <v>2.0461601379605834E-4</v>
      </c>
    </row>
    <row r="9" spans="1:5" ht="19.8" x14ac:dyDescent="0.4">
      <c r="A9" s="41" t="s">
        <v>16</v>
      </c>
      <c r="B9" s="2">
        <v>3479</v>
      </c>
      <c r="C9" s="35">
        <f t="shared" si="0"/>
        <v>3.0683582413641681E-4</v>
      </c>
    </row>
    <row r="10" spans="1:5" ht="20.399999999999999" thickBot="1" x14ac:dyDescent="0.45">
      <c r="A10" s="42" t="s">
        <v>17</v>
      </c>
      <c r="B10" s="36">
        <v>411</v>
      </c>
      <c r="C10" s="27">
        <f t="shared" si="0"/>
        <v>3.6248785202663783E-5</v>
      </c>
    </row>
    <row r="11" spans="1:5" ht="21" customHeight="1" x14ac:dyDescent="0.35">
      <c r="B11" s="2"/>
      <c r="C11" s="28"/>
    </row>
    <row r="12" spans="1:5" s="4" customFormat="1" ht="15.6" x14ac:dyDescent="0.3">
      <c r="A12" s="3" t="s">
        <v>3</v>
      </c>
    </row>
    <row r="13" spans="1:5" s="4" customFormat="1" ht="15.6" x14ac:dyDescent="0.3">
      <c r="A13" s="5" t="s">
        <v>40</v>
      </c>
    </row>
    <row r="14" spans="1:5" s="4" customFormat="1" ht="15.6" x14ac:dyDescent="0.3">
      <c r="A14" s="5" t="s">
        <v>41</v>
      </c>
    </row>
    <row r="15" spans="1:5" x14ac:dyDescent="0.35">
      <c r="A15" s="6" t="s">
        <v>36</v>
      </c>
    </row>
    <row r="16" spans="1:5" x14ac:dyDescent="0.35">
      <c r="C16" s="7" t="s">
        <v>42</v>
      </c>
    </row>
    <row r="17" spans="3:3" x14ac:dyDescent="0.35">
      <c r="C17" s="7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7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4.125" style="1" bestFit="1" customWidth="1"/>
    <col min="5" max="5" width="11.5" style="1" bestFit="1" customWidth="1"/>
    <col min="6" max="16384" width="9.375" style="1"/>
  </cols>
  <sheetData>
    <row r="1" spans="1:5" ht="66" customHeight="1" x14ac:dyDescent="0.35">
      <c r="A1" s="148" t="s">
        <v>24</v>
      </c>
      <c r="B1" s="149"/>
      <c r="C1" s="149"/>
    </row>
    <row r="2" spans="1:5" ht="21" customHeight="1" thickBot="1" x14ac:dyDescent="0.4">
      <c r="A2" s="158" t="s">
        <v>27</v>
      </c>
      <c r="B2" s="151"/>
      <c r="C2" s="151"/>
    </row>
    <row r="3" spans="1:5" s="19" customFormat="1" ht="64.5" customHeight="1" thickBot="1" x14ac:dyDescent="0.3">
      <c r="A3" s="37" t="s">
        <v>0</v>
      </c>
      <c r="B3" s="17" t="s">
        <v>1</v>
      </c>
      <c r="C3" s="17" t="s">
        <v>28</v>
      </c>
      <c r="D3" s="18"/>
      <c r="E3" s="18"/>
    </row>
    <row r="4" spans="1:5" s="22" customFormat="1" ht="31.5" customHeight="1" x14ac:dyDescent="0.4">
      <c r="A4" s="38" t="s">
        <v>2</v>
      </c>
      <c r="B4" s="33">
        <v>17291</v>
      </c>
      <c r="C4" s="34">
        <f t="shared" ref="C4:C10" si="0">B4/11239720</f>
        <v>1.5383835184506376E-3</v>
      </c>
      <c r="D4" s="39"/>
      <c r="E4" s="40"/>
    </row>
    <row r="5" spans="1:5" ht="19.8" x14ac:dyDescent="0.4">
      <c r="A5" s="41" t="s">
        <v>29</v>
      </c>
      <c r="B5" s="2">
        <v>5252</v>
      </c>
      <c r="C5" s="35">
        <f t="shared" si="0"/>
        <v>4.6727142669034458E-4</v>
      </c>
      <c r="D5" s="25"/>
      <c r="E5" s="25"/>
    </row>
    <row r="6" spans="1:5" ht="19.8" x14ac:dyDescent="0.4">
      <c r="A6" s="41" t="s">
        <v>30</v>
      </c>
      <c r="B6" s="2">
        <v>2605</v>
      </c>
      <c r="C6" s="35">
        <f t="shared" si="0"/>
        <v>2.3176733939991387E-4</v>
      </c>
    </row>
    <row r="7" spans="1:5" ht="19.8" x14ac:dyDescent="0.4">
      <c r="A7" s="41" t="s">
        <v>31</v>
      </c>
      <c r="B7" s="2">
        <v>3209</v>
      </c>
      <c r="C7" s="35">
        <f t="shared" si="0"/>
        <v>2.855053328730609E-4</v>
      </c>
    </row>
    <row r="8" spans="1:5" ht="19.8" x14ac:dyDescent="0.4">
      <c r="A8" s="41" t="s">
        <v>32</v>
      </c>
      <c r="B8" s="2">
        <v>2360</v>
      </c>
      <c r="C8" s="35">
        <f t="shared" si="0"/>
        <v>2.0996964337189895E-4</v>
      </c>
    </row>
    <row r="9" spans="1:5" ht="19.8" x14ac:dyDescent="0.4">
      <c r="A9" s="41" t="s">
        <v>33</v>
      </c>
      <c r="B9" s="2">
        <v>3411</v>
      </c>
      <c r="C9" s="35">
        <f t="shared" si="0"/>
        <v>3.0347731082268955E-4</v>
      </c>
    </row>
    <row r="10" spans="1:5" ht="20.399999999999999" thickBot="1" x14ac:dyDescent="0.45">
      <c r="A10" s="42" t="s">
        <v>34</v>
      </c>
      <c r="B10" s="36">
        <v>458</v>
      </c>
      <c r="C10" s="27">
        <f t="shared" si="0"/>
        <v>4.0748346044207507E-5</v>
      </c>
    </row>
    <row r="11" spans="1:5" ht="21" customHeight="1" x14ac:dyDescent="0.35">
      <c r="B11" s="2"/>
      <c r="C11" s="28"/>
    </row>
    <row r="12" spans="1:5" s="4" customFormat="1" ht="15.6" x14ac:dyDescent="0.3">
      <c r="A12" s="3" t="s">
        <v>3</v>
      </c>
    </row>
    <row r="13" spans="1:5" s="4" customFormat="1" ht="15.6" x14ac:dyDescent="0.3">
      <c r="A13" s="5" t="s">
        <v>26</v>
      </c>
    </row>
    <row r="14" spans="1:5" s="4" customFormat="1" ht="15.6" x14ac:dyDescent="0.3">
      <c r="A14" s="5" t="s">
        <v>35</v>
      </c>
    </row>
    <row r="15" spans="1:5" x14ac:dyDescent="0.35">
      <c r="A15" s="6" t="s">
        <v>36</v>
      </c>
    </row>
    <row r="16" spans="1:5" x14ac:dyDescent="0.35">
      <c r="C16" s="7" t="s">
        <v>37</v>
      </c>
    </row>
    <row r="17" spans="3:3" x14ac:dyDescent="0.35">
      <c r="C17" s="7" t="s">
        <v>38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19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3" style="1" bestFit="1" customWidth="1"/>
    <col min="5" max="16384" width="9.375" style="1"/>
  </cols>
  <sheetData>
    <row r="1" spans="1:5" ht="45" customHeight="1" x14ac:dyDescent="0.35">
      <c r="A1" s="148" t="s">
        <v>24</v>
      </c>
      <c r="B1" s="149"/>
      <c r="C1" s="149"/>
    </row>
    <row r="2" spans="1:5" ht="19.5" customHeight="1" thickBot="1" x14ac:dyDescent="0.4">
      <c r="A2" s="159" t="s">
        <v>25</v>
      </c>
      <c r="B2" s="160"/>
      <c r="C2" s="160"/>
    </row>
    <row r="3" spans="1:5" s="19" customFormat="1" ht="64.5" customHeight="1" thickBot="1" x14ac:dyDescent="0.3">
      <c r="A3" s="17" t="s">
        <v>0</v>
      </c>
      <c r="B3" s="29" t="s">
        <v>1</v>
      </c>
      <c r="C3" s="17" t="s">
        <v>19</v>
      </c>
      <c r="D3" s="18"/>
      <c r="E3" s="18"/>
    </row>
    <row r="4" spans="1:5" s="22" customFormat="1" ht="31.5" customHeight="1" x14ac:dyDescent="0.4">
      <c r="A4" s="20" t="s">
        <v>2</v>
      </c>
      <c r="B4" s="30">
        <v>16525</v>
      </c>
      <c r="C4" s="21">
        <f t="shared" ref="C4:C10" si="0">B4/11126458</f>
        <v>1.4851986139704117E-3</v>
      </c>
    </row>
    <row r="5" spans="1:5" ht="19.8" x14ac:dyDescent="0.4">
      <c r="A5" s="23" t="s">
        <v>12</v>
      </c>
      <c r="B5" s="31">
        <v>5083</v>
      </c>
      <c r="C5" s="24">
        <f t="shared" si="0"/>
        <v>4.5683900482974908E-4</v>
      </c>
      <c r="D5" s="25"/>
      <c r="E5" s="25"/>
    </row>
    <row r="6" spans="1:5" ht="19.8" x14ac:dyDescent="0.4">
      <c r="A6" s="23" t="s">
        <v>13</v>
      </c>
      <c r="B6" s="31">
        <v>2403</v>
      </c>
      <c r="C6" s="24">
        <f t="shared" si="0"/>
        <v>2.1597169557463841E-4</v>
      </c>
    </row>
    <row r="7" spans="1:5" ht="19.8" x14ac:dyDescent="0.4">
      <c r="A7" s="23" t="s">
        <v>14</v>
      </c>
      <c r="B7" s="31">
        <v>3083</v>
      </c>
      <c r="C7" s="24">
        <f t="shared" si="0"/>
        <v>2.7708728150503963E-4</v>
      </c>
    </row>
    <row r="8" spans="1:5" ht="19.8" x14ac:dyDescent="0.4">
      <c r="A8" s="23" t="s">
        <v>15</v>
      </c>
      <c r="B8" s="31">
        <v>2128</v>
      </c>
      <c r="C8" s="24">
        <f t="shared" si="0"/>
        <v>1.9125583361749086E-4</v>
      </c>
    </row>
    <row r="9" spans="1:5" ht="19.8" x14ac:dyDescent="0.4">
      <c r="A9" s="23" t="s">
        <v>16</v>
      </c>
      <c r="B9" s="31">
        <v>3510</v>
      </c>
      <c r="C9" s="24">
        <f t="shared" si="0"/>
        <v>3.1546427443486508E-4</v>
      </c>
    </row>
    <row r="10" spans="1:5" ht="20.399999999999999" thickBot="1" x14ac:dyDescent="0.45">
      <c r="A10" s="26" t="s">
        <v>17</v>
      </c>
      <c r="B10" s="32">
        <v>318</v>
      </c>
      <c r="C10" s="27">
        <f t="shared" si="0"/>
        <v>2.85805240086288E-5</v>
      </c>
    </row>
    <row r="11" spans="1:5" ht="21" customHeight="1" x14ac:dyDescent="0.35">
      <c r="B11" s="2"/>
      <c r="C11" s="28"/>
    </row>
    <row r="12" spans="1:5" s="4" customFormat="1" ht="15.6" x14ac:dyDescent="0.3">
      <c r="A12" s="3" t="s">
        <v>3</v>
      </c>
    </row>
    <row r="13" spans="1:5" s="4" customFormat="1" ht="15.6" x14ac:dyDescent="0.3">
      <c r="A13" s="5" t="s">
        <v>20</v>
      </c>
    </row>
    <row r="14" spans="1:5" s="4" customFormat="1" ht="15.6" x14ac:dyDescent="0.3">
      <c r="A14" s="5" t="s">
        <v>21</v>
      </c>
    </row>
    <row r="15" spans="1:5" x14ac:dyDescent="0.35">
      <c r="A15" s="6" t="s">
        <v>6</v>
      </c>
    </row>
    <row r="16" spans="1:5" x14ac:dyDescent="0.35">
      <c r="A16" s="6" t="s">
        <v>7</v>
      </c>
    </row>
    <row r="17" spans="1:3" x14ac:dyDescent="0.35">
      <c r="A17" s="6" t="s">
        <v>8</v>
      </c>
    </row>
    <row r="18" spans="1:3" x14ac:dyDescent="0.35">
      <c r="C18" s="7" t="s">
        <v>22</v>
      </c>
    </row>
    <row r="19" spans="1:3" x14ac:dyDescent="0.35">
      <c r="C19" s="7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19"/>
  <sheetViews>
    <sheetView showGridLines="0" zoomScale="70" zoomScaleNormal="70" workbookViewId="0">
      <selection activeCell="B6" sqref="B6"/>
    </sheetView>
  </sheetViews>
  <sheetFormatPr defaultColWidth="9.375" defaultRowHeight="18" x14ac:dyDescent="0.35"/>
  <cols>
    <col min="1" max="1" width="30.875" style="1" customWidth="1"/>
    <col min="2" max="2" width="34.125" style="1" customWidth="1"/>
    <col min="3" max="3" width="35.375" style="1" customWidth="1"/>
    <col min="4" max="4" width="13" style="1" bestFit="1" customWidth="1"/>
    <col min="5" max="16384" width="9.375" style="1"/>
  </cols>
  <sheetData>
    <row r="1" spans="1:5" ht="26.25" customHeight="1" x14ac:dyDescent="0.35">
      <c r="A1" s="161" t="s">
        <v>223</v>
      </c>
      <c r="B1" s="162"/>
      <c r="C1" s="162"/>
    </row>
    <row r="2" spans="1:5" s="4" customFormat="1" ht="21.75" customHeight="1" x14ac:dyDescent="0.3">
      <c r="A2" s="159" t="s">
        <v>11</v>
      </c>
      <c r="B2" s="160"/>
      <c r="C2" s="160"/>
    </row>
    <row r="3" spans="1:5" s="13" customFormat="1" ht="36.75" customHeight="1" x14ac:dyDescent="0.25">
      <c r="A3" s="130" t="s">
        <v>0</v>
      </c>
      <c r="B3" s="131" t="s">
        <v>1</v>
      </c>
      <c r="C3" s="132" t="s">
        <v>18</v>
      </c>
      <c r="D3" s="12"/>
      <c r="E3" s="12"/>
    </row>
    <row r="4" spans="1:5" s="4" customFormat="1" ht="31.5" customHeight="1" x14ac:dyDescent="0.3">
      <c r="A4" s="133" t="s">
        <v>2</v>
      </c>
      <c r="B4" s="134">
        <v>17048</v>
      </c>
      <c r="C4" s="135">
        <f t="shared" ref="C4:C10" si="0">B4/11046385</f>
        <v>1.5433103227888581E-3</v>
      </c>
    </row>
    <row r="5" spans="1:5" s="4" customFormat="1" ht="16.2" x14ac:dyDescent="0.3">
      <c r="A5" s="8" t="s">
        <v>12</v>
      </c>
      <c r="B5" s="9">
        <v>5430</v>
      </c>
      <c r="C5" s="10">
        <f t="shared" si="0"/>
        <v>4.9156352960719727E-4</v>
      </c>
      <c r="D5" s="11"/>
      <c r="E5" s="11"/>
    </row>
    <row r="6" spans="1:5" s="4" customFormat="1" ht="16.2" x14ac:dyDescent="0.3">
      <c r="A6" s="8" t="s">
        <v>13</v>
      </c>
      <c r="B6" s="9">
        <v>2536</v>
      </c>
      <c r="C6" s="10">
        <f t="shared" si="0"/>
        <v>2.2957736852372972E-4</v>
      </c>
    </row>
    <row r="7" spans="1:5" s="4" customFormat="1" ht="16.2" x14ac:dyDescent="0.3">
      <c r="A7" s="8" t="s">
        <v>14</v>
      </c>
      <c r="B7" s="9">
        <v>2954</v>
      </c>
      <c r="C7" s="10">
        <f t="shared" si="0"/>
        <v>2.6741780229459685E-4</v>
      </c>
    </row>
    <row r="8" spans="1:5" s="4" customFormat="1" ht="16.2" x14ac:dyDescent="0.3">
      <c r="A8" s="8" t="s">
        <v>15</v>
      </c>
      <c r="B8" s="9">
        <v>2293</v>
      </c>
      <c r="C8" s="10">
        <f t="shared" si="0"/>
        <v>2.0757922161865623E-4</v>
      </c>
    </row>
    <row r="9" spans="1:5" s="4" customFormat="1" ht="16.2" x14ac:dyDescent="0.3">
      <c r="A9" s="8" t="s">
        <v>16</v>
      </c>
      <c r="B9" s="9">
        <v>3440</v>
      </c>
      <c r="C9" s="10">
        <f t="shared" si="0"/>
        <v>3.1141409610474378E-4</v>
      </c>
    </row>
    <row r="10" spans="1:5" s="4" customFormat="1" ht="16.2" x14ac:dyDescent="0.3">
      <c r="A10" s="14" t="s">
        <v>17</v>
      </c>
      <c r="B10" s="15">
        <v>395</v>
      </c>
      <c r="C10" s="16">
        <f t="shared" si="0"/>
        <v>3.5758304639934243E-5</v>
      </c>
    </row>
    <row r="11" spans="1:5" ht="16.5" customHeight="1" x14ac:dyDescent="0.35">
      <c r="B11" s="2"/>
      <c r="C11" s="129" t="s">
        <v>9</v>
      </c>
    </row>
    <row r="12" spans="1:5" ht="16.5" customHeight="1" x14ac:dyDescent="0.35">
      <c r="B12" s="2"/>
      <c r="C12" s="129" t="s">
        <v>10</v>
      </c>
    </row>
    <row r="13" spans="1:5" s="4" customFormat="1" ht="16.5" customHeight="1" x14ac:dyDescent="0.3">
      <c r="A13" s="3" t="s">
        <v>3</v>
      </c>
    </row>
    <row r="14" spans="1:5" s="4" customFormat="1" ht="16.5" customHeight="1" x14ac:dyDescent="0.3">
      <c r="A14" s="5" t="s">
        <v>4</v>
      </c>
    </row>
    <row r="15" spans="1:5" s="4" customFormat="1" ht="16.5" customHeight="1" x14ac:dyDescent="0.3">
      <c r="A15" s="5" t="s">
        <v>5</v>
      </c>
    </row>
    <row r="16" spans="1:5" ht="16.5" customHeight="1" x14ac:dyDescent="0.35">
      <c r="A16" s="6" t="s">
        <v>6</v>
      </c>
    </row>
    <row r="17" spans="1:1" ht="16.5" customHeight="1" x14ac:dyDescent="0.35">
      <c r="A17" s="6" t="s">
        <v>7</v>
      </c>
    </row>
    <row r="18" spans="1:1" ht="16.5" customHeight="1" x14ac:dyDescent="0.35">
      <c r="A18" s="6" t="s">
        <v>8</v>
      </c>
    </row>
    <row r="19" spans="1:1" ht="16.5" customHeight="1" x14ac:dyDescent="0.35"/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82677165354330717" bottom="0.27559055118110237" header="0.15748031496062992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13</vt:i4>
      </vt:variant>
    </vt:vector>
  </HeadingPairs>
  <TitlesOfParts>
    <vt:vector size="3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'103'!Print_Area</vt:lpstr>
      <vt:lpstr>'104'!Print_Area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'93'!TT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2022-09-06T03:50:56Z</cp:lastPrinted>
  <dcterms:created xsi:type="dcterms:W3CDTF">2006-03-10T02:44:00Z</dcterms:created>
  <dcterms:modified xsi:type="dcterms:W3CDTF">2026-09-18T01:09:23Z</dcterms:modified>
</cp:coreProperties>
</file>