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\健保署9月更新\"/>
    </mc:Choice>
  </mc:AlternateContent>
  <xr:revisionPtr revIDLastSave="0" documentId="13_ncr:1_{61BA5333-4332-4A62-99E5-6F4EC7C97F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3" sheetId="22" r:id="rId1"/>
    <sheet name="112" sheetId="21" r:id="rId2"/>
    <sheet name="111" sheetId="20" r:id="rId3"/>
    <sheet name="110" sheetId="19" r:id="rId4"/>
    <sheet name="109" sheetId="18" r:id="rId5"/>
    <sheet name="108" sheetId="17" r:id="rId6"/>
    <sheet name="107" sheetId="16" r:id="rId7"/>
    <sheet name="106" sheetId="15" r:id="rId8"/>
    <sheet name="105" sheetId="14" r:id="rId9"/>
    <sheet name="104" sheetId="13" r:id="rId10"/>
    <sheet name="103" sheetId="12" r:id="rId11"/>
    <sheet name="o103" sheetId="11" state="hidden" r:id="rId12"/>
    <sheet name="102" sheetId="10" r:id="rId13"/>
    <sheet name="101" sheetId="9" r:id="rId14"/>
    <sheet name="100" sheetId="8" r:id="rId15"/>
    <sheet name="99" sheetId="7" r:id="rId16"/>
    <sheet name="98" sheetId="5" r:id="rId17"/>
    <sheet name="97" sheetId="6" r:id="rId18"/>
    <sheet name="96" sheetId="4" r:id="rId19"/>
    <sheet name="95" sheetId="3" r:id="rId20"/>
    <sheet name="94" sheetId="2" r:id="rId21"/>
    <sheet name="93" sheetId="1" r:id="rId22"/>
  </sheets>
  <definedNames>
    <definedName name="_xlnm.Print_Area" localSheetId="14">'100'!$A$1:$C$24</definedName>
    <definedName name="_xlnm.Print_Area" localSheetId="13">'101'!$A$1:$C$49</definedName>
    <definedName name="_xlnm.Print_Area" localSheetId="12">'102'!$A$1:$C$49</definedName>
    <definedName name="_xlnm.Print_Area" localSheetId="10">'103'!$A$1:$C$49</definedName>
    <definedName name="_xlnm.Print_Area" localSheetId="9">'104'!$A$1:$C$49</definedName>
    <definedName name="_xlnm.Print_Area" localSheetId="21">'93'!$A$1:$C$18</definedName>
    <definedName name="_xlnm.Print_Area" localSheetId="20">'94'!$A$1:$C$19</definedName>
    <definedName name="_xlnm.Print_Area" localSheetId="19">'95'!$A$1:$C$17</definedName>
    <definedName name="_xlnm.Print_Area" localSheetId="18">'96'!$A$1:$C$17</definedName>
    <definedName name="_xlnm.Print_Area" localSheetId="17">'97'!$A$1:$C$17</definedName>
    <definedName name="_xlnm.Print_Area" localSheetId="16">'98'!$A$1:$C$17</definedName>
    <definedName name="_xlnm.Print_Area" localSheetId="15">'99'!$A$1:$C$24</definedName>
    <definedName name="TT" localSheetId="21">'93'!$B$3:$E$4</definedName>
    <definedName name="TT" localSheetId="20">'94'!#REF!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3" i="19" l="1"/>
  <c r="C42" i="19"/>
  <c r="C41" i="19"/>
  <c r="C40" i="19"/>
  <c r="C39" i="19"/>
  <c r="C38" i="19"/>
  <c r="C37" i="19"/>
  <c r="C36" i="19"/>
  <c r="C35" i="19"/>
  <c r="C34" i="19"/>
  <c r="C33" i="19"/>
  <c r="C32" i="19"/>
  <c r="C31" i="19"/>
  <c r="C30" i="19"/>
  <c r="C29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3" i="19"/>
  <c r="C12" i="19"/>
  <c r="C11" i="19"/>
  <c r="C10" i="19"/>
  <c r="C9" i="19"/>
  <c r="C6" i="19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3" i="18"/>
  <c r="C12" i="18"/>
  <c r="C11" i="18"/>
  <c r="C10" i="18"/>
  <c r="C9" i="18"/>
  <c r="C6" i="18"/>
  <c r="C43" i="17"/>
  <c r="C42" i="17"/>
  <c r="C41" i="17"/>
  <c r="C40" i="17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3" i="17"/>
  <c r="C12" i="17"/>
  <c r="C11" i="17"/>
  <c r="C10" i="17"/>
  <c r="C9" i="17"/>
  <c r="C6" i="17"/>
  <c r="C9" i="8"/>
  <c r="C10" i="8"/>
  <c r="C11" i="8"/>
  <c r="C12" i="8"/>
  <c r="C15" i="8"/>
  <c r="C16" i="8"/>
  <c r="C17" i="8"/>
  <c r="C18" i="8"/>
  <c r="C19" i="8"/>
  <c r="C8" i="8"/>
  <c r="C7" i="8"/>
  <c r="C6" i="8"/>
  <c r="C16" i="7"/>
  <c r="C17" i="7"/>
  <c r="C18" i="7"/>
  <c r="C19" i="7"/>
  <c r="C15" i="7"/>
  <c r="C7" i="7"/>
  <c r="C8" i="7"/>
  <c r="C9" i="7"/>
  <c r="C10" i="7"/>
  <c r="C11" i="7"/>
  <c r="C12" i="7"/>
  <c r="C6" i="7"/>
  <c r="C10" i="6"/>
  <c r="C9" i="6"/>
  <c r="C8" i="6"/>
  <c r="C7" i="6"/>
  <c r="C6" i="6"/>
  <c r="C5" i="6"/>
  <c r="C4" i="6"/>
  <c r="C12" i="5"/>
  <c r="C11" i="5"/>
  <c r="C10" i="5"/>
  <c r="C9" i="5"/>
  <c r="C8" i="5"/>
  <c r="C7" i="5"/>
  <c r="C6" i="5"/>
  <c r="C4" i="4"/>
  <c r="C5" i="4"/>
  <c r="C6" i="4"/>
  <c r="C7" i="4"/>
  <c r="C8" i="4"/>
  <c r="C9" i="4"/>
  <c r="C10" i="4"/>
  <c r="C4" i="1"/>
  <c r="C5" i="1"/>
  <c r="C6" i="1"/>
  <c r="C7" i="1"/>
  <c r="C8" i="1"/>
  <c r="C9" i="1"/>
  <c r="C10" i="1"/>
  <c r="C4" i="2"/>
  <c r="C5" i="2"/>
  <c r="C6" i="2"/>
  <c r="C7" i="2"/>
  <c r="C8" i="2"/>
  <c r="C9" i="2"/>
  <c r="C10" i="2"/>
  <c r="C4" i="3"/>
  <c r="C5" i="3"/>
  <c r="C6" i="3"/>
  <c r="C7" i="3"/>
  <c r="C8" i="3"/>
  <c r="C9" i="3"/>
  <c r="C10" i="3"/>
</calcChain>
</file>

<file path=xl/sharedStrings.xml><?xml version="1.0" encoding="utf-8"?>
<sst xmlns="http://schemas.openxmlformats.org/spreadsheetml/2006/main" count="841" uniqueCount="282">
  <si>
    <t>手術項目</t>
  </si>
  <si>
    <t>病人數</t>
  </si>
  <si>
    <t>子宮完全切除術</t>
  </si>
  <si>
    <t>備註：</t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</si>
  <si>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年住診健保資料倉儲明細檔</t>
    </r>
  </si>
  <si>
    <r>
      <t>2.</t>
    </r>
    <r>
      <rPr>
        <sz val="11"/>
        <rFont val="標楷體"/>
        <family val="4"/>
        <charset val="136"/>
      </rPr>
      <t>全人口女性保險對象人數：擷取</t>
    </r>
    <r>
      <rPr>
        <sz val="11"/>
        <rFont val="Times New Roman"/>
        <family val="1"/>
      </rPr>
      <t>92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11,046,385</t>
    </r>
    <r>
      <rPr>
        <sz val="11"/>
        <rFont val="標楷體"/>
        <family val="4"/>
        <charset val="136"/>
      </rPr>
      <t>。</t>
    </r>
    <phoneticPr fontId="3" type="noConversion"/>
  </si>
  <si>
    <r>
      <t>3.</t>
    </r>
    <r>
      <rPr>
        <sz val="11"/>
        <rFont val="標楷體"/>
        <family val="4"/>
        <charset val="136"/>
      </rPr>
      <t>剖腹產：指支付標準診療代碼符合</t>
    </r>
    <r>
      <rPr>
        <sz val="11"/>
        <rFont val="Times New Roman"/>
        <family val="1"/>
      </rPr>
      <t>'81004C')</t>
    </r>
    <r>
      <rPr>
        <sz val="11"/>
        <rFont val="標楷體"/>
        <family val="4"/>
        <charset val="136"/>
      </rPr>
      <t>者。</t>
    </r>
  </si>
  <si>
    <r>
      <t>4.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('80602C','80801B','80802C','80807B')</t>
    </r>
    <r>
      <rPr>
        <sz val="11"/>
        <rFont val="標楷體"/>
        <family val="4"/>
        <charset val="136"/>
      </rPr>
      <t>者。</t>
    </r>
  </si>
  <si>
    <r>
      <t>5.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('80403B','80416B')</t>
    </r>
    <r>
      <rPr>
        <sz val="11"/>
        <rFont val="標楷體"/>
        <family val="4"/>
        <charset val="136"/>
      </rPr>
      <t>者。</t>
    </r>
  </si>
  <si>
    <r>
      <t>製表日期：</t>
    </r>
    <r>
      <rPr>
        <sz val="11"/>
        <rFont val="Times New Roman"/>
        <family val="1"/>
      </rPr>
      <t>95.1.17</t>
    </r>
    <phoneticPr fontId="3" type="noConversion"/>
  </si>
  <si>
    <t>製表單位：醫審小組</t>
    <phoneticPr fontId="3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</si>
  <si>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</si>
  <si>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t>台北分局</t>
    <phoneticPr fontId="3" type="noConversion"/>
  </si>
  <si>
    <t>北區分局</t>
    <phoneticPr fontId="3" type="noConversion"/>
  </si>
  <si>
    <t>中區分局</t>
    <phoneticPr fontId="3" type="noConversion"/>
  </si>
  <si>
    <t>南區分局</t>
    <phoneticPr fontId="3" type="noConversion"/>
  </si>
  <si>
    <t>高屏分局</t>
    <phoneticPr fontId="3" type="noConversion"/>
  </si>
  <si>
    <t>東區分局</t>
    <phoneticPr fontId="3" type="noConversion"/>
  </si>
  <si>
    <t>占全人口女性保險對象比率</t>
    <phoneticPr fontId="3" type="noConversion"/>
  </si>
  <si>
    <t>占全人口
女性保險
對象比率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</si>
  <si>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年住診健保資料倉儲明細檔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</si>
  <si>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11,126,458</t>
    </r>
    <r>
      <rPr>
        <sz val="11"/>
        <rFont val="標楷體"/>
        <family val="4"/>
        <charset val="136"/>
      </rPr>
      <t>。</t>
    </r>
    <phoneticPr fontId="3" type="noConversion"/>
  </si>
  <si>
    <r>
      <t>製表日期：</t>
    </r>
    <r>
      <rPr>
        <sz val="11"/>
        <rFont val="Times New Roman"/>
        <family val="1"/>
      </rPr>
      <t>95.9.19</t>
    </r>
    <phoneticPr fontId="3" type="noConversion"/>
  </si>
  <si>
    <t>製表單位：中央健康保險局</t>
    <phoneticPr fontId="3" type="noConversion"/>
  </si>
  <si>
    <t>民國94年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</si>
  <si>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年住診健保資料倉儲明細檔</t>
    </r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</si>
  <si>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</si>
  <si>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占全人口
女性保險
對象比率</t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</si>
  <si>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11,239,720</t>
    </r>
    <r>
      <rPr>
        <sz val="11"/>
        <rFont val="標楷體"/>
        <family val="4"/>
        <charset val="136"/>
      </rPr>
      <t>。</t>
    </r>
    <phoneticPr fontId="3" type="noConversion"/>
  </si>
  <si>
    <r>
      <t>3.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('80403B','80416B')</t>
    </r>
    <r>
      <rPr>
        <sz val="11"/>
        <rFont val="標楷體"/>
        <family val="4"/>
        <charset val="136"/>
      </rPr>
      <t>者。</t>
    </r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</si>
  <si>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</si>
  <si>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</si>
  <si>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t>占全人口
女性保險
對象比率</t>
    <phoneticPr fontId="3" type="noConversion"/>
  </si>
  <si>
    <t>台北分局</t>
    <phoneticPr fontId="3" type="noConversion"/>
  </si>
  <si>
    <t>北區分局</t>
    <phoneticPr fontId="3" type="noConversion"/>
  </si>
  <si>
    <t>中區分局</t>
    <phoneticPr fontId="3" type="noConversion"/>
  </si>
  <si>
    <t>南區分局</t>
    <phoneticPr fontId="3" type="noConversion"/>
  </si>
  <si>
    <t>高屏分局</t>
    <phoneticPr fontId="3" type="noConversion"/>
  </si>
  <si>
    <t>東區分局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</si>
  <si>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年住診健保資料倉儲明細檔</t>
    </r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</si>
  <si>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11,338,311</t>
    </r>
    <r>
      <rPr>
        <sz val="11"/>
        <rFont val="標楷體"/>
        <family val="4"/>
        <charset val="136"/>
      </rPr>
      <t>。</t>
    </r>
    <phoneticPr fontId="3" type="noConversion"/>
  </si>
  <si>
    <r>
      <t>3.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('80403B','80416B')</t>
    </r>
    <r>
      <rPr>
        <sz val="11"/>
        <rFont val="標楷體"/>
        <family val="4"/>
        <charset val="136"/>
      </rPr>
      <t>者。</t>
    </r>
    <phoneticPr fontId="3" type="noConversion"/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</si>
  <si>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</si>
  <si>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t>製表單位：中央健康保險局</t>
    <phoneticPr fontId="3" type="noConversion"/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</si>
  <si>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</si>
  <si>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rPr>
        <b/>
        <sz val="14"/>
        <rFont val="標楷體"/>
        <family val="4"/>
        <charset val="136"/>
      </rPr>
      <t>手術項目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</si>
  <si>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</si>
  <si>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占全人口
女性保險
對象比率</t>
    </r>
  </si>
  <si>
    <r>
      <rPr>
        <b/>
        <sz val="14"/>
        <rFont val="標楷體"/>
        <family val="4"/>
        <charset val="136"/>
      </rPr>
      <t>子宮完全切除術</t>
    </r>
  </si>
  <si>
    <r>
      <rPr>
        <sz val="14"/>
        <rFont val="標楷體"/>
        <family val="4"/>
        <charset val="136"/>
      </rPr>
      <t>台北分局</t>
    </r>
  </si>
  <si>
    <r>
      <rPr>
        <sz val="14"/>
        <rFont val="標楷體"/>
        <family val="4"/>
        <charset val="136"/>
      </rPr>
      <t>北區分局</t>
    </r>
  </si>
  <si>
    <r>
      <rPr>
        <sz val="14"/>
        <rFont val="標楷體"/>
        <family val="4"/>
        <charset val="136"/>
      </rPr>
      <t>中區分局</t>
    </r>
  </si>
  <si>
    <r>
      <rPr>
        <sz val="14"/>
        <rFont val="標楷體"/>
        <family val="4"/>
        <charset val="136"/>
      </rPr>
      <t>南區分局</t>
    </r>
  </si>
  <si>
    <r>
      <rPr>
        <sz val="14"/>
        <rFont val="標楷體"/>
        <family val="4"/>
        <charset val="136"/>
      </rPr>
      <t>高屏分局</t>
    </r>
  </si>
  <si>
    <r>
      <rPr>
        <sz val="14"/>
        <rFont val="標楷體"/>
        <family val="4"/>
        <charset val="136"/>
      </rPr>
      <t>東區分局</t>
    </r>
  </si>
  <si>
    <r>
      <rPr>
        <sz val="11"/>
        <rFont val="標楷體"/>
        <family val="4"/>
        <charset val="136"/>
      </rPr>
      <t>備註：</t>
    </r>
  </si>
  <si>
    <r>
      <t>3.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('80403B','80416B')</t>
    </r>
    <r>
      <rPr>
        <sz val="11"/>
        <rFont val="標楷體"/>
        <family val="4"/>
        <charset val="136"/>
      </rPr>
      <t>者。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</si>
  <si>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住診健保資料倉儲明細檔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</si>
  <si>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</si>
  <si>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98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11,556,228</t>
    </r>
    <r>
      <rPr>
        <sz val="11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</si>
  <si>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</si>
  <si>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 xml:space="preserve">施行子宮完全切除術病人數統計  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</si>
  <si>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</si>
  <si>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t>占全人口
女性保險
對象比率</t>
  </si>
  <si>
    <t>台北分局</t>
  </si>
  <si>
    <t>北區分局</t>
  </si>
  <si>
    <t>中區分局</t>
  </si>
  <si>
    <t>南區分局</t>
  </si>
  <si>
    <t>高屏分局</t>
  </si>
  <si>
    <t>東區分局</t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</si>
  <si>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</si>
  <si>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t>製表單位：中央健康保險局</t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</si>
  <si>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</si>
  <si>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</si>
  <si>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</si>
  <si>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</si>
  <si>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</si>
  <si>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</si>
  <si>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t>民國99年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</si>
  <si>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</si>
  <si>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99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11,597,627</t>
    </r>
    <r>
      <rPr>
        <sz val="11"/>
        <rFont val="標楷體"/>
        <family val="4"/>
        <charset val="136"/>
      </rPr>
      <t>人。</t>
    </r>
    <phoneticPr fontId="3" type="noConversion"/>
  </si>
  <si>
    <t>年齡別</t>
  </si>
  <si>
    <t>30歲以下</t>
  </si>
  <si>
    <t>31-40歲</t>
  </si>
  <si>
    <t>41-50歲</t>
  </si>
  <si>
    <t>51-65歲</t>
  </si>
  <si>
    <t>65歲以上</t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</si>
  <si>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</si>
  <si>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</si>
  <si>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100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11,669,238</t>
    </r>
    <r>
      <rPr>
        <sz val="11"/>
        <rFont val="標楷體"/>
        <family val="4"/>
        <charset val="136"/>
      </rPr>
      <t>人。</t>
    </r>
    <phoneticPr fontId="3" type="noConversion"/>
  </si>
  <si>
    <t>製表日期：102.06.24</t>
    <phoneticPr fontId="3" type="noConversion"/>
  </si>
  <si>
    <t>民國101年</t>
    <phoneticPr fontId="3" type="noConversion"/>
  </si>
  <si>
    <t>人數</t>
    <phoneticPr fontId="3" type="noConversion"/>
  </si>
  <si>
    <t>占全人口女性
保險對象比率</t>
    <phoneticPr fontId="3" type="noConversion"/>
  </si>
  <si>
    <t>業務組別</t>
    <phoneticPr fontId="3" type="noConversion"/>
  </si>
  <si>
    <r>
      <t>1.</t>
    </r>
    <r>
      <rPr>
        <sz val="11"/>
        <rFont val="標楷體"/>
        <family val="4"/>
        <charset val="136"/>
      </rPr>
      <t>資料來源：住診健保資料倉儲明細檔。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</si>
  <si>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101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11,722,823</t>
    </r>
    <r>
      <rPr>
        <sz val="11"/>
        <rFont val="標楷體"/>
        <family val="4"/>
        <charset val="136"/>
      </rPr>
      <t>人。</t>
    </r>
    <phoneticPr fontId="3" type="noConversion"/>
  </si>
  <si>
    <r>
      <t>3.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('80403B','80421B','80412B','80416B')</t>
    </r>
    <r>
      <rPr>
        <sz val="11"/>
        <rFont val="標楷體"/>
        <family val="4"/>
        <charset val="136"/>
      </rPr>
      <t>者。</t>
    </r>
    <phoneticPr fontId="3" type="noConversion"/>
  </si>
  <si>
    <r>
      <rPr>
        <b/>
        <sz val="18"/>
        <rFont val="標楷體"/>
        <family val="4"/>
        <charset val="136"/>
      </rPr>
      <t>施行子宮完全切除術人數統計</t>
    </r>
    <r>
      <rPr>
        <b/>
        <sz val="18"/>
        <rFont val="Times New Roman"/>
        <family val="1"/>
      </rPr>
      <t xml:space="preserve">  </t>
    </r>
    <phoneticPr fontId="3" type="noConversion"/>
  </si>
  <si>
    <r>
      <rPr>
        <b/>
        <sz val="12"/>
        <rFont val="標楷體"/>
        <family val="4"/>
        <charset val="136"/>
      </rPr>
      <t>子宮完全切除術</t>
    </r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</si>
  <si>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</si>
  <si>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</si>
  <si>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</si>
  <si>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</si>
  <si>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</si>
  <si>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</si>
  <si>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</si>
  <si>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</si>
  <si>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</si>
  <si>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</si>
  <si>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</si>
  <si>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</si>
  <si>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</si>
  <si>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</si>
  <si>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</si>
  <si>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</si>
  <si>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</si>
  <si>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</si>
  <si>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</si>
  <si>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</si>
  <si>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</si>
  <si>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</si>
  <si>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</si>
  <si>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</si>
  <si>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</si>
  <si>
    <r>
      <t>3.</t>
    </r>
    <r>
      <rPr>
        <sz val="10"/>
        <rFont val="標楷體"/>
        <family val="4"/>
        <charset val="136"/>
      </rPr>
      <t>子宮完全切除術：指支付標準診療代碼符合</t>
    </r>
    <r>
      <rPr>
        <sz val="10"/>
        <rFont val="Times New Roman"/>
        <family val="1"/>
      </rPr>
      <t>'80403B', '80412B', '80413B', '80414B', '80416B'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'80421B'</t>
    </r>
    <r>
      <rPr>
        <sz val="10"/>
        <rFont val="標楷體"/>
        <family val="4"/>
        <charset val="136"/>
      </rPr>
      <t>者。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</si>
  <si>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</si>
  <si>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</si>
  <si>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4"/>
        <rFont val="標楷體"/>
        <family val="4"/>
        <charset val="136"/>
      </rPr>
      <t>占全人口女性
保險對象比率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</si>
  <si>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</si>
  <si>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</si>
  <si>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</si>
  <si>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</si>
  <si>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</si>
  <si>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</si>
  <si>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</si>
  <si>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年齡別</t>
    </r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</si>
  <si>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</si>
  <si>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</si>
  <si>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</si>
  <si>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</si>
  <si>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</si>
  <si>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</si>
  <si>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</si>
  <si>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</si>
  <si>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</si>
  <si>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</si>
  <si>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</si>
  <si>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</si>
  <si>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</si>
  <si>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</si>
  <si>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</si>
  <si>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</si>
  <si>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</si>
  <si>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</si>
  <si>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</si>
  <si>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</si>
  <si>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</si>
  <si>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</si>
  <si>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</si>
  <si>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</si>
  <si>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</si>
  <si>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</si>
  <si>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</si>
  <si>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</si>
  <si>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</si>
  <si>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</si>
  <si>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11,806,345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</si>
  <si>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</si>
  <si>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t>新北市</t>
  </si>
  <si>
    <t>臺北市</t>
  </si>
  <si>
    <t>基隆市</t>
  </si>
  <si>
    <t>宜蘭縣</t>
  </si>
  <si>
    <t>金門縣</t>
  </si>
  <si>
    <t>連江縣</t>
  </si>
  <si>
    <t>桃園市</t>
  </si>
  <si>
    <t>新竹市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</si>
  <si>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</si>
  <si>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</si>
  <si>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</si>
  <si>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</si>
  <si>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</si>
  <si>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</si>
  <si>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</si>
  <si>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</si>
  <si>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</si>
  <si>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</si>
  <si>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</si>
  <si>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</si>
  <si>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</si>
  <si>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r>
      <t>4.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</si>
  <si>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t>臺東縣</t>
  </si>
  <si>
    <t>統計項目</t>
    <phoneticPr fontId="3" type="noConversion"/>
  </si>
  <si>
    <t>臺北業務組</t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</si>
  <si>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11,892,727</t>
    </r>
    <r>
      <rPr>
        <sz val="10"/>
        <rFont val="標楷體"/>
        <family val="4"/>
        <charset val="136"/>
      </rPr>
      <t>人。</t>
    </r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</si>
  <si>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</si>
  <si>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</si>
  <si>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</si>
  <si>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</si>
  <si>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</si>
  <si>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</si>
  <si>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</si>
  <si>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</si>
  <si>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rPr>
        <sz val="10.5"/>
        <rFont val="標楷體"/>
        <family val="4"/>
        <charset val="136"/>
      </rPr>
      <t>備註：</t>
    </r>
  </si>
  <si>
    <r>
      <t>1.</t>
    </r>
    <r>
      <rPr>
        <sz val="10.5"/>
        <rFont val="標楷體"/>
        <family val="4"/>
        <charset val="136"/>
      </rPr>
      <t>資料來源：健保醫療費用申報處方醫令暨明細檔。</t>
    </r>
  </si>
  <si>
    <r>
      <t>2.</t>
    </r>
    <r>
      <rPr>
        <sz val="10.5"/>
        <rFont val="標楷體"/>
        <family val="4"/>
        <charset val="136"/>
      </rPr>
      <t>全人口女性保險對象人數：依</t>
    </r>
    <r>
      <rPr>
        <sz val="10.5"/>
        <rFont val="Times New Roman"/>
        <family val="1"/>
      </rPr>
      <t>103</t>
    </r>
    <r>
      <rPr>
        <sz val="10.5"/>
        <rFont val="標楷體"/>
        <family val="4"/>
        <charset val="136"/>
      </rPr>
      <t>年全民健康保險統計，年底女性保險對象人數為</t>
    </r>
    <r>
      <rPr>
        <sz val="10.5"/>
        <rFont val="Times New Roman"/>
        <family val="1"/>
      </rPr>
      <t>11,892,727</t>
    </r>
    <r>
      <rPr>
        <sz val="10.5"/>
        <rFont val="標楷體"/>
        <family val="4"/>
        <charset val="136"/>
      </rPr>
      <t>人。</t>
    </r>
    <phoneticPr fontId="3" type="noConversion"/>
  </si>
  <si>
    <r>
      <t>3.</t>
    </r>
    <r>
      <rPr>
        <sz val="10.5"/>
        <rFont val="標楷體"/>
        <family val="4"/>
        <charset val="136"/>
      </rPr>
      <t>子宮完全切除術：指支付標準診療代碼符合</t>
    </r>
    <r>
      <rPr>
        <sz val="10.5"/>
        <rFont val="Times New Roman"/>
        <family val="1"/>
      </rPr>
      <t>'80403B', '80412B', '80413B', '80414B', '80416B'</t>
    </r>
    <r>
      <rPr>
        <sz val="10.5"/>
        <rFont val="標楷體"/>
        <family val="4"/>
        <charset val="136"/>
      </rPr>
      <t>或</t>
    </r>
    <r>
      <rPr>
        <sz val="10.5"/>
        <rFont val="Times New Roman"/>
        <family val="1"/>
      </rPr>
      <t>'80421B'</t>
    </r>
    <r>
      <rPr>
        <sz val="10.5"/>
        <rFont val="標楷體"/>
        <family val="4"/>
        <charset val="136"/>
      </rPr>
      <t>者。</t>
    </r>
    <phoneticPr fontId="3" type="noConversion"/>
  </si>
  <si>
    <r>
      <t>4.</t>
    </r>
    <r>
      <rPr>
        <sz val="10.5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</si>
  <si>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0.5"/>
        <rFont val="標楷體"/>
        <family val="4"/>
        <charset val="136"/>
      </rPr>
      <t>桃園市資料含台北長庚醫院。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</si>
  <si>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</si>
  <si>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6"/>
        <rFont val="標楷體"/>
        <family val="4"/>
        <charset val="136"/>
      </rPr>
      <t>施行子宮完全切除術人數統計</t>
    </r>
    <r>
      <rPr>
        <b/>
        <sz val="16"/>
        <rFont val="Times New Roman"/>
        <family val="1"/>
      </rPr>
      <t xml:space="preserve">  </t>
    </r>
    <phoneticPr fontId="3" type="noConversion"/>
  </si>
  <si>
    <r>
      <t>3.</t>
    </r>
    <r>
      <rPr>
        <sz val="10"/>
        <rFont val="標楷體"/>
        <family val="4"/>
        <charset val="136"/>
      </rPr>
      <t>子宮完全切除術：指支付標準診療代碼符合</t>
    </r>
    <r>
      <rPr>
        <sz val="10"/>
        <rFont val="Times New Roman"/>
        <family val="1"/>
      </rPr>
      <t>'80403B', '80412B', '80413B', '80414B', '80416B'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'80421B'</t>
    </r>
    <r>
      <rPr>
        <sz val="10"/>
        <rFont val="標楷體"/>
        <family val="4"/>
        <charset val="136"/>
      </rPr>
      <t>者。</t>
    </r>
    <phoneticPr fontId="3" type="noConversion"/>
  </si>
  <si>
    <r>
      <t>4.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</si>
  <si>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</si>
  <si>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11,963,544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</si>
  <si>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</si>
  <si>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施行子宮完全切除術人數統計</t>
    </r>
    <r>
      <rPr>
        <b/>
        <sz val="16"/>
        <rFont val="Times New Roman"/>
        <family val="1"/>
      </rPr>
      <t xml:space="preserve">  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</si>
  <si>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</si>
  <si>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占全人口女性
保險對象比率</t>
    </r>
    <phoneticPr fontId="3" type="noConversion"/>
  </si>
  <si>
    <r>
      <rPr>
        <b/>
        <sz val="12"/>
        <rFont val="標楷體"/>
        <family val="4"/>
        <charset val="136"/>
      </rPr>
      <t>手術項目</t>
    </r>
  </si>
  <si>
    <r>
      <t>施行子宮完全切除術病人數統計</t>
    </r>
    <r>
      <rPr>
        <b/>
        <sz val="16"/>
        <rFont val="Times New Roman"/>
        <family val="1"/>
      </rPr>
      <t xml:space="preserve">  </t>
    </r>
    <phoneticPr fontId="3" type="noConversion"/>
  </si>
  <si>
    <r>
      <rPr>
        <b/>
        <sz val="16"/>
        <rFont val="標楷體"/>
        <family val="4"/>
        <charset val="136"/>
      </rPr>
      <t>施行子宮完全切除術病人數統計</t>
    </r>
    <r>
      <rPr>
        <b/>
        <sz val="16"/>
        <rFont val="Times New Roman"/>
        <family val="1"/>
      </rPr>
      <t xml:space="preserve">  </t>
    </r>
  </si>
  <si>
    <r>
      <t>施行子宮完全切除術病人數統計</t>
    </r>
    <r>
      <rPr>
        <b/>
        <sz val="14"/>
        <rFont val="Times New Roman"/>
        <family val="1"/>
      </rPr>
      <t xml:space="preserve">  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</si>
  <si>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11,415,841</t>
    </r>
    <r>
      <rPr>
        <sz val="11"/>
        <rFont val="標楷體"/>
        <family val="4"/>
        <charset val="136"/>
      </rPr>
      <t>。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</si>
  <si>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年住診健保資料倉儲明細檔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</si>
  <si>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</si>
  <si>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12,014,739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</si>
  <si>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</si>
  <si>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</si>
  <si>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12,059,344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</si>
  <si>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</si>
  <si>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t xml:space="preserve">   '80421B'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'81029C'</t>
    </r>
    <r>
      <rPr>
        <sz val="10"/>
        <rFont val="標楷體"/>
        <family val="4"/>
        <charset val="136"/>
      </rPr>
      <t>者。</t>
    </r>
    <phoneticPr fontId="3" type="noConversion"/>
  </si>
  <si>
    <r>
      <t>3.</t>
    </r>
    <r>
      <rPr>
        <sz val="10"/>
        <rFont val="標楷體"/>
        <family val="4"/>
        <charset val="136"/>
      </rPr>
      <t>子宮完全切除術：指支付標準診療代碼符合</t>
    </r>
    <r>
      <rPr>
        <sz val="10"/>
        <rFont val="Times New Roman"/>
        <family val="1"/>
      </rPr>
      <t>'80026B', '80027B', '80403B', '80412B', '80413B', '80414B', '80416B',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</si>
  <si>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</si>
  <si>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12,104,225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</si>
  <si>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</si>
  <si>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t>施行子宮完全切除術人數統計</t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</si>
  <si>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12,155,870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</si>
  <si>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</si>
  <si>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</si>
  <si>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</si>
  <si>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</si>
  <si>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12,144,095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</si>
  <si>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b/>
        <sz val="16"/>
        <rFont val="標楷體"/>
        <family val="4"/>
        <charset val="136"/>
      </rPr>
      <t>施行子宮完全切除術人數統計</t>
    </r>
    <phoneticPr fontId="3" type="noConversion"/>
  </si>
  <si>
    <r>
      <rPr>
        <b/>
        <sz val="12"/>
        <rFont val="標楷體"/>
        <family val="4"/>
        <charset val="136"/>
      </rPr>
      <t>業務組縣市別</t>
    </r>
    <phoneticPr fontId="3" type="noConversion"/>
  </si>
  <si>
    <r>
      <rPr>
        <b/>
        <sz val="12"/>
        <rFont val="標楷體"/>
        <family val="4"/>
        <charset val="136"/>
      </rPr>
      <t>臺北業務組</t>
    </r>
    <phoneticPr fontId="3" type="noConversion"/>
  </si>
  <si>
    <r>
      <rPr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</si>
  <si>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</si>
  <si>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</si>
  <si>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</si>
  <si>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</si>
  <si>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</si>
  <si>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桃園市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</si>
  <si>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</si>
  <si>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</si>
  <si>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</si>
  <si>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</si>
  <si>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</si>
  <si>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</si>
  <si>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</si>
  <si>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</si>
  <si>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</si>
  <si>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</si>
  <si>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</si>
  <si>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</si>
  <si>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</si>
  <si>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</si>
  <si>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臺東縣</t>
    </r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</si>
  <si>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</si>
  <si>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</si>
  <si>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12,078,986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</si>
  <si>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</si>
  <si>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12,041,795</t>
    </r>
    <r>
      <rPr>
        <sz val="10"/>
        <rFont val="標楷體"/>
        <family val="4"/>
        <charset val="136"/>
      </rPr>
      <t>人。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</si>
  <si>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</si>
  <si>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</si>
  <si>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</si>
  <si>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</si>
  <si>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color indexed="8"/>
        <rFont val="標楷體"/>
        <family val="4"/>
        <charset val="136"/>
      </rPr>
      <t>全人口女性保險對象人數：依</t>
    </r>
    <r>
      <rPr>
        <sz val="10"/>
        <color indexed="8"/>
        <rFont val="Times New Roman"/>
        <family val="1"/>
      </rPr>
      <t>112</t>
    </r>
    <r>
      <rPr>
        <sz val="10"/>
        <color indexed="8"/>
        <rFont val="標楷體"/>
        <family val="4"/>
        <charset val="136"/>
      </rPr>
      <t>年全民健康保險統計，年底女性保險對象人數為</t>
    </r>
    <r>
      <rPr>
        <sz val="10"/>
        <color indexed="8"/>
        <rFont val="Times New Roman"/>
        <family val="1"/>
      </rPr>
      <t>12,111,463</t>
    </r>
    <r>
      <rPr>
        <sz val="10"/>
        <color indexed="8"/>
        <rFont val="標楷體"/>
        <family val="4"/>
        <charset val="136"/>
      </rPr>
      <t>人。</t>
    </r>
    <phoneticPr fontId="3" type="noConversion"/>
  </si>
  <si>
    <r>
      <t xml:space="preserve">   '80421B','80429B'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'81029C'</t>
    </r>
    <r>
      <rPr>
        <sz val="10"/>
        <rFont val="標楷體"/>
        <family val="4"/>
        <charset val="136"/>
      </rPr>
      <t>者。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</si>
  <si>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</si>
  <si>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</si>
  <si>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color indexed="8"/>
        <rFont val="標楷體"/>
        <family val="4"/>
        <charset val="136"/>
      </rPr>
      <t>全人口女性保險對象人數：依</t>
    </r>
    <r>
      <rPr>
        <sz val="10"/>
        <color indexed="8"/>
        <rFont val="Times New Roman"/>
        <family val="1"/>
      </rPr>
      <t>113</t>
    </r>
    <r>
      <rPr>
        <sz val="10"/>
        <color indexed="8"/>
        <rFont val="標楷體"/>
        <family val="4"/>
        <charset val="136"/>
      </rPr>
      <t>年全民健康保險統計，年底女性保險對象人數為</t>
    </r>
    <r>
      <rPr>
        <sz val="10"/>
        <color indexed="8"/>
        <rFont val="Times New Roman"/>
        <family val="1"/>
      </rPr>
      <t>12,159,544</t>
    </r>
    <r>
      <rPr>
        <sz val="10"/>
        <color indexed="8"/>
        <rFont val="標楷體"/>
        <family val="4"/>
        <charset val="136"/>
      </rPr>
      <t>人。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</si>
</sst>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30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8"/>
      <name val="標楷體"/>
      <family val="4"/>
      <charset val="136"/>
    </font>
    <font>
      <sz val="10.5"/>
      <name val="Times New Roman"/>
      <family val="1"/>
    </font>
    <font>
      <sz val="10.5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0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2">
    <xf numFmtId="0" fontId="0" fillId="0" borderId="0" xfId="0"/>
    <xf numFmtId="0" fontId="4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7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0" xfId="4" applyNumberFormat="1" applyFont="1"/>
    <xf numFmtId="0" fontId="9" fillId="0" borderId="0" xfId="0" applyFont="1" applyAlignment="1">
      <alignment horizontal="left" indent="2"/>
    </xf>
    <xf numFmtId="176" fontId="7" fillId="0" borderId="0" xfId="3" quotePrefix="1" applyNumberFormat="1" applyFont="1" applyBorder="1"/>
    <xf numFmtId="10" fontId="7" fillId="0" borderId="0" xfId="4" applyNumberFormat="1" applyFont="1" applyBorder="1"/>
    <xf numFmtId="0" fontId="9" fillId="0" borderId="1" xfId="0" applyFont="1" applyBorder="1" applyAlignment="1">
      <alignment horizontal="left" indent="2"/>
    </xf>
    <xf numFmtId="176" fontId="7" fillId="0" borderId="1" xfId="3" quotePrefix="1" applyNumberFormat="1" applyFont="1" applyBorder="1"/>
    <xf numFmtId="10" fontId="7" fillId="0" borderId="1" xfId="4" quotePrefix="1" applyNumberFormat="1" applyFont="1" applyBorder="1"/>
    <xf numFmtId="0" fontId="10" fillId="0" borderId="2" xfId="0" applyFont="1" applyBorder="1" applyAlignment="1">
      <alignment horizontal="center" vertical="center" wrapText="1"/>
    </xf>
    <xf numFmtId="0" fontId="11" fillId="0" borderId="0" xfId="0" quotePrefix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/>
    <xf numFmtId="10" fontId="11" fillId="0" borderId="0" xfId="4" quotePrefix="1" applyNumberFormat="1" applyFont="1"/>
    <xf numFmtId="0" fontId="11" fillId="0" borderId="0" xfId="0" applyFont="1"/>
    <xf numFmtId="0" fontId="5" fillId="0" borderId="0" xfId="0" applyFont="1" applyAlignment="1">
      <alignment horizontal="left" indent="2"/>
    </xf>
    <xf numFmtId="10" fontId="4" fillId="0" borderId="0" xfId="4" quotePrefix="1" applyNumberFormat="1" applyFont="1"/>
    <xf numFmtId="176" fontId="4" fillId="0" borderId="0" xfId="4" applyNumberFormat="1" applyFont="1"/>
    <xf numFmtId="0" fontId="5" fillId="0" borderId="3" xfId="0" applyFont="1" applyBorder="1" applyAlignment="1">
      <alignment horizontal="left" indent="2"/>
    </xf>
    <xf numFmtId="10" fontId="4" fillId="0" borderId="3" xfId="4" quotePrefix="1" applyNumberFormat="1" applyFont="1" applyBorder="1"/>
    <xf numFmtId="176" fontId="4" fillId="0" borderId="0" xfId="3" quotePrefix="1" applyNumberFormat="1" applyFont="1" applyBorder="1"/>
    <xf numFmtId="10" fontId="4" fillId="0" borderId="0" xfId="4" applyNumberFormat="1" applyFont="1" applyBorder="1"/>
    <xf numFmtId="0" fontId="6" fillId="0" borderId="0" xfId="1" applyFont="1"/>
    <xf numFmtId="0" fontId="10" fillId="0" borderId="4" xfId="0" applyFont="1" applyBorder="1" applyAlignment="1">
      <alignment horizontal="center" vertical="center" wrapText="1"/>
    </xf>
    <xf numFmtId="176" fontId="11" fillId="0" borderId="5" xfId="3" quotePrefix="1" applyNumberFormat="1" applyFont="1" applyBorder="1"/>
    <xf numFmtId="176" fontId="4" fillId="0" borderId="5" xfId="3" quotePrefix="1" applyNumberFormat="1" applyFont="1" applyBorder="1"/>
    <xf numFmtId="176" fontId="4" fillId="0" borderId="6" xfId="3" quotePrefix="1" applyNumberFormat="1" applyFont="1" applyBorder="1"/>
    <xf numFmtId="176" fontId="11" fillId="0" borderId="0" xfId="3" quotePrefix="1" applyNumberFormat="1" applyFont="1"/>
    <xf numFmtId="176" fontId="4" fillId="0" borderId="0" xfId="3" quotePrefix="1" applyNumberFormat="1" applyFont="1"/>
    <xf numFmtId="176" fontId="4" fillId="0" borderId="3" xfId="3" quotePrefix="1" applyNumberFormat="1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/>
    <xf numFmtId="176" fontId="11" fillId="0" borderId="0" xfId="0" applyNumberFormat="1" applyFont="1"/>
    <xf numFmtId="10" fontId="11" fillId="0" borderId="0" xfId="4" quotePrefix="1" applyNumberFormat="1" applyFont="1" applyBorder="1"/>
    <xf numFmtId="0" fontId="5" fillId="0" borderId="8" xfId="0" applyFont="1" applyBorder="1" applyAlignment="1">
      <alignment horizontal="left" indent="2"/>
    </xf>
    <xf numFmtId="0" fontId="5" fillId="0" borderId="9" xfId="0" applyFont="1" applyBorder="1" applyAlignment="1">
      <alignment horizontal="left" indent="2"/>
    </xf>
    <xf numFmtId="3" fontId="4" fillId="0" borderId="0" xfId="0" applyNumberFormat="1" applyFont="1"/>
    <xf numFmtId="0" fontId="8" fillId="0" borderId="0" xfId="1" applyFont="1"/>
    <xf numFmtId="0" fontId="4" fillId="0" borderId="0" xfId="1" applyFont="1"/>
    <xf numFmtId="0" fontId="8" fillId="0" borderId="0" xfId="1" applyFont="1" applyAlignment="1">
      <alignment horizontal="right"/>
    </xf>
    <xf numFmtId="0" fontId="7" fillId="0" borderId="0" xfId="1" applyFont="1"/>
    <xf numFmtId="0" fontId="12" fillId="0" borderId="0" xfId="1" applyFont="1" applyAlignment="1">
      <alignment horizontal="right"/>
    </xf>
    <xf numFmtId="0" fontId="11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8" xfId="0" applyFont="1" applyBorder="1"/>
    <xf numFmtId="0" fontId="4" fillId="0" borderId="8" xfId="0" applyFont="1" applyBorder="1" applyAlignment="1">
      <alignment horizontal="left" indent="2"/>
    </xf>
    <xf numFmtId="0" fontId="4" fillId="0" borderId="9" xfId="0" applyFont="1" applyBorder="1" applyAlignment="1">
      <alignment horizontal="left" indent="2"/>
    </xf>
    <xf numFmtId="0" fontId="0" fillId="0" borderId="0" xfId="0" quotePrefix="1"/>
    <xf numFmtId="10" fontId="11" fillId="0" borderId="10" xfId="4" quotePrefix="1" applyNumberFormat="1" applyFont="1" applyBorder="1"/>
    <xf numFmtId="10" fontId="4" fillId="0" borderId="0" xfId="4" quotePrefix="1" applyNumberFormat="1" applyFont="1" applyBorder="1"/>
    <xf numFmtId="0" fontId="5" fillId="0" borderId="8" xfId="2" applyFont="1" applyBorder="1" applyAlignment="1">
      <alignment horizontal="left" indent="2"/>
    </xf>
    <xf numFmtId="0" fontId="9" fillId="0" borderId="0" xfId="2" applyFont="1" applyAlignment="1">
      <alignment horizontal="left" indent="2"/>
    </xf>
    <xf numFmtId="0" fontId="14" fillId="0" borderId="8" xfId="2" applyFont="1" applyBorder="1"/>
    <xf numFmtId="0" fontId="9" fillId="0" borderId="8" xfId="2" applyFont="1" applyBorder="1" applyAlignment="1">
      <alignment horizontal="left" indent="2"/>
    </xf>
    <xf numFmtId="0" fontId="9" fillId="0" borderId="9" xfId="2" applyFont="1" applyBorder="1" applyAlignment="1">
      <alignment horizontal="left" indent="2"/>
    </xf>
    <xf numFmtId="0" fontId="13" fillId="0" borderId="0" xfId="1" applyFont="1" applyAlignment="1">
      <alignment horizontal="right"/>
    </xf>
    <xf numFmtId="176" fontId="4" fillId="0" borderId="0" xfId="4" applyNumberFormat="1" applyFont="1" applyAlignment="1"/>
    <xf numFmtId="176" fontId="4" fillId="0" borderId="0" xfId="0" applyNumberFormat="1" applyFont="1"/>
    <xf numFmtId="0" fontId="0" fillId="0" borderId="0" xfId="0" applyAlignment="1">
      <alignment vertical="center"/>
    </xf>
    <xf numFmtId="0" fontId="15" fillId="0" borderId="8" xfId="0" applyFont="1" applyBorder="1"/>
    <xf numFmtId="0" fontId="15" fillId="0" borderId="8" xfId="0" applyFont="1" applyBorder="1" applyAlignment="1">
      <alignment horizontal="left" indent="1"/>
    </xf>
    <xf numFmtId="0" fontId="14" fillId="0" borderId="8" xfId="0" applyFont="1" applyBorder="1" applyAlignment="1">
      <alignment horizontal="left" indent="3"/>
    </xf>
    <xf numFmtId="0" fontId="9" fillId="0" borderId="8" xfId="2" applyFont="1" applyBorder="1" applyAlignment="1">
      <alignment horizontal="left" indent="5"/>
    </xf>
    <xf numFmtId="0" fontId="14" fillId="0" borderId="8" xfId="2" applyFont="1" applyBorder="1" applyAlignment="1">
      <alignment horizontal="left" indent="3"/>
    </xf>
    <xf numFmtId="0" fontId="9" fillId="0" borderId="9" xfId="2" applyFont="1" applyBorder="1" applyAlignment="1">
      <alignment horizontal="left" indent="5"/>
    </xf>
    <xf numFmtId="176" fontId="15" fillId="0" borderId="0" xfId="3" quotePrefix="1" applyNumberFormat="1" applyFont="1" applyAlignment="1"/>
    <xf numFmtId="10" fontId="15" fillId="0" borderId="10" xfId="4" quotePrefix="1" applyNumberFormat="1" applyFont="1" applyBorder="1" applyAlignment="1"/>
    <xf numFmtId="10" fontId="15" fillId="0" borderId="0" xfId="4" quotePrefix="1" applyNumberFormat="1" applyFont="1" applyBorder="1" applyAlignment="1"/>
    <xf numFmtId="176" fontId="7" fillId="0" borderId="0" xfId="3" quotePrefix="1" applyNumberFormat="1" applyFont="1" applyAlignment="1"/>
    <xf numFmtId="10" fontId="7" fillId="0" borderId="0" xfId="4" quotePrefix="1" applyNumberFormat="1" applyFont="1" applyBorder="1" applyAlignment="1"/>
    <xf numFmtId="176" fontId="7" fillId="0" borderId="0" xfId="3" quotePrefix="1" applyNumberFormat="1" applyFont="1" applyBorder="1" applyAlignment="1"/>
    <xf numFmtId="0" fontId="7" fillId="0" borderId="0" xfId="0" quotePrefix="1" applyFont="1"/>
    <xf numFmtId="176" fontId="7" fillId="0" borderId="6" xfId="3" quotePrefix="1" applyNumberFormat="1" applyFont="1" applyBorder="1" applyAlignment="1"/>
    <xf numFmtId="10" fontId="7" fillId="0" borderId="3" xfId="4" quotePrefix="1" applyNumberFormat="1" applyFont="1" applyBorder="1" applyAlignment="1"/>
    <xf numFmtId="0" fontId="12" fillId="0" borderId="0" xfId="0" applyFont="1" applyAlignment="1">
      <alignment horizontal="left"/>
    </xf>
    <xf numFmtId="0" fontId="12" fillId="0" borderId="0" xfId="0" applyFont="1"/>
    <xf numFmtId="0" fontId="12" fillId="0" borderId="0" xfId="0" quotePrefix="1" applyFont="1"/>
    <xf numFmtId="0" fontId="15" fillId="0" borderId="8" xfId="0" applyFont="1" applyBorder="1" applyAlignment="1">
      <alignment horizontal="left" indent="3"/>
    </xf>
    <xf numFmtId="0" fontId="7" fillId="0" borderId="8" xfId="2" applyFont="1" applyBorder="1" applyAlignment="1">
      <alignment horizontal="left" indent="5"/>
    </xf>
    <xf numFmtId="0" fontId="15" fillId="0" borderId="8" xfId="2" applyFont="1" applyBorder="1" applyAlignment="1">
      <alignment horizontal="left" indent="3"/>
    </xf>
    <xf numFmtId="0" fontId="12" fillId="0" borderId="0" xfId="0" applyFont="1" applyAlignment="1">
      <alignment vertical="center"/>
    </xf>
    <xf numFmtId="176" fontId="12" fillId="0" borderId="0" xfId="0" applyNumberFormat="1" applyFont="1" applyAlignment="1">
      <alignment vertical="center"/>
    </xf>
    <xf numFmtId="0" fontId="7" fillId="0" borderId="9" xfId="2" applyFont="1" applyBorder="1" applyAlignment="1">
      <alignment horizontal="left" indent="5"/>
    </xf>
    <xf numFmtId="176" fontId="15" fillId="0" borderId="0" xfId="3" applyNumberFormat="1" applyFont="1"/>
    <xf numFmtId="176" fontId="7" fillId="0" borderId="0" xfId="3" applyNumberFormat="1" applyFont="1"/>
    <xf numFmtId="176" fontId="7" fillId="0" borderId="6" xfId="3" applyNumberFormat="1" applyFont="1" applyBorder="1"/>
    <xf numFmtId="41" fontId="7" fillId="0" borderId="0" xfId="3" applyNumberFormat="1" applyFont="1"/>
    <xf numFmtId="0" fontId="11" fillId="0" borderId="11" xfId="0" applyFont="1" applyBorder="1" applyAlignment="1">
      <alignment horizontal="center" vertical="center" wrapText="1"/>
    </xf>
    <xf numFmtId="41" fontId="7" fillId="0" borderId="6" xfId="3" applyNumberFormat="1" applyFont="1" applyBorder="1"/>
    <xf numFmtId="176" fontId="6" fillId="0" borderId="0" xfId="3" applyNumberFormat="1" applyFont="1" applyAlignment="1">
      <alignment horizontal="right"/>
    </xf>
    <xf numFmtId="176" fontId="13" fillId="0" borderId="0" xfId="3" applyNumberFormat="1" applyFont="1" applyAlignment="1">
      <alignment horizontal="right"/>
    </xf>
    <xf numFmtId="176" fontId="4" fillId="0" borderId="0" xfId="3" applyNumberFormat="1" applyFont="1"/>
    <xf numFmtId="0" fontId="14" fillId="0" borderId="8" xfId="2" applyFont="1" applyBorder="1" applyAlignment="1">
      <alignment horizontal="left" indent="5"/>
    </xf>
    <xf numFmtId="0" fontId="15" fillId="0" borderId="8" xfId="2" applyFont="1" applyBorder="1" applyAlignment="1">
      <alignment horizontal="left" indent="5"/>
    </xf>
    <xf numFmtId="41" fontId="7" fillId="0" borderId="5" xfId="3" applyNumberFormat="1" applyFont="1" applyBorder="1"/>
    <xf numFmtId="176" fontId="15" fillId="0" borderId="0" xfId="3" applyNumberFormat="1" applyFont="1" applyBorder="1"/>
    <xf numFmtId="176" fontId="7" fillId="0" borderId="0" xfId="3" applyNumberFormat="1" applyFont="1" applyBorder="1"/>
    <xf numFmtId="176" fontId="7" fillId="0" borderId="3" xfId="3" applyNumberFormat="1" applyFont="1" applyBorder="1"/>
    <xf numFmtId="0" fontId="9" fillId="0" borderId="8" xfId="2" applyFont="1" applyBorder="1" applyAlignment="1">
      <alignment horizontal="left" indent="6"/>
    </xf>
    <xf numFmtId="0" fontId="9" fillId="0" borderId="9" xfId="2" applyFont="1" applyBorder="1" applyAlignment="1">
      <alignment horizontal="left" indent="6"/>
    </xf>
    <xf numFmtId="0" fontId="18" fillId="0" borderId="0" xfId="0" applyFont="1" applyAlignment="1">
      <alignment horizontal="left"/>
    </xf>
    <xf numFmtId="0" fontId="18" fillId="0" borderId="0" xfId="0" applyFont="1"/>
    <xf numFmtId="10" fontId="12" fillId="0" borderId="0" xfId="4" quotePrefix="1" applyNumberFormat="1" applyFont="1" applyAlignment="1"/>
    <xf numFmtId="0" fontId="14" fillId="0" borderId="1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2" fillId="0" borderId="0" xfId="1" applyFont="1"/>
    <xf numFmtId="176" fontId="12" fillId="0" borderId="0" xfId="3" applyNumberFormat="1" applyFont="1"/>
    <xf numFmtId="0" fontId="12" fillId="0" borderId="0" xfId="3" applyNumberFormat="1" applyFont="1" applyAlignment="1">
      <alignment horizontal="right"/>
    </xf>
    <xf numFmtId="41" fontId="7" fillId="0" borderId="0" xfId="3" applyNumberFormat="1" applyFont="1" applyBorder="1"/>
    <xf numFmtId="0" fontId="15" fillId="0" borderId="1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6" fillId="0" borderId="0" xfId="1" applyFont="1" applyAlignment="1">
      <alignment horizontal="left" indent="1"/>
    </xf>
    <xf numFmtId="0" fontId="8" fillId="0" borderId="0" xfId="1" applyFont="1" applyAlignment="1">
      <alignment horizontal="left" indent="2"/>
    </xf>
    <xf numFmtId="0" fontId="6" fillId="0" borderId="0" xfId="1" applyFont="1" applyAlignment="1">
      <alignment horizontal="left" indent="2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0" xfId="0" applyFont="1"/>
    <xf numFmtId="176" fontId="15" fillId="0" borderId="0" xfId="3" quotePrefix="1" applyNumberFormat="1" applyFont="1" applyBorder="1"/>
    <xf numFmtId="10" fontId="15" fillId="0" borderId="0" xfId="4" applyNumberFormat="1" applyFont="1" applyBorder="1"/>
    <xf numFmtId="0" fontId="6" fillId="0" borderId="0" xfId="1" applyFont="1" applyAlignment="1">
      <alignment horizontal="left" indent="5"/>
    </xf>
    <xf numFmtId="0" fontId="13" fillId="0" borderId="0" xfId="3" applyNumberFormat="1" applyFont="1" applyAlignment="1">
      <alignment horizontal="right"/>
    </xf>
    <xf numFmtId="0" fontId="7" fillId="0" borderId="8" xfId="2" applyFont="1" applyBorder="1" applyAlignment="1">
      <alignment horizontal="left" indent="6"/>
    </xf>
    <xf numFmtId="0" fontId="7" fillId="0" borderId="9" xfId="2" applyFont="1" applyBorder="1" applyAlignment="1">
      <alignment horizontal="left" indent="6"/>
    </xf>
    <xf numFmtId="0" fontId="22" fillId="0" borderId="0" xfId="3" applyNumberFormat="1" applyFont="1" applyAlignment="1">
      <alignment horizontal="right"/>
    </xf>
    <xf numFmtId="0" fontId="27" fillId="0" borderId="0" xfId="0" applyFont="1"/>
    <xf numFmtId="0" fontId="27" fillId="0" borderId="0" xfId="3" applyNumberFormat="1" applyFont="1" applyAlignment="1">
      <alignment horizontal="right"/>
    </xf>
    <xf numFmtId="0" fontId="25" fillId="0" borderId="0" xfId="3" applyNumberFormat="1" applyFont="1" applyAlignment="1">
      <alignment horizontal="right"/>
    </xf>
    <xf numFmtId="10" fontId="7" fillId="0" borderId="0" xfId="5" quotePrefix="1" applyNumberFormat="1" applyFont="1" applyBorder="1" applyAlignment="1"/>
    <xf numFmtId="0" fontId="27" fillId="0" borderId="0" xfId="0" applyFont="1" applyAlignment="1">
      <alignment horizontal="left"/>
    </xf>
    <xf numFmtId="0" fontId="28" fillId="0" borderId="0" xfId="3" applyNumberFormat="1" applyFont="1" applyAlignment="1">
      <alignment horizontal="right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6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  <cellStyle name="百分比" xfId="4" builtinId="5"/>
    <cellStyle name="百分比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189EE-4CBC-4E5C-9A34-C58F6D5D5406}">
  <dimension ref="A1:E51"/>
  <sheetViews>
    <sheetView tabSelected="1"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37" t="s">
        <v>279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0" t="s">
        <v>280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11551</v>
      </c>
      <c r="C6" s="72">
        <v>9.4995338640988512E-4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48</v>
      </c>
      <c r="C9" s="75">
        <v>3.9475164529196159E-6</v>
      </c>
      <c r="D9" s="108"/>
      <c r="E9" s="38"/>
    </row>
    <row r="10" spans="1:5" ht="15" customHeight="1" x14ac:dyDescent="0.35">
      <c r="A10" s="84" t="s">
        <v>138</v>
      </c>
      <c r="B10" s="90">
        <v>728</v>
      </c>
      <c r="C10" s="75">
        <v>5.987066620261418E-5</v>
      </c>
      <c r="D10" s="108"/>
      <c r="E10" s="38"/>
    </row>
    <row r="11" spans="1:5" ht="15" customHeight="1" x14ac:dyDescent="0.35">
      <c r="A11" s="84" t="s">
        <v>139</v>
      </c>
      <c r="B11" s="90">
        <v>5463</v>
      </c>
      <c r="C11" s="75">
        <v>4.492767162979138E-4</v>
      </c>
      <c r="D11" s="108"/>
      <c r="E11" s="38"/>
    </row>
    <row r="12" spans="1:5" ht="15" customHeight="1" x14ac:dyDescent="0.35">
      <c r="A12" s="84" t="s">
        <v>140</v>
      </c>
      <c r="B12" s="90">
        <v>3437</v>
      </c>
      <c r="C12" s="75">
        <v>2.8265862601426503E-4</v>
      </c>
      <c r="D12" s="108"/>
      <c r="E12" s="38"/>
    </row>
    <row r="13" spans="1:5" ht="15" customHeight="1" x14ac:dyDescent="0.35">
      <c r="A13" s="84" t="s">
        <v>141</v>
      </c>
      <c r="B13" s="90">
        <v>1875</v>
      </c>
      <c r="C13" s="75">
        <v>1.541998614421725E-4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3561</v>
      </c>
      <c r="C16" s="73">
        <v>2.9285637685097401E-4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800</v>
      </c>
      <c r="C17" s="75">
        <v>6.5791940881993608E-5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2412</v>
      </c>
      <c r="C18" s="75">
        <v>1.9836270175921071E-4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171</v>
      </c>
      <c r="C19" s="75">
        <v>1.4063027363526132E-5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164</v>
      </c>
      <c r="C20" s="75">
        <v>1.3487347880808688E-5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14</v>
      </c>
      <c r="C21" s="135">
        <v>1.1513589654348881E-6</v>
      </c>
      <c r="D21" s="108"/>
      <c r="E21" s="38"/>
    </row>
    <row r="22" spans="1:5" s="86" customFormat="1" ht="15" customHeight="1" x14ac:dyDescent="0.3">
      <c r="A22" s="129" t="s">
        <v>251</v>
      </c>
      <c r="B22" s="100">
        <v>0</v>
      </c>
      <c r="C22" s="114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1849</v>
      </c>
      <c r="C23" s="73">
        <v>1.5206162336350772E-4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1271</v>
      </c>
      <c r="C24" s="75">
        <v>1.0452694607626733E-4</v>
      </c>
      <c r="D24" s="108"/>
      <c r="E24" s="38"/>
    </row>
    <row r="25" spans="1:5" s="86" customFormat="1" ht="15" customHeight="1" x14ac:dyDescent="0.3">
      <c r="A25" s="129" t="s">
        <v>253</v>
      </c>
      <c r="B25" s="90">
        <v>346</v>
      </c>
      <c r="C25" s="75">
        <v>2.8455014431462232E-5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140</v>
      </c>
      <c r="C26" s="75">
        <v>1.151358965434888E-5</v>
      </c>
      <c r="D26" s="108"/>
      <c r="E26" s="38"/>
    </row>
    <row r="27" spans="1:5" s="86" customFormat="1" ht="15" customHeight="1" x14ac:dyDescent="0.3">
      <c r="A27" s="129" t="s">
        <v>255</v>
      </c>
      <c r="B27" s="90">
        <v>92</v>
      </c>
      <c r="C27" s="75">
        <v>7.5660732014292644E-6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2776</v>
      </c>
      <c r="C28" s="73">
        <v>2.2829803486051781E-4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1845</v>
      </c>
      <c r="C29" s="75">
        <v>1.5173266365909775E-4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862</v>
      </c>
      <c r="C30" s="75">
        <v>7.0890816300348111E-5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69</v>
      </c>
      <c r="C31" s="75">
        <v>5.6745549010719483E-6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1342</v>
      </c>
      <c r="C32" s="73">
        <v>1.1036598082954427E-4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638</v>
      </c>
      <c r="C33" s="75">
        <v>5.2469072853389895E-5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326</v>
      </c>
      <c r="C34" s="75">
        <v>2.6810215909412391E-5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104</v>
      </c>
      <c r="C35" s="75">
        <v>8.5529523146591684E-6</v>
      </c>
      <c r="D35" s="108"/>
      <c r="E35" s="38"/>
    </row>
    <row r="36" spans="1:5" s="86" customFormat="1" ht="15" customHeight="1" x14ac:dyDescent="0.3">
      <c r="A36" s="129" t="s">
        <v>262</v>
      </c>
      <c r="B36" s="90">
        <v>274</v>
      </c>
      <c r="C36" s="75">
        <v>2.2533739752082808E-5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1773</v>
      </c>
      <c r="C37" s="73">
        <v>1.4581138897971831E-4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1576</v>
      </c>
      <c r="C38" s="75">
        <v>1.296101235375274E-4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189</v>
      </c>
      <c r="C39" s="75">
        <v>1.5543346033370987E-5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8</v>
      </c>
      <c r="C40" s="75">
        <v>6.5791940881993602E-7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250</v>
      </c>
      <c r="C41" s="73">
        <v>2.0559981525623E-5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171</v>
      </c>
      <c r="C42" s="75">
        <v>1.4063027363526132E-5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79</v>
      </c>
      <c r="C43" s="79">
        <v>6.4969541620968677E-6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136" t="s">
        <v>281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278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132" t="s">
        <v>273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34" t="s">
        <v>275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1" t="s">
        <v>276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12121</v>
      </c>
      <c r="C6" s="72">
        <v>1.000787435836612E-3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33</v>
      </c>
      <c r="C9" s="75">
        <v>2.7246914761660091E-6</v>
      </c>
      <c r="D9" s="108"/>
      <c r="E9" s="38"/>
    </row>
    <row r="10" spans="1:5" ht="15" customHeight="1" x14ac:dyDescent="0.35">
      <c r="A10" s="84" t="s">
        <v>138</v>
      </c>
      <c r="B10" s="90">
        <v>775</v>
      </c>
      <c r="C10" s="75">
        <v>6.3988966485716882E-5</v>
      </c>
      <c r="D10" s="108"/>
      <c r="E10" s="38"/>
    </row>
    <row r="11" spans="1:5" ht="15" customHeight="1" x14ac:dyDescent="0.35">
      <c r="A11" s="84" t="s">
        <v>139</v>
      </c>
      <c r="B11" s="90">
        <v>5569</v>
      </c>
      <c r="C11" s="75">
        <v>4.5981232820510619E-4</v>
      </c>
      <c r="D11" s="108"/>
      <c r="E11" s="38"/>
    </row>
    <row r="12" spans="1:5" ht="15" customHeight="1" x14ac:dyDescent="0.35">
      <c r="A12" s="84" t="s">
        <v>140</v>
      </c>
      <c r="B12" s="90">
        <v>3669</v>
      </c>
      <c r="C12" s="75">
        <v>3.0293615230463902E-4</v>
      </c>
      <c r="D12" s="108"/>
      <c r="E12" s="38"/>
    </row>
    <row r="13" spans="1:5" ht="15" customHeight="1" x14ac:dyDescent="0.35">
      <c r="A13" s="84" t="s">
        <v>141</v>
      </c>
      <c r="B13" s="90">
        <v>2075</v>
      </c>
      <c r="C13" s="75">
        <v>1.713252973649839E-4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3618</v>
      </c>
      <c r="C16" s="73">
        <v>2.9872526547783699E-4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827</v>
      </c>
      <c r="C17" s="75">
        <v>6.8282419720887557E-5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2482</v>
      </c>
      <c r="C18" s="75">
        <v>2.0492982557103134E-4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175</v>
      </c>
      <c r="C19" s="75">
        <v>1.4449121464516715E-5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132</v>
      </c>
      <c r="C20" s="75">
        <v>1.0898765904664036E-5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2</v>
      </c>
      <c r="C21" s="135">
        <v>1.6513281673733389E-7</v>
      </c>
      <c r="D21" s="108"/>
      <c r="E21" s="38"/>
    </row>
    <row r="22" spans="1:5" s="86" customFormat="1" ht="15" customHeight="1" x14ac:dyDescent="0.3">
      <c r="A22" s="129" t="s">
        <v>251</v>
      </c>
      <c r="B22" s="100">
        <v>0</v>
      </c>
      <c r="C22" s="114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1869</v>
      </c>
      <c r="C23" s="73">
        <v>1.5431661724103852E-4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1331</v>
      </c>
      <c r="C24" s="75">
        <v>1.0989588953869569E-4</v>
      </c>
      <c r="D24" s="108"/>
      <c r="E24" s="38"/>
    </row>
    <row r="25" spans="1:5" s="86" customFormat="1" ht="15" customHeight="1" x14ac:dyDescent="0.3">
      <c r="A25" s="129" t="s">
        <v>253</v>
      </c>
      <c r="B25" s="90">
        <v>283</v>
      </c>
      <c r="C25" s="75">
        <v>2.3366293568332742E-5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140</v>
      </c>
      <c r="C26" s="75">
        <v>1.1559297171613371E-5</v>
      </c>
      <c r="D26" s="108"/>
      <c r="E26" s="38"/>
    </row>
    <row r="27" spans="1:5" s="86" customFormat="1" ht="15" customHeight="1" x14ac:dyDescent="0.3">
      <c r="A27" s="129" t="s">
        <v>255</v>
      </c>
      <c r="B27" s="90">
        <v>115</v>
      </c>
      <c r="C27" s="75">
        <v>9.4951369623966985E-6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3016</v>
      </c>
      <c r="C28" s="73">
        <v>2.490202876398995E-4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1974</v>
      </c>
      <c r="C29" s="75">
        <v>1.6298609011974855E-4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968</v>
      </c>
      <c r="C30" s="75">
        <v>7.9924283300869596E-5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74</v>
      </c>
      <c r="C31" s="75">
        <v>6.1099142192813536E-6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1397</v>
      </c>
      <c r="C32" s="73">
        <v>1.1534527249102771E-4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673</v>
      </c>
      <c r="C33" s="75">
        <v>5.5567192832112852E-5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347</v>
      </c>
      <c r="C34" s="75">
        <v>2.8650543703927429E-5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88</v>
      </c>
      <c r="C35" s="75">
        <v>7.2658439364426909E-6</v>
      </c>
      <c r="D35" s="108"/>
      <c r="E35" s="38"/>
    </row>
    <row r="36" spans="1:5" s="86" customFormat="1" ht="15" customHeight="1" x14ac:dyDescent="0.3">
      <c r="A36" s="129" t="s">
        <v>262</v>
      </c>
      <c r="B36" s="90">
        <v>289</v>
      </c>
      <c r="C36" s="75">
        <v>2.3861692018544747E-5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1986</v>
      </c>
      <c r="C37" s="73">
        <v>1.6397688702017254E-4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1757</v>
      </c>
      <c r="C38" s="75">
        <v>1.4506917950374781E-4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227</v>
      </c>
      <c r="C39" s="75">
        <v>1.8742574699687397E-5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2</v>
      </c>
      <c r="C40" s="75">
        <v>1.6513281673733389E-7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235</v>
      </c>
      <c r="C41" s="73">
        <v>1.9403105966636731E-5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155</v>
      </c>
      <c r="C42" s="75">
        <v>1.2797793297143375E-5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80</v>
      </c>
      <c r="C43" s="79">
        <v>6.6053126694933554E-6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136" t="s">
        <v>277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278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132" t="s">
        <v>273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33" t="s">
        <v>274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2" t="s">
        <v>271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12228</v>
      </c>
      <c r="C6" s="72">
        <v>1.0154632262050632E-3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43</v>
      </c>
      <c r="C9" s="75">
        <v>3.5708961994453486E-6</v>
      </c>
      <c r="D9" s="108"/>
      <c r="E9" s="38"/>
    </row>
    <row r="10" spans="1:5" ht="15" customHeight="1" x14ac:dyDescent="0.35">
      <c r="A10" s="84" t="s">
        <v>138</v>
      </c>
      <c r="B10" s="90">
        <v>886</v>
      </c>
      <c r="C10" s="75">
        <v>7.3577070528106484E-5</v>
      </c>
      <c r="D10" s="108"/>
      <c r="E10" s="38"/>
    </row>
    <row r="11" spans="1:5" ht="15" customHeight="1" x14ac:dyDescent="0.35">
      <c r="A11" s="84" t="s">
        <v>139</v>
      </c>
      <c r="B11" s="90">
        <v>5902</v>
      </c>
      <c r="C11" s="75">
        <v>4.9012626439828941E-4</v>
      </c>
      <c r="D11" s="108"/>
      <c r="E11" s="38"/>
    </row>
    <row r="12" spans="1:5" ht="15" customHeight="1" x14ac:dyDescent="0.35">
      <c r="A12" s="84" t="s">
        <v>140</v>
      </c>
      <c r="B12" s="90">
        <v>3612</v>
      </c>
      <c r="C12" s="75">
        <v>2.9995528075340926E-4</v>
      </c>
      <c r="D12" s="108"/>
      <c r="E12" s="38"/>
    </row>
    <row r="13" spans="1:5" ht="15" customHeight="1" x14ac:dyDescent="0.35">
      <c r="A13" s="84" t="s">
        <v>141</v>
      </c>
      <c r="B13" s="90">
        <v>1785</v>
      </c>
      <c r="C13" s="75">
        <v>1.4823371432581272E-4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3616</v>
      </c>
      <c r="C16" s="73">
        <v>3.0028745714405535E-4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852</v>
      </c>
      <c r="C17" s="75">
        <v>7.0753571207614809E-5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2471</v>
      </c>
      <c r="C18" s="75">
        <v>2.0520196532161525E-4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151</v>
      </c>
      <c r="C19" s="75">
        <v>1.253965874688948E-5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142</v>
      </c>
      <c r="C20" s="75">
        <v>1.1792261867935802E-5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0</v>
      </c>
      <c r="C21" s="114">
        <v>0</v>
      </c>
      <c r="D21" s="108"/>
      <c r="E21" s="38"/>
    </row>
    <row r="22" spans="1:5" s="86" customFormat="1" ht="15" customHeight="1" x14ac:dyDescent="0.3">
      <c r="A22" s="129" t="s">
        <v>251</v>
      </c>
      <c r="B22" s="100">
        <v>0</v>
      </c>
      <c r="C22" s="114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1989</v>
      </c>
      <c r="C23" s="73">
        <v>1.6517471024876274E-4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1457</v>
      </c>
      <c r="C24" s="75">
        <v>1.2099525029283425E-4</v>
      </c>
      <c r="D24" s="108"/>
      <c r="E24" s="38"/>
    </row>
    <row r="25" spans="1:5" s="86" customFormat="1" ht="15" customHeight="1" x14ac:dyDescent="0.3">
      <c r="A25" s="129" t="s">
        <v>253</v>
      </c>
      <c r="B25" s="90">
        <v>275</v>
      </c>
      <c r="C25" s="75">
        <v>2.2837126856917927E-5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144</v>
      </c>
      <c r="C26" s="75">
        <v>1.1958350063258842E-5</v>
      </c>
      <c r="D26" s="108"/>
      <c r="E26" s="38"/>
    </row>
    <row r="27" spans="1:5" s="86" customFormat="1" ht="15" customHeight="1" x14ac:dyDescent="0.3">
      <c r="A27" s="129" t="s">
        <v>255</v>
      </c>
      <c r="B27" s="90">
        <v>113</v>
      </c>
      <c r="C27" s="75">
        <v>9.3839830357517297E-6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2945</v>
      </c>
      <c r="C28" s="73">
        <v>2.445648676131756E-4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1907</v>
      </c>
      <c r="C29" s="75">
        <v>1.5836509424051813E-4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992</v>
      </c>
      <c r="C30" s="75">
        <v>8.2379744880227573E-5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46</v>
      </c>
      <c r="C31" s="75">
        <v>3.8200284924299076E-6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1419</v>
      </c>
      <c r="C32" s="73">
        <v>1.1783957458169649E-4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720</v>
      </c>
      <c r="C33" s="75">
        <v>5.9791750316294207E-5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317</v>
      </c>
      <c r="C34" s="75">
        <v>2.6324978958701755E-5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121</v>
      </c>
      <c r="C35" s="75">
        <v>1.0048335817043887E-5</v>
      </c>
      <c r="D35" s="108"/>
      <c r="E35" s="38"/>
    </row>
    <row r="36" spans="1:5" s="86" customFormat="1" ht="15" customHeight="1" x14ac:dyDescent="0.3">
      <c r="A36" s="129" t="s">
        <v>262</v>
      </c>
      <c r="B36" s="90">
        <v>261</v>
      </c>
      <c r="C36" s="75">
        <v>2.167450948965665E-5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2000</v>
      </c>
      <c r="C37" s="73">
        <v>1.6608819532303945E-4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1838</v>
      </c>
      <c r="C38" s="75">
        <v>1.5263505150187327E-4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157</v>
      </c>
      <c r="C39" s="75">
        <v>1.3037923332858597E-5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5</v>
      </c>
      <c r="C40" s="75">
        <v>4.1522048830759864E-7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259</v>
      </c>
      <c r="C41" s="73">
        <v>2.1508421294333612E-5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196</v>
      </c>
      <c r="C42" s="75">
        <v>1.6276643141657868E-5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63</v>
      </c>
      <c r="C43" s="79">
        <v>5.2317781526757434E-6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272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132" t="s">
        <v>273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31" t="s">
        <v>268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3" t="s">
        <v>269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13334</v>
      </c>
      <c r="C6" s="72">
        <f>B6/12078986</f>
        <v>1.1039006088756126E-3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47</v>
      </c>
      <c r="C9" s="75">
        <f>B9/12078986</f>
        <v>3.8910550935318574E-6</v>
      </c>
      <c r="D9" s="108"/>
      <c r="E9" s="38"/>
    </row>
    <row r="10" spans="1:5" ht="15" customHeight="1" x14ac:dyDescent="0.35">
      <c r="A10" s="84" t="s">
        <v>138</v>
      </c>
      <c r="B10" s="90">
        <v>1109</v>
      </c>
      <c r="C10" s="75">
        <f>B10/12078986</f>
        <v>9.1812342526102772E-5</v>
      </c>
      <c r="D10" s="108"/>
      <c r="E10" s="38"/>
    </row>
    <row r="11" spans="1:5" ht="15" customHeight="1" x14ac:dyDescent="0.35">
      <c r="A11" s="84" t="s">
        <v>139</v>
      </c>
      <c r="B11" s="90">
        <v>6745</v>
      </c>
      <c r="C11" s="75">
        <f>B11/12078986</f>
        <v>5.584078001249443E-4</v>
      </c>
      <c r="D11" s="108"/>
      <c r="E11" s="38"/>
    </row>
    <row r="12" spans="1:5" ht="15" customHeight="1" x14ac:dyDescent="0.35">
      <c r="A12" s="84" t="s">
        <v>140</v>
      </c>
      <c r="B12" s="90">
        <v>3656</v>
      </c>
      <c r="C12" s="75">
        <f>B12/12078986</f>
        <v>3.026744132330313E-4</v>
      </c>
      <c r="D12" s="108"/>
      <c r="E12" s="38"/>
    </row>
    <row r="13" spans="1:5" ht="15" customHeight="1" x14ac:dyDescent="0.35">
      <c r="A13" s="84" t="s">
        <v>141</v>
      </c>
      <c r="B13" s="90">
        <v>1777</v>
      </c>
      <c r="C13" s="75">
        <f>B13/12078986</f>
        <v>1.4711499789800238E-4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3732</v>
      </c>
      <c r="C16" s="73">
        <f t="shared" ref="C16:C43" si="0">B16/12078986</f>
        <v>3.0896633210767858E-4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898</v>
      </c>
      <c r="C17" s="75">
        <f t="shared" si="0"/>
        <v>7.4343988808332092E-5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2491</v>
      </c>
      <c r="C18" s="75">
        <f t="shared" si="0"/>
        <v>2.0622591995718846E-4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179</v>
      </c>
      <c r="C19" s="75">
        <f t="shared" si="0"/>
        <v>1.4819124717919203E-5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162</v>
      </c>
      <c r="C20" s="75">
        <f t="shared" si="0"/>
        <v>1.3411721811748106E-5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2</v>
      </c>
      <c r="C21" s="75">
        <f t="shared" si="0"/>
        <v>1.6557681249071735E-7</v>
      </c>
      <c r="D21" s="108"/>
      <c r="E21" s="38"/>
    </row>
    <row r="22" spans="1:5" s="86" customFormat="1" ht="15" customHeight="1" x14ac:dyDescent="0.3">
      <c r="A22" s="129" t="s">
        <v>251</v>
      </c>
      <c r="B22" s="100">
        <v>0</v>
      </c>
      <c r="C22" s="114">
        <f t="shared" si="0"/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2264</v>
      </c>
      <c r="C23" s="73">
        <f t="shared" si="0"/>
        <v>1.8743295173949203E-4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1583</v>
      </c>
      <c r="C24" s="75">
        <f t="shared" si="0"/>
        <v>1.3105404708640278E-4</v>
      </c>
      <c r="D24" s="108"/>
      <c r="E24" s="38"/>
    </row>
    <row r="25" spans="1:5" s="86" customFormat="1" ht="15" customHeight="1" x14ac:dyDescent="0.3">
      <c r="A25" s="129" t="s">
        <v>253</v>
      </c>
      <c r="B25" s="90">
        <v>419</v>
      </c>
      <c r="C25" s="75">
        <f t="shared" si="0"/>
        <v>3.4688342216805285E-5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133</v>
      </c>
      <c r="C26" s="75">
        <f t="shared" si="0"/>
        <v>1.1010858030632704E-5</v>
      </c>
      <c r="D26" s="108"/>
      <c r="E26" s="38"/>
    </row>
    <row r="27" spans="1:5" s="86" customFormat="1" ht="15" customHeight="1" x14ac:dyDescent="0.3">
      <c r="A27" s="129" t="s">
        <v>255</v>
      </c>
      <c r="B27" s="90">
        <v>129</v>
      </c>
      <c r="C27" s="75">
        <f t="shared" si="0"/>
        <v>1.0679704405651269E-5</v>
      </c>
      <c r="D27" s="108"/>
      <c r="E27" s="38"/>
    </row>
    <row r="28" spans="1:5" s="20" customFormat="1" ht="15" customHeight="1" x14ac:dyDescent="0.3">
      <c r="A28" s="99" t="s">
        <v>199</v>
      </c>
      <c r="B28" s="89">
        <v>2863</v>
      </c>
      <c r="C28" s="73">
        <f t="shared" si="0"/>
        <v>2.3702320708046188E-4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1905</v>
      </c>
      <c r="C29" s="75">
        <f t="shared" si="0"/>
        <v>1.5771191389740827E-4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893</v>
      </c>
      <c r="C30" s="75">
        <f t="shared" si="0"/>
        <v>7.3930046777105293E-5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65</v>
      </c>
      <c r="C31" s="75">
        <f t="shared" si="0"/>
        <v>5.3812464059483143E-6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1737</v>
      </c>
      <c r="C32" s="73">
        <f t="shared" si="0"/>
        <v>1.4380346164818801E-4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1037</v>
      </c>
      <c r="C33" s="75">
        <f t="shared" si="0"/>
        <v>8.5851577276436941E-5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309</v>
      </c>
      <c r="C34" s="75">
        <f t="shared" si="0"/>
        <v>2.5581617529815831E-5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116</v>
      </c>
      <c r="C35" s="75">
        <f t="shared" si="0"/>
        <v>9.6034551244616057E-6</v>
      </c>
      <c r="D35" s="108"/>
      <c r="E35" s="38"/>
    </row>
    <row r="36" spans="1:5" s="86" customFormat="1" ht="15" customHeight="1" x14ac:dyDescent="0.3">
      <c r="A36" s="129" t="s">
        <v>262</v>
      </c>
      <c r="B36" s="90">
        <v>275</v>
      </c>
      <c r="C36" s="75">
        <f t="shared" si="0"/>
        <v>2.2766811717473634E-5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2420</v>
      </c>
      <c r="C37" s="73">
        <f t="shared" si="0"/>
        <v>2.0034794311376799E-4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2237</v>
      </c>
      <c r="C38" s="75">
        <f t="shared" si="0"/>
        <v>1.8519766477086735E-4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176</v>
      </c>
      <c r="C39" s="75">
        <f t="shared" si="0"/>
        <v>1.4570759499183127E-5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7</v>
      </c>
      <c r="C40" s="75">
        <f t="shared" si="0"/>
        <v>5.7951884371751068E-7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318</v>
      </c>
      <c r="C41" s="73">
        <f t="shared" si="0"/>
        <v>2.632671318602406E-5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230</v>
      </c>
      <c r="C42" s="75">
        <f t="shared" si="0"/>
        <v>1.9041333436432497E-5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88</v>
      </c>
      <c r="C43" s="79">
        <f t="shared" si="0"/>
        <v>7.2853797495915634E-6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270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81" t="s">
        <v>213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13" t="s">
        <v>241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1" t="s">
        <v>240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14332</v>
      </c>
      <c r="C6" s="72">
        <f>B6/12144095</f>
        <v>1.1801620458337981E-3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50</v>
      </c>
      <c r="C9" s="75">
        <f>B9/12144095</f>
        <v>4.1172273438243027E-6</v>
      </c>
      <c r="D9" s="108"/>
      <c r="E9" s="38"/>
    </row>
    <row r="10" spans="1:5" ht="15" customHeight="1" x14ac:dyDescent="0.35">
      <c r="A10" s="84" t="s">
        <v>138</v>
      </c>
      <c r="B10" s="90">
        <v>1164</v>
      </c>
      <c r="C10" s="75">
        <f>B10/12144095</f>
        <v>9.584905256422978E-5</v>
      </c>
      <c r="D10" s="108"/>
      <c r="E10" s="38"/>
    </row>
    <row r="11" spans="1:5" ht="15" customHeight="1" x14ac:dyDescent="0.35">
      <c r="A11" s="84" t="s">
        <v>139</v>
      </c>
      <c r="B11" s="90">
        <v>7186</v>
      </c>
      <c r="C11" s="75">
        <f>B11/12144095</f>
        <v>5.9172791385442888E-4</v>
      </c>
      <c r="D11" s="108"/>
      <c r="E11" s="38"/>
    </row>
    <row r="12" spans="1:5" ht="15" customHeight="1" x14ac:dyDescent="0.35">
      <c r="A12" s="84" t="s">
        <v>140</v>
      </c>
      <c r="B12" s="90">
        <v>4086</v>
      </c>
      <c r="C12" s="75">
        <f>B12/12144095</f>
        <v>3.3645981853732207E-4</v>
      </c>
      <c r="D12" s="108"/>
      <c r="E12" s="38"/>
    </row>
    <row r="13" spans="1:5" ht="15" customHeight="1" x14ac:dyDescent="0.35">
      <c r="A13" s="84" t="s">
        <v>141</v>
      </c>
      <c r="B13" s="90">
        <v>1846</v>
      </c>
      <c r="C13" s="75">
        <f>B13/12144095</f>
        <v>1.5200803353399326E-4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4269</v>
      </c>
      <c r="C16" s="73">
        <f t="shared" ref="C16:C43" si="0">B16/12144095</f>
        <v>3.5152887061571899E-4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978</v>
      </c>
      <c r="C17" s="75">
        <f t="shared" si="0"/>
        <v>8.0532966845203366E-5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2982</v>
      </c>
      <c r="C18" s="75">
        <f t="shared" si="0"/>
        <v>2.4555143878568145E-4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149</v>
      </c>
      <c r="C19" s="75">
        <f t="shared" si="0"/>
        <v>1.2269337484596423E-5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160</v>
      </c>
      <c r="C20" s="75">
        <f t="shared" si="0"/>
        <v>1.3175127500237769E-5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0</v>
      </c>
      <c r="C21" s="114">
        <f t="shared" si="0"/>
        <v>0</v>
      </c>
      <c r="D21" s="108"/>
      <c r="E21" s="38"/>
    </row>
    <row r="22" spans="1:5" s="86" customFormat="1" ht="15" customHeight="1" x14ac:dyDescent="0.3">
      <c r="A22" s="129" t="s">
        <v>251</v>
      </c>
      <c r="B22" s="100">
        <v>0</v>
      </c>
      <c r="C22" s="114">
        <f t="shared" si="0"/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2347</v>
      </c>
      <c r="C23" s="73">
        <f t="shared" si="0"/>
        <v>1.9326265151911278E-4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1674</v>
      </c>
      <c r="C24" s="75">
        <f t="shared" si="0"/>
        <v>1.3784477147123767E-4</v>
      </c>
      <c r="D24" s="108"/>
      <c r="E24" s="38"/>
    </row>
    <row r="25" spans="1:5" s="86" customFormat="1" ht="15" customHeight="1" x14ac:dyDescent="0.3">
      <c r="A25" s="129" t="s">
        <v>253</v>
      </c>
      <c r="B25" s="90">
        <v>455</v>
      </c>
      <c r="C25" s="75">
        <f t="shared" si="0"/>
        <v>3.7466768828801157E-5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102</v>
      </c>
      <c r="C26" s="75">
        <f t="shared" si="0"/>
        <v>8.3991437814015784E-6</v>
      </c>
      <c r="D26" s="108"/>
      <c r="E26" s="38"/>
    </row>
    <row r="27" spans="1:5" s="86" customFormat="1" ht="15" customHeight="1" x14ac:dyDescent="0.3">
      <c r="A27" s="129" t="s">
        <v>255</v>
      </c>
      <c r="B27" s="90">
        <v>116</v>
      </c>
      <c r="C27" s="75">
        <f t="shared" si="0"/>
        <v>9.5519674376723838E-6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3116</v>
      </c>
      <c r="C28" s="73">
        <f t="shared" si="0"/>
        <v>2.5658560806713059E-4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2085</v>
      </c>
      <c r="C29" s="75">
        <f t="shared" si="0"/>
        <v>1.7168838023747345E-4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966</v>
      </c>
      <c r="C30" s="75">
        <f t="shared" si="0"/>
        <v>7.9544832282685542E-5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65</v>
      </c>
      <c r="C31" s="75">
        <f t="shared" si="0"/>
        <v>5.3523955469715937E-6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1739</v>
      </c>
      <c r="C32" s="73">
        <f t="shared" si="0"/>
        <v>1.4319716701820926E-4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1010</v>
      </c>
      <c r="C33" s="75">
        <f t="shared" si="0"/>
        <v>8.3167992345250919E-5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325</v>
      </c>
      <c r="C34" s="75">
        <f t="shared" si="0"/>
        <v>2.6761977734857971E-5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121</v>
      </c>
      <c r="C35" s="75">
        <f t="shared" si="0"/>
        <v>9.9636901720548127E-6</v>
      </c>
      <c r="D35" s="108"/>
      <c r="E35" s="38"/>
    </row>
    <row r="36" spans="1:5" s="86" customFormat="1" ht="15" customHeight="1" x14ac:dyDescent="0.3">
      <c r="A36" s="129" t="s">
        <v>262</v>
      </c>
      <c r="B36" s="90">
        <v>283</v>
      </c>
      <c r="C36" s="75">
        <f t="shared" si="0"/>
        <v>2.3303506766045557E-5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2582</v>
      </c>
      <c r="C37" s="73">
        <f t="shared" si="0"/>
        <v>2.12613620035087E-4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2385</v>
      </c>
      <c r="C38" s="75">
        <f t="shared" si="0"/>
        <v>1.9639174430041925E-4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189</v>
      </c>
      <c r="C39" s="75">
        <f t="shared" si="0"/>
        <v>1.5563119359655867E-5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8</v>
      </c>
      <c r="C40" s="75">
        <f t="shared" si="0"/>
        <v>6.5875637501188851E-7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279</v>
      </c>
      <c r="C41" s="73">
        <f t="shared" si="0"/>
        <v>2.2974128578539611E-5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233</v>
      </c>
      <c r="C42" s="75">
        <f t="shared" si="0"/>
        <v>1.9186279422221254E-5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46</v>
      </c>
      <c r="C43" s="79">
        <f t="shared" si="0"/>
        <v>3.787849156318359E-6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242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81" t="s">
        <v>213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13" t="s">
        <v>238</v>
      </c>
    </row>
    <row r="3" spans="1:5" ht="21.6" customHeight="1" x14ac:dyDescent="0.35">
      <c r="A3" s="144" t="s">
        <v>236</v>
      </c>
      <c r="B3" s="139"/>
      <c r="C3" s="139"/>
    </row>
    <row r="4" spans="1:5" ht="21" customHeight="1" thickBot="1" x14ac:dyDescent="0.4">
      <c r="A4" s="141" t="s">
        <v>239</v>
      </c>
      <c r="B4" s="141"/>
      <c r="C4" s="141"/>
    </row>
    <row r="5" spans="1:5" s="17" customFormat="1" ht="43.5" customHeight="1" thickBot="1" x14ac:dyDescent="0.3">
      <c r="A5" s="36"/>
      <c r="B5" s="109" t="s">
        <v>92</v>
      </c>
      <c r="C5" s="110" t="s">
        <v>93</v>
      </c>
      <c r="D5" s="16"/>
      <c r="E5" s="16"/>
    </row>
    <row r="6" spans="1:5" s="20" customFormat="1" ht="15" customHeight="1" x14ac:dyDescent="0.3">
      <c r="A6" s="66" t="s">
        <v>99</v>
      </c>
      <c r="B6" s="89">
        <v>15093</v>
      </c>
      <c r="C6" s="72">
        <f>B6/12155870</f>
        <v>1.2416223602259649E-3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72</v>
      </c>
      <c r="C9" s="75">
        <f t="shared" ref="C9:C43" si="0">B9/12155870</f>
        <v>5.9230643302371608E-6</v>
      </c>
      <c r="D9" s="108"/>
      <c r="E9" s="38"/>
    </row>
    <row r="10" spans="1:5" ht="15" customHeight="1" x14ac:dyDescent="0.35">
      <c r="A10" s="84" t="s">
        <v>138</v>
      </c>
      <c r="B10" s="90">
        <v>1247</v>
      </c>
      <c r="C10" s="75">
        <f t="shared" si="0"/>
        <v>1.0258418360841305E-4</v>
      </c>
      <c r="D10" s="108"/>
      <c r="E10" s="38"/>
    </row>
    <row r="11" spans="1:5" ht="15" customHeight="1" x14ac:dyDescent="0.35">
      <c r="A11" s="84" t="s">
        <v>139</v>
      </c>
      <c r="B11" s="90">
        <v>7645</v>
      </c>
      <c r="C11" s="75">
        <f t="shared" si="0"/>
        <v>6.2891426117587634E-4</v>
      </c>
      <c r="D11" s="108"/>
      <c r="E11" s="38"/>
    </row>
    <row r="12" spans="1:5" ht="15" customHeight="1" x14ac:dyDescent="0.35">
      <c r="A12" s="84" t="s">
        <v>140</v>
      </c>
      <c r="B12" s="90">
        <v>4250</v>
      </c>
      <c r="C12" s="75">
        <f t="shared" si="0"/>
        <v>3.4962532504872134E-4</v>
      </c>
      <c r="D12" s="108"/>
      <c r="E12" s="38"/>
    </row>
    <row r="13" spans="1:5" ht="15" customHeight="1" x14ac:dyDescent="0.35">
      <c r="A13" s="84" t="s">
        <v>141</v>
      </c>
      <c r="B13" s="90">
        <v>1879</v>
      </c>
      <c r="C13" s="75">
        <f t="shared" si="0"/>
        <v>1.5457552606271702E-4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69" t="s">
        <v>197</v>
      </c>
      <c r="B15" s="76"/>
      <c r="C15" s="75"/>
      <c r="D15" s="108"/>
      <c r="E15" s="38"/>
    </row>
    <row r="16" spans="1:5" s="20" customFormat="1" ht="15" customHeight="1" x14ac:dyDescent="0.3">
      <c r="A16" s="98" t="s">
        <v>193</v>
      </c>
      <c r="B16" s="89">
        <v>4562</v>
      </c>
      <c r="C16" s="73">
        <f t="shared" si="0"/>
        <v>3.7529193714641568E-4</v>
      </c>
      <c r="D16" s="108"/>
      <c r="E16" s="38"/>
    </row>
    <row r="17" spans="1:5" s="86" customFormat="1" ht="15" customHeight="1" x14ac:dyDescent="0.3">
      <c r="A17" s="104" t="s">
        <v>169</v>
      </c>
      <c r="B17" s="90">
        <v>1006</v>
      </c>
      <c r="C17" s="75">
        <f t="shared" si="0"/>
        <v>8.2758371058591442E-5</v>
      </c>
      <c r="D17" s="108"/>
      <c r="E17" s="38"/>
    </row>
    <row r="18" spans="1:5" s="86" customFormat="1" ht="15" customHeight="1" x14ac:dyDescent="0.3">
      <c r="A18" s="104" t="s">
        <v>170</v>
      </c>
      <c r="B18" s="90">
        <v>3222</v>
      </c>
      <c r="C18" s="75">
        <f t="shared" si="0"/>
        <v>2.6505712877811298E-4</v>
      </c>
      <c r="D18" s="108"/>
      <c r="E18" s="38"/>
    </row>
    <row r="19" spans="1:5" s="86" customFormat="1" ht="15" customHeight="1" x14ac:dyDescent="0.3">
      <c r="A19" s="104" t="s">
        <v>171</v>
      </c>
      <c r="B19" s="90">
        <v>175</v>
      </c>
      <c r="C19" s="75">
        <f t="shared" si="0"/>
        <v>1.4396336913770878E-5</v>
      </c>
      <c r="D19" s="108"/>
      <c r="E19" s="38"/>
    </row>
    <row r="20" spans="1:5" s="86" customFormat="1" ht="15" customHeight="1" x14ac:dyDescent="0.3">
      <c r="A20" s="104" t="s">
        <v>172</v>
      </c>
      <c r="B20" s="90">
        <v>159</v>
      </c>
      <c r="C20" s="75">
        <f t="shared" si="0"/>
        <v>1.3080100395940398E-5</v>
      </c>
      <c r="D20" s="108"/>
      <c r="E20" s="38"/>
    </row>
    <row r="21" spans="1:5" s="86" customFormat="1" ht="15" customHeight="1" x14ac:dyDescent="0.3">
      <c r="A21" s="104" t="s">
        <v>173</v>
      </c>
      <c r="B21" s="100">
        <v>0</v>
      </c>
      <c r="C21" s="114">
        <f t="shared" si="0"/>
        <v>0</v>
      </c>
      <c r="D21" s="108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f t="shared" si="0"/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2337</v>
      </c>
      <c r="C23" s="73">
        <f t="shared" si="0"/>
        <v>1.9225279638561453E-4</v>
      </c>
      <c r="D23" s="108"/>
      <c r="E23" s="38"/>
    </row>
    <row r="24" spans="1:5" s="86" customFormat="1" ht="15" customHeight="1" x14ac:dyDescent="0.3">
      <c r="A24" s="104" t="s">
        <v>175</v>
      </c>
      <c r="B24" s="90">
        <v>1677</v>
      </c>
      <c r="C24" s="75">
        <f t="shared" si="0"/>
        <v>1.3795804002510721E-4</v>
      </c>
      <c r="D24" s="108"/>
      <c r="E24" s="38"/>
    </row>
    <row r="25" spans="1:5" s="86" customFormat="1" ht="15" customHeight="1" x14ac:dyDescent="0.3">
      <c r="A25" s="104" t="s">
        <v>176</v>
      </c>
      <c r="B25" s="90">
        <v>514</v>
      </c>
      <c r="C25" s="75">
        <f t="shared" si="0"/>
        <v>4.2284098135304181E-5</v>
      </c>
      <c r="D25" s="108"/>
      <c r="E25" s="38"/>
    </row>
    <row r="26" spans="1:5" s="86" customFormat="1" ht="15" customHeight="1" x14ac:dyDescent="0.3">
      <c r="A26" s="104" t="s">
        <v>177</v>
      </c>
      <c r="B26" s="90">
        <v>58</v>
      </c>
      <c r="C26" s="75">
        <f t="shared" si="0"/>
        <v>4.771357377135491E-6</v>
      </c>
      <c r="D26" s="108"/>
      <c r="E26" s="38"/>
    </row>
    <row r="27" spans="1:5" s="86" customFormat="1" ht="15" customHeight="1" x14ac:dyDescent="0.3">
      <c r="A27" s="104" t="s">
        <v>178</v>
      </c>
      <c r="B27" s="90">
        <v>88</v>
      </c>
      <c r="C27" s="75">
        <f t="shared" si="0"/>
        <v>7.2393008480676415E-6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3288</v>
      </c>
      <c r="C28" s="73">
        <f t="shared" si="0"/>
        <v>2.704866044141637E-4</v>
      </c>
      <c r="D28" s="108"/>
      <c r="E28" s="38"/>
    </row>
    <row r="29" spans="1:5" s="86" customFormat="1" ht="15" customHeight="1" x14ac:dyDescent="0.3">
      <c r="A29" s="104" t="s">
        <v>179</v>
      </c>
      <c r="B29" s="90">
        <v>2170</v>
      </c>
      <c r="C29" s="75">
        <f t="shared" si="0"/>
        <v>1.7851457773075888E-4</v>
      </c>
      <c r="D29" s="108"/>
      <c r="E29" s="38"/>
    </row>
    <row r="30" spans="1:5" s="86" customFormat="1" ht="15" customHeight="1" x14ac:dyDescent="0.3">
      <c r="A30" s="104" t="s">
        <v>180</v>
      </c>
      <c r="B30" s="90">
        <v>1036</v>
      </c>
      <c r="C30" s="75">
        <f t="shared" si="0"/>
        <v>8.5226314529523602E-5</v>
      </c>
      <c r="D30" s="108"/>
      <c r="E30" s="38"/>
    </row>
    <row r="31" spans="1:5" s="86" customFormat="1" ht="15" customHeight="1" x14ac:dyDescent="0.3">
      <c r="A31" s="104" t="s">
        <v>181</v>
      </c>
      <c r="B31" s="90">
        <v>82</v>
      </c>
      <c r="C31" s="75">
        <f t="shared" si="0"/>
        <v>6.7457121538812116E-6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1890</v>
      </c>
      <c r="C32" s="73">
        <f t="shared" si="0"/>
        <v>1.5548043866872547E-4</v>
      </c>
      <c r="D32" s="108"/>
      <c r="E32" s="38"/>
    </row>
    <row r="33" spans="1:5" s="86" customFormat="1" ht="15" customHeight="1" x14ac:dyDescent="0.3">
      <c r="A33" s="104" t="s">
        <v>182</v>
      </c>
      <c r="B33" s="92">
        <v>1124</v>
      </c>
      <c r="C33" s="75">
        <f t="shared" si="0"/>
        <v>9.2465615377591241E-5</v>
      </c>
      <c r="D33" s="108"/>
      <c r="E33" s="38"/>
    </row>
    <row r="34" spans="1:5" s="86" customFormat="1" ht="15" customHeight="1" x14ac:dyDescent="0.3">
      <c r="A34" s="104" t="s">
        <v>183</v>
      </c>
      <c r="B34" s="90">
        <v>358</v>
      </c>
      <c r="C34" s="75">
        <f t="shared" si="0"/>
        <v>2.9450792086456996E-5</v>
      </c>
      <c r="D34" s="108"/>
      <c r="E34" s="38"/>
    </row>
    <row r="35" spans="1:5" s="86" customFormat="1" ht="15" customHeight="1" x14ac:dyDescent="0.3">
      <c r="A35" s="104" t="s">
        <v>184</v>
      </c>
      <c r="B35" s="90">
        <v>129</v>
      </c>
      <c r="C35" s="75">
        <f t="shared" si="0"/>
        <v>1.0612156925008247E-5</v>
      </c>
      <c r="D35" s="108"/>
      <c r="E35" s="38"/>
    </row>
    <row r="36" spans="1:5" s="86" customFormat="1" ht="15" customHeight="1" x14ac:dyDescent="0.3">
      <c r="A36" s="104" t="s">
        <v>185</v>
      </c>
      <c r="B36" s="90">
        <v>279</v>
      </c>
      <c r="C36" s="75">
        <f t="shared" si="0"/>
        <v>2.2951874279669E-5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2640</v>
      </c>
      <c r="C37" s="73">
        <f t="shared" si="0"/>
        <v>2.1717902544202925E-4</v>
      </c>
      <c r="D37" s="108"/>
      <c r="E37" s="38"/>
    </row>
    <row r="38" spans="1:5" s="86" customFormat="1" ht="15" customHeight="1" x14ac:dyDescent="0.3">
      <c r="A38" s="104" t="s">
        <v>186</v>
      </c>
      <c r="B38" s="92">
        <v>2384</v>
      </c>
      <c r="C38" s="75">
        <f t="shared" si="0"/>
        <v>1.9611924115674155E-4</v>
      </c>
      <c r="D38" s="108"/>
      <c r="E38" s="38"/>
    </row>
    <row r="39" spans="1:5" s="86" customFormat="1" ht="15" customHeight="1" x14ac:dyDescent="0.3">
      <c r="A39" s="104" t="s">
        <v>187</v>
      </c>
      <c r="B39" s="90">
        <v>249</v>
      </c>
      <c r="C39" s="75">
        <f t="shared" si="0"/>
        <v>2.0483930808736851E-5</v>
      </c>
      <c r="D39" s="108"/>
      <c r="E39" s="38"/>
    </row>
    <row r="40" spans="1:5" s="86" customFormat="1" ht="15" customHeight="1" x14ac:dyDescent="0.3">
      <c r="A40" s="104" t="s">
        <v>188</v>
      </c>
      <c r="B40" s="90">
        <v>7</v>
      </c>
      <c r="C40" s="75">
        <f t="shared" si="0"/>
        <v>5.7585347655083513E-7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376</v>
      </c>
      <c r="C41" s="73">
        <f t="shared" si="0"/>
        <v>3.0931558169016289E-5</v>
      </c>
      <c r="D41" s="108"/>
      <c r="E41" s="38"/>
    </row>
    <row r="42" spans="1:5" s="86" customFormat="1" ht="15" customHeight="1" x14ac:dyDescent="0.3">
      <c r="A42" s="104" t="s">
        <v>189</v>
      </c>
      <c r="B42" s="102">
        <v>300</v>
      </c>
      <c r="C42" s="75">
        <f t="shared" si="0"/>
        <v>2.4679434709321503E-5</v>
      </c>
      <c r="D42" s="108"/>
      <c r="E42" s="38"/>
    </row>
    <row r="43" spans="1:5" s="86" customFormat="1" ht="15" customHeight="1" thickBot="1" x14ac:dyDescent="0.35">
      <c r="A43" s="105" t="s">
        <v>191</v>
      </c>
      <c r="B43" s="103">
        <v>76</v>
      </c>
      <c r="C43" s="79">
        <f t="shared" si="0"/>
        <v>6.2521234596947808E-6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237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81" t="s">
        <v>213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28" t="s">
        <v>235</v>
      </c>
    </row>
    <row r="3" spans="1:5" ht="21.6" customHeight="1" x14ac:dyDescent="0.35">
      <c r="A3" s="144" t="s">
        <v>236</v>
      </c>
      <c r="B3" s="139"/>
      <c r="C3" s="139"/>
    </row>
    <row r="4" spans="1:5" ht="21" customHeight="1" thickBot="1" x14ac:dyDescent="0.4">
      <c r="A4" s="141" t="s">
        <v>233</v>
      </c>
      <c r="B4" s="141"/>
      <c r="C4" s="141"/>
    </row>
    <row r="5" spans="1:5" s="17" customFormat="1" ht="43.5" customHeight="1" thickBot="1" x14ac:dyDescent="0.3">
      <c r="A5" s="36"/>
      <c r="B5" s="109" t="s">
        <v>92</v>
      </c>
      <c r="C5" s="110" t="s">
        <v>93</v>
      </c>
      <c r="D5" s="16"/>
      <c r="E5" s="16"/>
    </row>
    <row r="6" spans="1:5" s="20" customFormat="1" ht="15" customHeight="1" x14ac:dyDescent="0.3">
      <c r="A6" s="66" t="s">
        <v>99</v>
      </c>
      <c r="B6" s="89">
        <v>15418</v>
      </c>
      <c r="C6" s="72">
        <v>1.2737701091974083E-3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59</v>
      </c>
      <c r="C9" s="75">
        <v>4.8743310703494031E-6</v>
      </c>
      <c r="D9" s="108"/>
      <c r="E9" s="38"/>
    </row>
    <row r="10" spans="1:5" ht="15" customHeight="1" x14ac:dyDescent="0.35">
      <c r="A10" s="84" t="s">
        <v>138</v>
      </c>
      <c r="B10" s="90">
        <v>1386</v>
      </c>
      <c r="C10" s="75">
        <v>1.1450547226278427E-4</v>
      </c>
      <c r="D10" s="108"/>
      <c r="E10" s="38"/>
    </row>
    <row r="11" spans="1:5" ht="15" customHeight="1" x14ac:dyDescent="0.35">
      <c r="A11" s="84" t="s">
        <v>139</v>
      </c>
      <c r="B11" s="90">
        <v>7943</v>
      </c>
      <c r="C11" s="75">
        <v>6.5621714731839507E-4</v>
      </c>
      <c r="D11" s="108"/>
      <c r="E11" s="38"/>
    </row>
    <row r="12" spans="1:5" ht="15" customHeight="1" x14ac:dyDescent="0.35">
      <c r="A12" s="84" t="s">
        <v>140</v>
      </c>
      <c r="B12" s="90">
        <v>4150</v>
      </c>
      <c r="C12" s="75">
        <v>3.4285549054152578E-4</v>
      </c>
      <c r="D12" s="108"/>
      <c r="E12" s="38"/>
    </row>
    <row r="13" spans="1:5" ht="15" customHeight="1" x14ac:dyDescent="0.35">
      <c r="A13" s="84" t="s">
        <v>141</v>
      </c>
      <c r="B13" s="90">
        <v>1880</v>
      </c>
      <c r="C13" s="75">
        <v>1.5531766800435385E-4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69" t="s">
        <v>197</v>
      </c>
      <c r="B15" s="76"/>
      <c r="C15" s="75"/>
      <c r="D15" s="108"/>
      <c r="E15" s="38"/>
    </row>
    <row r="16" spans="1:5" s="20" customFormat="1" ht="15" customHeight="1" x14ac:dyDescent="0.3">
      <c r="A16" s="98" t="s">
        <v>193</v>
      </c>
      <c r="B16" s="89">
        <v>4690</v>
      </c>
      <c r="C16" s="73">
        <v>3.8746801220235081E-4</v>
      </c>
      <c r="D16" s="108"/>
      <c r="E16" s="38"/>
    </row>
    <row r="17" spans="1:5" s="86" customFormat="1" ht="15" customHeight="1" x14ac:dyDescent="0.3">
      <c r="A17" s="104" t="s">
        <v>169</v>
      </c>
      <c r="B17" s="90">
        <v>1032</v>
      </c>
      <c r="C17" s="75">
        <v>8.5259485840687862E-5</v>
      </c>
      <c r="D17" s="108"/>
      <c r="E17" s="38"/>
    </row>
    <row r="18" spans="1:5" s="86" customFormat="1" ht="15" customHeight="1" x14ac:dyDescent="0.3">
      <c r="A18" s="104" t="s">
        <v>170</v>
      </c>
      <c r="B18" s="90">
        <v>3327</v>
      </c>
      <c r="C18" s="75">
        <v>2.7486270289919427E-4</v>
      </c>
      <c r="D18" s="108"/>
      <c r="E18" s="38"/>
    </row>
    <row r="19" spans="1:5" s="86" customFormat="1" ht="15" customHeight="1" x14ac:dyDescent="0.3">
      <c r="A19" s="104" t="s">
        <v>171</v>
      </c>
      <c r="B19" s="90">
        <v>162</v>
      </c>
      <c r="C19" s="75">
        <v>1.3383756498247512E-5</v>
      </c>
      <c r="D19" s="108"/>
      <c r="E19" s="38"/>
    </row>
    <row r="20" spans="1:5" s="86" customFormat="1" ht="15" customHeight="1" x14ac:dyDescent="0.3">
      <c r="A20" s="104" t="s">
        <v>172</v>
      </c>
      <c r="B20" s="90">
        <v>169</v>
      </c>
      <c r="C20" s="75">
        <v>1.396206696422117E-5</v>
      </c>
      <c r="D20" s="108"/>
      <c r="E20" s="38"/>
    </row>
    <row r="21" spans="1:5" s="86" customFormat="1" ht="15" customHeight="1" x14ac:dyDescent="0.3">
      <c r="A21" s="104" t="s">
        <v>173</v>
      </c>
      <c r="B21" s="100">
        <v>0</v>
      </c>
      <c r="C21" s="114">
        <v>0</v>
      </c>
      <c r="D21" s="108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2493</v>
      </c>
      <c r="C23" s="73">
        <v>2.059611416674756E-4</v>
      </c>
      <c r="D23" s="108"/>
      <c r="E23" s="38"/>
    </row>
    <row r="24" spans="1:5" s="86" customFormat="1" ht="15" customHeight="1" x14ac:dyDescent="0.3">
      <c r="A24" s="104" t="s">
        <v>175</v>
      </c>
      <c r="B24" s="90">
        <v>1857</v>
      </c>
      <c r="C24" s="75">
        <v>1.5341750504472613E-4</v>
      </c>
      <c r="D24" s="108"/>
      <c r="E24" s="38"/>
    </row>
    <row r="25" spans="1:5" s="86" customFormat="1" ht="15" customHeight="1" x14ac:dyDescent="0.3">
      <c r="A25" s="104" t="s">
        <v>176</v>
      </c>
      <c r="B25" s="90">
        <v>475</v>
      </c>
      <c r="C25" s="75">
        <v>3.9242495905355362E-5</v>
      </c>
      <c r="D25" s="108"/>
      <c r="E25" s="38"/>
    </row>
    <row r="26" spans="1:5" s="86" customFormat="1" ht="15" customHeight="1" x14ac:dyDescent="0.3">
      <c r="A26" s="104" t="s">
        <v>177</v>
      </c>
      <c r="B26" s="90">
        <v>52</v>
      </c>
      <c r="C26" s="75">
        <v>4.2960206043757445E-6</v>
      </c>
      <c r="D26" s="108"/>
      <c r="E26" s="38"/>
    </row>
    <row r="27" spans="1:5" s="86" customFormat="1" ht="15" customHeight="1" x14ac:dyDescent="0.3">
      <c r="A27" s="104" t="s">
        <v>178</v>
      </c>
      <c r="B27" s="90">
        <v>109</v>
      </c>
      <c r="C27" s="75">
        <v>9.0051201130183874E-6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3363</v>
      </c>
      <c r="C28" s="73">
        <v>2.7783687100991594E-4</v>
      </c>
      <c r="D28" s="108"/>
      <c r="E28" s="38"/>
    </row>
    <row r="29" spans="1:5" s="86" customFormat="1" ht="15" customHeight="1" x14ac:dyDescent="0.3">
      <c r="A29" s="104" t="s">
        <v>179</v>
      </c>
      <c r="B29" s="90">
        <v>2219</v>
      </c>
      <c r="C29" s="75">
        <v>1.8332441771364957E-4</v>
      </c>
      <c r="D29" s="108"/>
      <c r="E29" s="38"/>
    </row>
    <row r="30" spans="1:5" s="86" customFormat="1" ht="15" customHeight="1" x14ac:dyDescent="0.3">
      <c r="A30" s="104" t="s">
        <v>180</v>
      </c>
      <c r="B30" s="90">
        <v>1037</v>
      </c>
      <c r="C30" s="75">
        <v>8.5672564744954756E-5</v>
      </c>
      <c r="D30" s="108"/>
      <c r="E30" s="38"/>
    </row>
    <row r="31" spans="1:5" s="86" customFormat="1" ht="15" customHeight="1" x14ac:dyDescent="0.3">
      <c r="A31" s="104" t="s">
        <v>181</v>
      </c>
      <c r="B31" s="90">
        <v>107</v>
      </c>
      <c r="C31" s="75">
        <v>8.839888551311628E-6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1916</v>
      </c>
      <c r="C32" s="73">
        <v>1.5829183611507552E-4</v>
      </c>
      <c r="D32" s="108"/>
      <c r="E32" s="38"/>
    </row>
    <row r="33" spans="1:5" s="86" customFormat="1" ht="15" customHeight="1" x14ac:dyDescent="0.3">
      <c r="A33" s="104" t="s">
        <v>182</v>
      </c>
      <c r="B33" s="92">
        <v>1102</v>
      </c>
      <c r="C33" s="75">
        <v>9.1042590500424437E-5</v>
      </c>
      <c r="D33" s="108"/>
      <c r="E33" s="38"/>
    </row>
    <row r="34" spans="1:5" s="86" customFormat="1" ht="15" customHeight="1" x14ac:dyDescent="0.3">
      <c r="A34" s="104" t="s">
        <v>183</v>
      </c>
      <c r="B34" s="90">
        <v>405</v>
      </c>
      <c r="C34" s="75">
        <v>3.3459391245618781E-5</v>
      </c>
      <c r="D34" s="108"/>
      <c r="E34" s="38"/>
    </row>
    <row r="35" spans="1:5" s="86" customFormat="1" ht="15" customHeight="1" x14ac:dyDescent="0.3">
      <c r="A35" s="104" t="s">
        <v>184</v>
      </c>
      <c r="B35" s="90">
        <v>131</v>
      </c>
      <c r="C35" s="75">
        <v>1.0822667291792742E-5</v>
      </c>
      <c r="D35" s="108"/>
      <c r="E35" s="38"/>
    </row>
    <row r="36" spans="1:5" s="86" customFormat="1" ht="15" customHeight="1" x14ac:dyDescent="0.3">
      <c r="A36" s="104" t="s">
        <v>185</v>
      </c>
      <c r="B36" s="90">
        <v>278</v>
      </c>
      <c r="C36" s="75">
        <v>2.2967187077239559E-5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2589</v>
      </c>
      <c r="C37" s="73">
        <v>2.1389225662940005E-4</v>
      </c>
      <c r="D37" s="108"/>
      <c r="E37" s="38"/>
    </row>
    <row r="38" spans="1:5" s="86" customFormat="1" ht="15" customHeight="1" x14ac:dyDescent="0.3">
      <c r="A38" s="104" t="s">
        <v>186</v>
      </c>
      <c r="B38" s="92">
        <v>2346</v>
      </c>
      <c r="C38" s="75">
        <v>1.9381662188202879E-4</v>
      </c>
      <c r="D38" s="108"/>
      <c r="E38" s="38"/>
    </row>
    <row r="39" spans="1:5" s="86" customFormat="1" ht="15" customHeight="1" x14ac:dyDescent="0.3">
      <c r="A39" s="104" t="s">
        <v>187</v>
      </c>
      <c r="B39" s="90">
        <v>231</v>
      </c>
      <c r="C39" s="75">
        <v>1.9084245377130712E-5</v>
      </c>
      <c r="D39" s="108"/>
      <c r="E39" s="38"/>
    </row>
    <row r="40" spans="1:5" s="86" customFormat="1" ht="15" customHeight="1" x14ac:dyDescent="0.3">
      <c r="A40" s="104" t="s">
        <v>188</v>
      </c>
      <c r="B40" s="90">
        <v>12</v>
      </c>
      <c r="C40" s="75">
        <v>9.9138937024055643E-7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367</v>
      </c>
      <c r="C41" s="73">
        <v>3.0319991573190353E-5</v>
      </c>
      <c r="D41" s="108"/>
      <c r="E41" s="38"/>
    </row>
    <row r="42" spans="1:5" s="86" customFormat="1" ht="15" customHeight="1" x14ac:dyDescent="0.3">
      <c r="A42" s="104" t="s">
        <v>189</v>
      </c>
      <c r="B42" s="102">
        <v>292</v>
      </c>
      <c r="C42" s="75">
        <v>2.4123808009186875E-5</v>
      </c>
      <c r="D42" s="108"/>
      <c r="E42" s="38"/>
    </row>
    <row r="43" spans="1:5" s="86" customFormat="1" ht="15" customHeight="1" thickBot="1" x14ac:dyDescent="0.35">
      <c r="A43" s="105" t="s">
        <v>191</v>
      </c>
      <c r="B43" s="103">
        <v>75</v>
      </c>
      <c r="C43" s="79">
        <v>6.1961835640034781E-6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234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81" t="s">
        <v>213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28" t="s">
        <v>230</v>
      </c>
    </row>
    <row r="3" spans="1:5" ht="21.6" customHeight="1" x14ac:dyDescent="0.35">
      <c r="A3" s="138" t="s">
        <v>210</v>
      </c>
      <c r="B3" s="139"/>
      <c r="C3" s="139"/>
    </row>
    <row r="4" spans="1:5" ht="21" customHeight="1" thickBot="1" x14ac:dyDescent="0.4">
      <c r="A4" s="141" t="s">
        <v>228</v>
      </c>
      <c r="B4" s="141"/>
      <c r="C4" s="141"/>
    </row>
    <row r="5" spans="1:5" s="17" customFormat="1" ht="43.5" customHeight="1" thickBot="1" x14ac:dyDescent="0.3">
      <c r="A5" s="36"/>
      <c r="B5" s="109" t="s">
        <v>92</v>
      </c>
      <c r="C5" s="110" t="s">
        <v>93</v>
      </c>
      <c r="D5" s="16"/>
      <c r="E5" s="16"/>
    </row>
    <row r="6" spans="1:5" s="20" customFormat="1" ht="15" customHeight="1" x14ac:dyDescent="0.3">
      <c r="A6" s="66" t="s">
        <v>99</v>
      </c>
      <c r="B6" s="89">
        <v>15721</v>
      </c>
      <c r="C6" s="72">
        <v>1.3036364167072437E-3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41</v>
      </c>
      <c r="C9" s="75">
        <v>3.3998532590164106E-6</v>
      </c>
      <c r="D9" s="108"/>
      <c r="E9" s="38"/>
    </row>
    <row r="10" spans="1:5" ht="15" customHeight="1" x14ac:dyDescent="0.35">
      <c r="A10" s="84" t="s">
        <v>138</v>
      </c>
      <c r="B10" s="90">
        <v>1474</v>
      </c>
      <c r="C10" s="75">
        <v>1.2222887082415096E-4</v>
      </c>
      <c r="D10" s="108"/>
      <c r="E10" s="38"/>
    </row>
    <row r="11" spans="1:5" ht="15" customHeight="1" x14ac:dyDescent="0.35">
      <c r="A11" s="84" t="s">
        <v>139</v>
      </c>
      <c r="B11" s="90">
        <v>8023</v>
      </c>
      <c r="C11" s="75">
        <v>6.6529323651435765E-4</v>
      </c>
      <c r="D11" s="108"/>
      <c r="E11" s="38"/>
    </row>
    <row r="12" spans="1:5" ht="15" customHeight="1" x14ac:dyDescent="0.35">
      <c r="A12" s="84" t="s">
        <v>140</v>
      </c>
      <c r="B12" s="90">
        <v>4434</v>
      </c>
      <c r="C12" s="75">
        <v>3.6768169147509183E-4</v>
      </c>
      <c r="D12" s="108"/>
      <c r="E12" s="38"/>
    </row>
    <row r="13" spans="1:5" ht="15" customHeight="1" x14ac:dyDescent="0.35">
      <c r="A13" s="84" t="s">
        <v>141</v>
      </c>
      <c r="B13" s="90">
        <v>1749</v>
      </c>
      <c r="C13" s="75">
        <v>1.450327646346269E-4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69" t="s">
        <v>197</v>
      </c>
      <c r="B15" s="76"/>
      <c r="C15" s="75"/>
      <c r="D15" s="108"/>
      <c r="E15" s="38"/>
    </row>
    <row r="16" spans="1:5" s="20" customFormat="1" ht="15" customHeight="1" x14ac:dyDescent="0.3">
      <c r="A16" s="98" t="s">
        <v>193</v>
      </c>
      <c r="B16" s="89">
        <v>4786</v>
      </c>
      <c r="C16" s="73">
        <v>3.9687067555250105E-4</v>
      </c>
      <c r="D16" s="108"/>
      <c r="E16" s="38"/>
    </row>
    <row r="17" spans="1:5" s="86" customFormat="1" ht="15" customHeight="1" x14ac:dyDescent="0.3">
      <c r="A17" s="104" t="s">
        <v>169</v>
      </c>
      <c r="B17" s="90">
        <v>1108</v>
      </c>
      <c r="C17" s="75">
        <v>9.1878961243662999E-5</v>
      </c>
      <c r="D17" s="108"/>
      <c r="E17" s="38"/>
    </row>
    <row r="18" spans="1:5" s="86" customFormat="1" ht="15" customHeight="1" x14ac:dyDescent="0.3">
      <c r="A18" s="104" t="s">
        <v>170</v>
      </c>
      <c r="B18" s="90">
        <v>3313</v>
      </c>
      <c r="C18" s="75">
        <v>2.7472472797856996E-4</v>
      </c>
      <c r="D18" s="108"/>
      <c r="E18" s="38"/>
    </row>
    <row r="19" spans="1:5" s="86" customFormat="1" ht="15" customHeight="1" x14ac:dyDescent="0.3">
      <c r="A19" s="104" t="s">
        <v>171</v>
      </c>
      <c r="B19" s="90">
        <v>214</v>
      </c>
      <c r="C19" s="75">
        <v>1.7745575547061267E-5</v>
      </c>
      <c r="D19" s="108"/>
      <c r="E19" s="38"/>
    </row>
    <row r="20" spans="1:5" s="86" customFormat="1" ht="15" customHeight="1" x14ac:dyDescent="0.3">
      <c r="A20" s="104" t="s">
        <v>172</v>
      </c>
      <c r="B20" s="90">
        <v>149</v>
      </c>
      <c r="C20" s="75">
        <v>1.2355564282766956E-5</v>
      </c>
      <c r="D20" s="108"/>
      <c r="E20" s="38"/>
    </row>
    <row r="21" spans="1:5" s="86" customFormat="1" ht="15" customHeight="1" x14ac:dyDescent="0.3">
      <c r="A21" s="104" t="s">
        <v>173</v>
      </c>
      <c r="B21" s="90">
        <v>2</v>
      </c>
      <c r="C21" s="75">
        <v>1.6584650043982493E-7</v>
      </c>
      <c r="D21" s="108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2455</v>
      </c>
      <c r="C23" s="73">
        <v>2.0357657928988509E-4</v>
      </c>
      <c r="D23" s="108"/>
      <c r="E23" s="38"/>
    </row>
    <row r="24" spans="1:5" s="86" customFormat="1" ht="15" customHeight="1" x14ac:dyDescent="0.3">
      <c r="A24" s="104" t="s">
        <v>175</v>
      </c>
      <c r="B24" s="90">
        <v>1902</v>
      </c>
      <c r="C24" s="75">
        <v>1.5772002191827349E-4</v>
      </c>
      <c r="D24" s="108"/>
      <c r="E24" s="38"/>
    </row>
    <row r="25" spans="1:5" s="86" customFormat="1" ht="15" customHeight="1" x14ac:dyDescent="0.3">
      <c r="A25" s="104" t="s">
        <v>176</v>
      </c>
      <c r="B25" s="90">
        <v>402</v>
      </c>
      <c r="C25" s="75">
        <v>3.3335146588404811E-5</v>
      </c>
      <c r="D25" s="108"/>
      <c r="E25" s="38"/>
    </row>
    <row r="26" spans="1:5" s="86" customFormat="1" ht="15" customHeight="1" x14ac:dyDescent="0.3">
      <c r="A26" s="104" t="s">
        <v>177</v>
      </c>
      <c r="B26" s="90">
        <v>70</v>
      </c>
      <c r="C26" s="75">
        <v>5.8046275153938723E-6</v>
      </c>
      <c r="D26" s="108"/>
      <c r="E26" s="38"/>
    </row>
    <row r="27" spans="1:5" s="86" customFormat="1" ht="15" customHeight="1" x14ac:dyDescent="0.3">
      <c r="A27" s="104" t="s">
        <v>178</v>
      </c>
      <c r="B27" s="90">
        <v>81</v>
      </c>
      <c r="C27" s="75">
        <v>6.7167832678129096E-6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3428</v>
      </c>
      <c r="C28" s="73">
        <v>2.8426090175385989E-4</v>
      </c>
      <c r="D28" s="108"/>
      <c r="E28" s="38"/>
    </row>
    <row r="29" spans="1:5" s="86" customFormat="1" ht="15" customHeight="1" x14ac:dyDescent="0.3">
      <c r="A29" s="104" t="s">
        <v>179</v>
      </c>
      <c r="B29" s="90">
        <v>2344</v>
      </c>
      <c r="C29" s="75">
        <v>1.9437209851547481E-4</v>
      </c>
      <c r="D29" s="108"/>
      <c r="E29" s="38"/>
    </row>
    <row r="30" spans="1:5" s="86" customFormat="1" ht="15" customHeight="1" x14ac:dyDescent="0.3">
      <c r="A30" s="104" t="s">
        <v>180</v>
      </c>
      <c r="B30" s="90">
        <v>988</v>
      </c>
      <c r="C30" s="75">
        <v>8.1928171217273506E-5</v>
      </c>
      <c r="D30" s="108"/>
      <c r="E30" s="38"/>
    </row>
    <row r="31" spans="1:5" s="86" customFormat="1" ht="15" customHeight="1" x14ac:dyDescent="0.3">
      <c r="A31" s="104" t="s">
        <v>181</v>
      </c>
      <c r="B31" s="90">
        <v>96</v>
      </c>
      <c r="C31" s="75">
        <v>7.9606320211115954E-6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1883</v>
      </c>
      <c r="C32" s="73">
        <v>1.5614448016409516E-4</v>
      </c>
      <c r="D32" s="108"/>
      <c r="E32" s="38"/>
    </row>
    <row r="33" spans="1:5" s="86" customFormat="1" ht="15" customHeight="1" x14ac:dyDescent="0.3">
      <c r="A33" s="104" t="s">
        <v>182</v>
      </c>
      <c r="B33" s="92">
        <v>1089</v>
      </c>
      <c r="C33" s="75">
        <v>9.0303419489484672E-5</v>
      </c>
      <c r="D33" s="108"/>
      <c r="E33" s="38"/>
    </row>
    <row r="34" spans="1:5" s="86" customFormat="1" ht="15" customHeight="1" x14ac:dyDescent="0.3">
      <c r="A34" s="104" t="s">
        <v>183</v>
      </c>
      <c r="B34" s="90">
        <v>394</v>
      </c>
      <c r="C34" s="75">
        <v>3.2671760586645511E-5</v>
      </c>
      <c r="D34" s="108"/>
      <c r="E34" s="38"/>
    </row>
    <row r="35" spans="1:5" s="86" customFormat="1" ht="15" customHeight="1" x14ac:dyDescent="0.3">
      <c r="A35" s="104" t="s">
        <v>184</v>
      </c>
      <c r="B35" s="90">
        <v>138</v>
      </c>
      <c r="C35" s="75">
        <v>1.1443408530347919E-5</v>
      </c>
      <c r="D35" s="108"/>
      <c r="E35" s="38"/>
    </row>
    <row r="36" spans="1:5" s="86" customFormat="1" ht="15" customHeight="1" x14ac:dyDescent="0.3">
      <c r="A36" s="104" t="s">
        <v>185</v>
      </c>
      <c r="B36" s="90">
        <v>262</v>
      </c>
      <c r="C36" s="75">
        <v>2.1725891557617063E-5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2751</v>
      </c>
      <c r="C37" s="73">
        <v>2.2812186135497917E-4</v>
      </c>
      <c r="D37" s="108"/>
      <c r="E37" s="38"/>
    </row>
    <row r="38" spans="1:5" s="86" customFormat="1" ht="15" customHeight="1" x14ac:dyDescent="0.3">
      <c r="A38" s="104" t="s">
        <v>186</v>
      </c>
      <c r="B38" s="92">
        <v>2505</v>
      </c>
      <c r="C38" s="75">
        <v>2.0772274180088071E-4</v>
      </c>
      <c r="D38" s="108"/>
      <c r="E38" s="38"/>
    </row>
    <row r="39" spans="1:5" s="86" customFormat="1" ht="15" customHeight="1" x14ac:dyDescent="0.3">
      <c r="A39" s="104" t="s">
        <v>187</v>
      </c>
      <c r="B39" s="90">
        <v>241</v>
      </c>
      <c r="C39" s="75">
        <v>1.9984503302998904E-5</v>
      </c>
      <c r="D39" s="108"/>
      <c r="E39" s="38"/>
    </row>
    <row r="40" spans="1:5" s="86" customFormat="1" ht="15" customHeight="1" x14ac:dyDescent="0.3">
      <c r="A40" s="104" t="s">
        <v>188</v>
      </c>
      <c r="B40" s="90">
        <v>5</v>
      </c>
      <c r="C40" s="75">
        <v>4.1461625109956231E-7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418</v>
      </c>
      <c r="C41" s="73">
        <v>3.4661918591923405E-5</v>
      </c>
      <c r="D41" s="108"/>
      <c r="E41" s="38"/>
    </row>
    <row r="42" spans="1:5" s="86" customFormat="1" ht="15" customHeight="1" x14ac:dyDescent="0.3">
      <c r="A42" s="104" t="s">
        <v>189</v>
      </c>
      <c r="B42" s="102">
        <v>306</v>
      </c>
      <c r="C42" s="75">
        <v>2.5374514567293212E-5</v>
      </c>
      <c r="D42" s="108"/>
      <c r="E42" s="38"/>
    </row>
    <row r="43" spans="1:5" s="86" customFormat="1" ht="15" customHeight="1" thickBot="1" x14ac:dyDescent="0.35">
      <c r="A43" s="105" t="s">
        <v>191</v>
      </c>
      <c r="B43" s="103">
        <v>112</v>
      </c>
      <c r="C43" s="79">
        <v>9.2874040246301963E-6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229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81" t="s">
        <v>213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28" t="s">
        <v>227</v>
      </c>
    </row>
    <row r="3" spans="1:5" ht="21.6" customHeight="1" x14ac:dyDescent="0.35">
      <c r="A3" s="138" t="s">
        <v>210</v>
      </c>
      <c r="B3" s="139"/>
      <c r="C3" s="139"/>
    </row>
    <row r="4" spans="1:5" ht="21" customHeight="1" thickBot="1" x14ac:dyDescent="0.4">
      <c r="A4" s="141" t="s">
        <v>225</v>
      </c>
      <c r="B4" s="141"/>
      <c r="C4" s="141"/>
    </row>
    <row r="5" spans="1:5" s="17" customFormat="1" ht="43.5" customHeight="1" thickBot="1" x14ac:dyDescent="0.3">
      <c r="A5" s="36"/>
      <c r="B5" s="109" t="s">
        <v>92</v>
      </c>
      <c r="C5" s="110" t="s">
        <v>93</v>
      </c>
      <c r="D5" s="16"/>
      <c r="E5" s="16"/>
    </row>
    <row r="6" spans="1:5" s="20" customFormat="1" ht="15" customHeight="1" x14ac:dyDescent="0.3">
      <c r="A6" s="66" t="s">
        <v>99</v>
      </c>
      <c r="B6" s="89">
        <v>13712</v>
      </c>
      <c r="C6" s="72">
        <v>1.1412649080433624E-3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56</v>
      </c>
      <c r="C9" s="75">
        <v>4.6609418648212001E-6</v>
      </c>
      <c r="D9" s="108"/>
      <c r="E9" s="38"/>
    </row>
    <row r="10" spans="1:5" ht="15" customHeight="1" x14ac:dyDescent="0.35">
      <c r="A10" s="84" t="s">
        <v>138</v>
      </c>
      <c r="B10" s="90">
        <v>1433</v>
      </c>
      <c r="C10" s="75">
        <v>1.1927017307658535E-4</v>
      </c>
      <c r="D10" s="108"/>
      <c r="E10" s="38"/>
    </row>
    <row r="11" spans="1:5" ht="15" customHeight="1" x14ac:dyDescent="0.35">
      <c r="A11" s="84" t="s">
        <v>139</v>
      </c>
      <c r="B11" s="90">
        <v>7682</v>
      </c>
      <c r="C11" s="75">
        <v>6.3938134652779394E-4</v>
      </c>
      <c r="D11" s="108"/>
      <c r="E11" s="38"/>
    </row>
    <row r="12" spans="1:5" ht="15" customHeight="1" x14ac:dyDescent="0.35">
      <c r="A12" s="84" t="s">
        <v>140</v>
      </c>
      <c r="B12" s="90">
        <v>3642</v>
      </c>
      <c r="C12" s="75">
        <v>3.0312768342283589E-4</v>
      </c>
      <c r="D12" s="108"/>
      <c r="E12" s="38"/>
    </row>
    <row r="13" spans="1:5" ht="15" customHeight="1" x14ac:dyDescent="0.35">
      <c r="A13" s="84" t="s">
        <v>141</v>
      </c>
      <c r="B13" s="90">
        <v>899</v>
      </c>
      <c r="C13" s="75">
        <v>7.4824763151326056E-5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69" t="s">
        <v>197</v>
      </c>
      <c r="B15" s="76"/>
      <c r="C15" s="75"/>
      <c r="D15" s="108"/>
      <c r="E15" s="38"/>
    </row>
    <row r="16" spans="1:5" s="20" customFormat="1" ht="15.75" customHeight="1" x14ac:dyDescent="0.3">
      <c r="A16" s="98" t="s">
        <v>193</v>
      </c>
      <c r="B16" s="89">
        <v>4208</v>
      </c>
      <c r="C16" s="73">
        <v>3.5023648869942161E-4</v>
      </c>
      <c r="D16" s="108"/>
      <c r="E16" s="38"/>
    </row>
    <row r="17" spans="1:5" s="86" customFormat="1" ht="15" customHeight="1" x14ac:dyDescent="0.3">
      <c r="A17" s="104" t="s">
        <v>169</v>
      </c>
      <c r="B17" s="90">
        <v>983</v>
      </c>
      <c r="C17" s="75">
        <v>8.1816175948557852E-5</v>
      </c>
      <c r="D17" s="108"/>
      <c r="E17" s="38"/>
    </row>
    <row r="18" spans="1:5" s="86" customFormat="1" ht="15" customHeight="1" x14ac:dyDescent="0.3">
      <c r="A18" s="104" t="s">
        <v>170</v>
      </c>
      <c r="B18" s="90">
        <v>2894</v>
      </c>
      <c r="C18" s="75">
        <v>2.4087081708558131E-4</v>
      </c>
      <c r="D18" s="108"/>
      <c r="E18" s="38"/>
    </row>
    <row r="19" spans="1:5" s="86" customFormat="1" ht="15" customHeight="1" x14ac:dyDescent="0.3">
      <c r="A19" s="104" t="s">
        <v>171</v>
      </c>
      <c r="B19" s="90">
        <v>184</v>
      </c>
      <c r="C19" s="75">
        <v>1.53145232701268E-5</v>
      </c>
      <c r="D19" s="108"/>
      <c r="E19" s="38"/>
    </row>
    <row r="20" spans="1:5" s="86" customFormat="1" ht="15" customHeight="1" x14ac:dyDescent="0.3">
      <c r="A20" s="104" t="s">
        <v>172</v>
      </c>
      <c r="B20" s="90">
        <v>146</v>
      </c>
      <c r="C20" s="75">
        <v>1.2151741290426699E-5</v>
      </c>
      <c r="D20" s="108"/>
      <c r="E20" s="38"/>
    </row>
    <row r="21" spans="1:5" s="86" customFormat="1" ht="15" customHeight="1" x14ac:dyDescent="0.3">
      <c r="A21" s="104" t="s">
        <v>173</v>
      </c>
      <c r="B21" s="90">
        <v>1</v>
      </c>
      <c r="C21" s="75">
        <v>8.3231104728949996E-8</v>
      </c>
      <c r="D21" s="108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v>0</v>
      </c>
      <c r="D22" s="108"/>
      <c r="E22" s="38"/>
    </row>
    <row r="23" spans="1:5" s="20" customFormat="1" ht="15.75" customHeight="1" x14ac:dyDescent="0.3">
      <c r="A23" s="99" t="s">
        <v>198</v>
      </c>
      <c r="B23" s="101">
        <v>2015</v>
      </c>
      <c r="C23" s="73">
        <v>1.6771067602883426E-4</v>
      </c>
      <c r="D23" s="108"/>
      <c r="E23" s="38"/>
    </row>
    <row r="24" spans="1:5" s="86" customFormat="1" ht="15" customHeight="1" x14ac:dyDescent="0.3">
      <c r="A24" s="104" t="s">
        <v>175</v>
      </c>
      <c r="B24" s="90">
        <v>1598</v>
      </c>
      <c r="C24" s="75">
        <v>1.3300330535686211E-4</v>
      </c>
      <c r="D24" s="108"/>
      <c r="E24" s="38"/>
    </row>
    <row r="25" spans="1:5" s="86" customFormat="1" ht="15" customHeight="1" x14ac:dyDescent="0.3">
      <c r="A25" s="104" t="s">
        <v>176</v>
      </c>
      <c r="B25" s="90">
        <v>266</v>
      </c>
      <c r="C25" s="75">
        <v>2.2139473857900702E-5</v>
      </c>
      <c r="D25" s="108"/>
      <c r="E25" s="38"/>
    </row>
    <row r="26" spans="1:5" s="86" customFormat="1" ht="15" customHeight="1" x14ac:dyDescent="0.3">
      <c r="A26" s="104" t="s">
        <v>177</v>
      </c>
      <c r="B26" s="90">
        <v>69</v>
      </c>
      <c r="C26" s="75">
        <v>5.7429462262975503E-6</v>
      </c>
      <c r="D26" s="108"/>
      <c r="E26" s="38"/>
    </row>
    <row r="27" spans="1:5" s="86" customFormat="1" ht="15" customHeight="1" x14ac:dyDescent="0.3">
      <c r="A27" s="104" t="s">
        <v>178</v>
      </c>
      <c r="B27" s="90">
        <v>82</v>
      </c>
      <c r="C27" s="75">
        <v>6.8249505877739004E-6</v>
      </c>
      <c r="D27" s="108"/>
      <c r="E27" s="38"/>
    </row>
    <row r="28" spans="1:5" s="20" customFormat="1" ht="15.75" customHeight="1" x14ac:dyDescent="0.3">
      <c r="A28" s="99" t="s">
        <v>199</v>
      </c>
      <c r="B28" s="89">
        <v>3002</v>
      </c>
      <c r="C28" s="73">
        <v>2.4985977639630787E-4</v>
      </c>
      <c r="D28" s="108"/>
      <c r="E28" s="38"/>
    </row>
    <row r="29" spans="1:5" s="86" customFormat="1" ht="15" customHeight="1" x14ac:dyDescent="0.3">
      <c r="A29" s="104" t="s">
        <v>179</v>
      </c>
      <c r="B29" s="90">
        <v>2076</v>
      </c>
      <c r="C29" s="75">
        <v>1.7278777341730021E-4</v>
      </c>
      <c r="D29" s="108"/>
      <c r="E29" s="38"/>
    </row>
    <row r="30" spans="1:5" s="86" customFormat="1" ht="15" customHeight="1" x14ac:dyDescent="0.3">
      <c r="A30" s="104" t="s">
        <v>180</v>
      </c>
      <c r="B30" s="90">
        <v>822</v>
      </c>
      <c r="C30" s="75">
        <v>6.8415968087196901E-5</v>
      </c>
      <c r="D30" s="108"/>
      <c r="E30" s="38"/>
    </row>
    <row r="31" spans="1:5" s="86" customFormat="1" ht="15" customHeight="1" x14ac:dyDescent="0.3">
      <c r="A31" s="104" t="s">
        <v>181</v>
      </c>
      <c r="B31" s="90">
        <v>104</v>
      </c>
      <c r="C31" s="75">
        <v>8.6560348918107997E-6</v>
      </c>
      <c r="D31" s="108"/>
      <c r="E31" s="38"/>
    </row>
    <row r="32" spans="1:5" s="20" customFormat="1" ht="15.75" customHeight="1" x14ac:dyDescent="0.3">
      <c r="A32" s="99" t="s">
        <v>200</v>
      </c>
      <c r="B32" s="89">
        <v>1721</v>
      </c>
      <c r="C32" s="73">
        <v>1.4324073123852296E-4</v>
      </c>
      <c r="D32" s="108"/>
      <c r="E32" s="38"/>
    </row>
    <row r="33" spans="1:5" s="86" customFormat="1" ht="15" customHeight="1" x14ac:dyDescent="0.3">
      <c r="A33" s="104" t="s">
        <v>182</v>
      </c>
      <c r="B33" s="92">
        <v>1022</v>
      </c>
      <c r="C33" s="75">
        <v>8.5062189032986902E-5</v>
      </c>
      <c r="D33" s="108"/>
      <c r="E33" s="38"/>
    </row>
    <row r="34" spans="1:5" s="86" customFormat="1" ht="15" customHeight="1" x14ac:dyDescent="0.3">
      <c r="A34" s="104" t="s">
        <v>183</v>
      </c>
      <c r="B34" s="90">
        <v>340</v>
      </c>
      <c r="C34" s="75">
        <v>2.8298575607843002E-5</v>
      </c>
      <c r="D34" s="108"/>
      <c r="E34" s="38"/>
    </row>
    <row r="35" spans="1:5" s="86" customFormat="1" ht="15" customHeight="1" x14ac:dyDescent="0.3">
      <c r="A35" s="104" t="s">
        <v>184</v>
      </c>
      <c r="B35" s="90">
        <v>118</v>
      </c>
      <c r="C35" s="75">
        <v>9.8212703580161001E-6</v>
      </c>
      <c r="D35" s="108"/>
      <c r="E35" s="38"/>
    </row>
    <row r="36" spans="1:5" s="86" customFormat="1" ht="15" customHeight="1" x14ac:dyDescent="0.3">
      <c r="A36" s="104" t="s">
        <v>185</v>
      </c>
      <c r="B36" s="90">
        <v>241</v>
      </c>
      <c r="C36" s="75">
        <v>2.0058696239676952E-5</v>
      </c>
      <c r="D36" s="108"/>
      <c r="E36" s="38"/>
    </row>
    <row r="37" spans="1:5" s="20" customFormat="1" ht="15.75" customHeight="1" x14ac:dyDescent="0.3">
      <c r="A37" s="99" t="s">
        <v>201</v>
      </c>
      <c r="B37" s="89">
        <v>2423</v>
      </c>
      <c r="C37" s="73">
        <v>2.0166896675824584E-4</v>
      </c>
      <c r="D37" s="108"/>
      <c r="E37" s="38"/>
    </row>
    <row r="38" spans="1:5" s="86" customFormat="1" ht="15.75" customHeight="1" x14ac:dyDescent="0.3">
      <c r="A38" s="104" t="s">
        <v>186</v>
      </c>
      <c r="B38" s="92">
        <v>2160</v>
      </c>
      <c r="C38" s="75">
        <v>1.79779186214532E-4</v>
      </c>
      <c r="D38" s="108"/>
      <c r="E38" s="38"/>
    </row>
    <row r="39" spans="1:5" s="86" customFormat="1" ht="15.75" customHeight="1" x14ac:dyDescent="0.3">
      <c r="A39" s="104" t="s">
        <v>187</v>
      </c>
      <c r="B39" s="90">
        <v>260</v>
      </c>
      <c r="C39" s="75">
        <v>2.1640087229527E-5</v>
      </c>
      <c r="D39" s="108"/>
      <c r="E39" s="38"/>
    </row>
    <row r="40" spans="1:5" s="86" customFormat="1" ht="15.75" customHeight="1" x14ac:dyDescent="0.3">
      <c r="A40" s="104" t="s">
        <v>188</v>
      </c>
      <c r="B40" s="90">
        <v>3</v>
      </c>
      <c r="C40" s="75">
        <v>2.4969331418685003E-7</v>
      </c>
      <c r="D40" s="108"/>
      <c r="E40" s="38"/>
    </row>
    <row r="41" spans="1:5" s="20" customFormat="1" ht="15.75" customHeight="1" x14ac:dyDescent="0.3">
      <c r="A41" s="99" t="s">
        <v>202</v>
      </c>
      <c r="B41" s="89">
        <v>343</v>
      </c>
      <c r="C41" s="73">
        <v>2.8548268922029849E-5</v>
      </c>
      <c r="D41" s="108"/>
      <c r="E41" s="38"/>
    </row>
    <row r="42" spans="1:5" s="86" customFormat="1" ht="15.75" customHeight="1" x14ac:dyDescent="0.3">
      <c r="A42" s="104" t="s">
        <v>189</v>
      </c>
      <c r="B42" s="102">
        <v>252</v>
      </c>
      <c r="C42" s="75">
        <v>2.0974238391695401E-5</v>
      </c>
      <c r="D42" s="108"/>
      <c r="E42" s="38"/>
    </row>
    <row r="43" spans="1:5" s="86" customFormat="1" ht="15.75" customHeight="1" thickBot="1" x14ac:dyDescent="0.35">
      <c r="A43" s="105" t="s">
        <v>191</v>
      </c>
      <c r="B43" s="103">
        <v>91</v>
      </c>
      <c r="C43" s="79">
        <v>7.5740305303344504E-6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226</v>
      </c>
    </row>
    <row r="47" spans="1:5" s="81" customFormat="1" ht="14.25" customHeight="1" x14ac:dyDescent="0.25">
      <c r="A47" s="81" t="s">
        <v>125</v>
      </c>
    </row>
    <row r="48" spans="1:5" s="81" customFormat="1" ht="14.25" customHeight="1" x14ac:dyDescent="0.25">
      <c r="A48" s="81" t="s">
        <v>190</v>
      </c>
      <c r="C48" s="111"/>
    </row>
    <row r="49" spans="1:3" s="111" customFormat="1" ht="14.25" customHeight="1" x14ac:dyDescent="0.25">
      <c r="A49" s="81" t="s">
        <v>213</v>
      </c>
      <c r="B49" s="112"/>
    </row>
    <row r="50" spans="1:3" x14ac:dyDescent="0.35">
      <c r="C50" s="42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13" t="s">
        <v>215</v>
      </c>
    </row>
    <row r="3" spans="1:5" ht="21.6" customHeight="1" x14ac:dyDescent="0.35">
      <c r="A3" s="138" t="s">
        <v>210</v>
      </c>
      <c r="B3" s="139"/>
      <c r="C3" s="139"/>
    </row>
    <row r="4" spans="1:5" ht="21" customHeight="1" thickBot="1" x14ac:dyDescent="0.4">
      <c r="A4" s="141" t="s">
        <v>209</v>
      </c>
      <c r="B4" s="141"/>
      <c r="C4" s="141"/>
    </row>
    <row r="5" spans="1:5" s="17" customFormat="1" ht="43.5" customHeight="1" thickBot="1" x14ac:dyDescent="0.3">
      <c r="A5" s="36"/>
      <c r="B5" s="109" t="s">
        <v>92</v>
      </c>
      <c r="C5" s="110" t="s">
        <v>93</v>
      </c>
      <c r="D5" s="16"/>
      <c r="E5" s="16"/>
    </row>
    <row r="6" spans="1:5" s="20" customFormat="1" ht="15" customHeight="1" x14ac:dyDescent="0.3">
      <c r="A6" s="66" t="s">
        <v>99</v>
      </c>
      <c r="B6" s="89">
        <v>14540</v>
      </c>
      <c r="C6" s="72">
        <v>1.1999999999999999E-3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67</v>
      </c>
      <c r="C9" s="75">
        <v>0</v>
      </c>
      <c r="D9" s="108"/>
      <c r="E9" s="38"/>
    </row>
    <row r="10" spans="1:5" ht="15" customHeight="1" x14ac:dyDescent="0.35">
      <c r="A10" s="84" t="s">
        <v>138</v>
      </c>
      <c r="B10" s="90">
        <v>1527</v>
      </c>
      <c r="C10" s="75">
        <v>1E-4</v>
      </c>
      <c r="D10" s="108"/>
      <c r="E10" s="38"/>
    </row>
    <row r="11" spans="1:5" ht="15" customHeight="1" x14ac:dyDescent="0.35">
      <c r="A11" s="84" t="s">
        <v>139</v>
      </c>
      <c r="B11" s="90">
        <v>8273</v>
      </c>
      <c r="C11" s="75">
        <v>6.9999999999999999E-4</v>
      </c>
      <c r="D11" s="108"/>
      <c r="E11" s="38"/>
    </row>
    <row r="12" spans="1:5" ht="15" customHeight="1" x14ac:dyDescent="0.35">
      <c r="A12" s="84" t="s">
        <v>140</v>
      </c>
      <c r="B12" s="90">
        <v>3754</v>
      </c>
      <c r="C12" s="75">
        <v>2.9999999999999997E-4</v>
      </c>
      <c r="D12" s="108"/>
      <c r="E12" s="38"/>
    </row>
    <row r="13" spans="1:5" ht="15" customHeight="1" x14ac:dyDescent="0.35">
      <c r="A13" s="84" t="s">
        <v>141</v>
      </c>
      <c r="B13" s="90">
        <v>919</v>
      </c>
      <c r="C13" s="75">
        <v>1E-4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69" t="s">
        <v>197</v>
      </c>
      <c r="B15" s="76"/>
      <c r="C15" s="75"/>
      <c r="D15" s="108"/>
      <c r="E15" s="38"/>
    </row>
    <row r="16" spans="1:5" s="20" customFormat="1" ht="15.75" customHeight="1" x14ac:dyDescent="0.3">
      <c r="A16" s="98" t="s">
        <v>193</v>
      </c>
      <c r="B16" s="89">
        <v>4585</v>
      </c>
      <c r="C16" s="73">
        <v>4.0000000000000002E-4</v>
      </c>
      <c r="D16" s="108"/>
      <c r="E16" s="38"/>
    </row>
    <row r="17" spans="1:5" s="86" customFormat="1" ht="15" customHeight="1" x14ac:dyDescent="0.3">
      <c r="A17" s="104" t="s">
        <v>169</v>
      </c>
      <c r="B17" s="90">
        <v>1038</v>
      </c>
      <c r="C17" s="75">
        <v>1E-4</v>
      </c>
      <c r="D17" s="108"/>
      <c r="E17" s="38"/>
    </row>
    <row r="18" spans="1:5" s="86" customFormat="1" ht="15" customHeight="1" x14ac:dyDescent="0.3">
      <c r="A18" s="104" t="s">
        <v>170</v>
      </c>
      <c r="B18" s="90">
        <v>3224</v>
      </c>
      <c r="C18" s="75">
        <v>2.9999999999999997E-4</v>
      </c>
      <c r="D18" s="108"/>
      <c r="E18" s="38"/>
    </row>
    <row r="19" spans="1:5" s="86" customFormat="1" ht="15" customHeight="1" x14ac:dyDescent="0.3">
      <c r="A19" s="104" t="s">
        <v>171</v>
      </c>
      <c r="B19" s="90">
        <v>160</v>
      </c>
      <c r="C19" s="75">
        <v>0</v>
      </c>
      <c r="D19" s="108"/>
      <c r="E19" s="38"/>
    </row>
    <row r="20" spans="1:5" s="86" customFormat="1" ht="15" customHeight="1" x14ac:dyDescent="0.3">
      <c r="A20" s="104" t="s">
        <v>172</v>
      </c>
      <c r="B20" s="90">
        <v>161</v>
      </c>
      <c r="C20" s="75">
        <v>0</v>
      </c>
      <c r="D20" s="108"/>
      <c r="E20" s="38"/>
    </row>
    <row r="21" spans="1:5" s="86" customFormat="1" ht="15" customHeight="1" x14ac:dyDescent="0.3">
      <c r="A21" s="104" t="s">
        <v>173</v>
      </c>
      <c r="B21" s="90">
        <v>2</v>
      </c>
      <c r="C21" s="75">
        <v>0</v>
      </c>
      <c r="D21" s="108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v>0</v>
      </c>
      <c r="D22" s="108"/>
      <c r="E22" s="38"/>
    </row>
    <row r="23" spans="1:5" s="20" customFormat="1" ht="15.75" customHeight="1" x14ac:dyDescent="0.3">
      <c r="A23" s="99" t="s">
        <v>198</v>
      </c>
      <c r="B23" s="101">
        <v>2121</v>
      </c>
      <c r="C23" s="73">
        <v>2.0000000000000001E-4</v>
      </c>
      <c r="D23" s="108"/>
      <c r="E23" s="38"/>
    </row>
    <row r="24" spans="1:5" s="86" customFormat="1" ht="15" customHeight="1" x14ac:dyDescent="0.3">
      <c r="A24" s="104" t="s">
        <v>175</v>
      </c>
      <c r="B24" s="90">
        <v>1705</v>
      </c>
      <c r="C24" s="75">
        <v>1E-4</v>
      </c>
      <c r="D24" s="108"/>
      <c r="E24" s="38"/>
    </row>
    <row r="25" spans="1:5" s="86" customFormat="1" ht="15" customHeight="1" x14ac:dyDescent="0.3">
      <c r="A25" s="104" t="s">
        <v>176</v>
      </c>
      <c r="B25" s="90">
        <v>281</v>
      </c>
      <c r="C25" s="75">
        <v>0</v>
      </c>
      <c r="D25" s="108"/>
      <c r="E25" s="38"/>
    </row>
    <row r="26" spans="1:5" s="86" customFormat="1" ht="15" customHeight="1" x14ac:dyDescent="0.3">
      <c r="A26" s="104" t="s">
        <v>177</v>
      </c>
      <c r="B26" s="90">
        <v>70</v>
      </c>
      <c r="C26" s="75">
        <v>0</v>
      </c>
      <c r="D26" s="108"/>
      <c r="E26" s="38"/>
    </row>
    <row r="27" spans="1:5" s="86" customFormat="1" ht="15" customHeight="1" x14ac:dyDescent="0.3">
      <c r="A27" s="104" t="s">
        <v>178</v>
      </c>
      <c r="B27" s="90">
        <v>65</v>
      </c>
      <c r="C27" s="75">
        <v>0</v>
      </c>
      <c r="D27" s="108"/>
      <c r="E27" s="38"/>
    </row>
    <row r="28" spans="1:5" s="20" customFormat="1" ht="15.75" customHeight="1" x14ac:dyDescent="0.3">
      <c r="A28" s="99" t="s">
        <v>199</v>
      </c>
      <c r="B28" s="89">
        <v>3052</v>
      </c>
      <c r="C28" s="73">
        <v>2.9999999999999997E-4</v>
      </c>
      <c r="D28" s="108"/>
      <c r="E28" s="38"/>
    </row>
    <row r="29" spans="1:5" s="86" customFormat="1" ht="15" customHeight="1" x14ac:dyDescent="0.3">
      <c r="A29" s="104" t="s">
        <v>179</v>
      </c>
      <c r="B29" s="90">
        <v>2057</v>
      </c>
      <c r="C29" s="75">
        <v>2.0000000000000001E-4</v>
      </c>
      <c r="D29" s="108"/>
      <c r="E29" s="38"/>
    </row>
    <row r="30" spans="1:5" s="86" customFormat="1" ht="15" customHeight="1" x14ac:dyDescent="0.3">
      <c r="A30" s="104" t="s">
        <v>180</v>
      </c>
      <c r="B30" s="90">
        <v>878</v>
      </c>
      <c r="C30" s="75">
        <v>1E-4</v>
      </c>
      <c r="D30" s="108"/>
      <c r="E30" s="38"/>
    </row>
    <row r="31" spans="1:5" s="86" customFormat="1" ht="15" customHeight="1" x14ac:dyDescent="0.3">
      <c r="A31" s="104" t="s">
        <v>181</v>
      </c>
      <c r="B31" s="90">
        <v>117</v>
      </c>
      <c r="C31" s="75">
        <v>0</v>
      </c>
      <c r="D31" s="108"/>
      <c r="E31" s="38"/>
    </row>
    <row r="32" spans="1:5" s="20" customFormat="1" ht="15.75" customHeight="1" x14ac:dyDescent="0.3">
      <c r="A32" s="99" t="s">
        <v>200</v>
      </c>
      <c r="B32" s="89">
        <v>1851</v>
      </c>
      <c r="C32" s="73">
        <v>2.0000000000000001E-4</v>
      </c>
      <c r="D32" s="108"/>
      <c r="E32" s="38"/>
    </row>
    <row r="33" spans="1:5" s="86" customFormat="1" ht="15" customHeight="1" x14ac:dyDescent="0.3">
      <c r="A33" s="104" t="s">
        <v>182</v>
      </c>
      <c r="B33" s="92">
        <v>1138</v>
      </c>
      <c r="C33" s="75">
        <v>1E-4</v>
      </c>
      <c r="D33" s="108"/>
      <c r="E33" s="38"/>
    </row>
    <row r="34" spans="1:5" s="86" customFormat="1" ht="15" customHeight="1" x14ac:dyDescent="0.3">
      <c r="A34" s="104" t="s">
        <v>183</v>
      </c>
      <c r="B34" s="90">
        <v>394</v>
      </c>
      <c r="C34" s="75">
        <v>0</v>
      </c>
      <c r="D34" s="108"/>
      <c r="E34" s="38"/>
    </row>
    <row r="35" spans="1:5" s="86" customFormat="1" ht="15" customHeight="1" x14ac:dyDescent="0.3">
      <c r="A35" s="104" t="s">
        <v>184</v>
      </c>
      <c r="B35" s="90">
        <v>106</v>
      </c>
      <c r="C35" s="75">
        <v>0</v>
      </c>
      <c r="D35" s="108"/>
      <c r="E35" s="38"/>
    </row>
    <row r="36" spans="1:5" s="86" customFormat="1" ht="15" customHeight="1" x14ac:dyDescent="0.3">
      <c r="A36" s="104" t="s">
        <v>185</v>
      </c>
      <c r="B36" s="90">
        <v>213</v>
      </c>
      <c r="C36" s="75">
        <v>0</v>
      </c>
      <c r="D36" s="108"/>
      <c r="E36" s="38"/>
    </row>
    <row r="37" spans="1:5" s="20" customFormat="1" ht="15.75" customHeight="1" x14ac:dyDescent="0.3">
      <c r="A37" s="99" t="s">
        <v>201</v>
      </c>
      <c r="B37" s="89">
        <v>2579</v>
      </c>
      <c r="C37" s="73">
        <v>2.0000000000000001E-4</v>
      </c>
      <c r="D37" s="108"/>
      <c r="E37" s="38"/>
    </row>
    <row r="38" spans="1:5" s="86" customFormat="1" ht="15.75" customHeight="1" x14ac:dyDescent="0.3">
      <c r="A38" s="104" t="s">
        <v>186</v>
      </c>
      <c r="B38" s="92">
        <v>2237</v>
      </c>
      <c r="C38" s="75">
        <v>2.0000000000000001E-4</v>
      </c>
      <c r="D38" s="108"/>
      <c r="E38" s="38"/>
    </row>
    <row r="39" spans="1:5" s="86" customFormat="1" ht="15.75" customHeight="1" x14ac:dyDescent="0.3">
      <c r="A39" s="104" t="s">
        <v>187</v>
      </c>
      <c r="B39" s="90">
        <v>325</v>
      </c>
      <c r="C39" s="75">
        <v>0</v>
      </c>
      <c r="D39" s="108"/>
      <c r="E39" s="38"/>
    </row>
    <row r="40" spans="1:5" s="86" customFormat="1" ht="15.75" customHeight="1" x14ac:dyDescent="0.3">
      <c r="A40" s="104" t="s">
        <v>188</v>
      </c>
      <c r="B40" s="90">
        <v>17</v>
      </c>
      <c r="C40" s="75">
        <v>0</v>
      </c>
      <c r="D40" s="108"/>
      <c r="E40" s="38"/>
    </row>
    <row r="41" spans="1:5" s="20" customFormat="1" ht="15.75" customHeight="1" x14ac:dyDescent="0.3">
      <c r="A41" s="99" t="s">
        <v>202</v>
      </c>
      <c r="B41" s="89">
        <v>352</v>
      </c>
      <c r="C41" s="73">
        <v>0</v>
      </c>
      <c r="D41" s="108"/>
      <c r="E41" s="38"/>
    </row>
    <row r="42" spans="1:5" s="86" customFormat="1" ht="15.75" customHeight="1" x14ac:dyDescent="0.3">
      <c r="A42" s="104" t="s">
        <v>189</v>
      </c>
      <c r="B42" s="102">
        <v>248</v>
      </c>
      <c r="C42" s="75">
        <v>0</v>
      </c>
      <c r="D42" s="108"/>
      <c r="E42" s="38"/>
    </row>
    <row r="43" spans="1:5" s="86" customFormat="1" ht="15.75" customHeight="1" thickBot="1" x14ac:dyDescent="0.35">
      <c r="A43" s="105" t="s">
        <v>191</v>
      </c>
      <c r="B43" s="103">
        <v>104</v>
      </c>
      <c r="C43" s="79">
        <v>0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214</v>
      </c>
    </row>
    <row r="47" spans="1:5" s="81" customFormat="1" ht="14.25" customHeight="1" x14ac:dyDescent="0.25">
      <c r="A47" s="81" t="s">
        <v>211</v>
      </c>
    </row>
    <row r="48" spans="1:5" s="81" customFormat="1" ht="14.25" customHeight="1" x14ac:dyDescent="0.25">
      <c r="A48" s="81" t="s">
        <v>212</v>
      </c>
      <c r="C48" s="111"/>
    </row>
    <row r="49" spans="1:3" s="111" customFormat="1" ht="14.25" customHeight="1" x14ac:dyDescent="0.25">
      <c r="A49" s="81" t="s">
        <v>213</v>
      </c>
      <c r="B49" s="112"/>
    </row>
    <row r="50" spans="1:3" x14ac:dyDescent="0.35">
      <c r="C50" s="42"/>
    </row>
  </sheetData>
  <mergeCells count="2">
    <mergeCell ref="A3:C3"/>
    <mergeCell ref="A4:C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0"/>
  <sheetViews>
    <sheetView topLeftCell="A7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96" t="s">
        <v>196</v>
      </c>
    </row>
    <row r="3" spans="1:5" ht="29.25" customHeight="1" x14ac:dyDescent="0.35">
      <c r="A3" s="138" t="s">
        <v>216</v>
      </c>
      <c r="B3" s="139"/>
      <c r="C3" s="139"/>
    </row>
    <row r="4" spans="1:5" ht="21" customHeight="1" thickBot="1" x14ac:dyDescent="0.4">
      <c r="A4" s="141" t="s">
        <v>168</v>
      </c>
      <c r="B4" s="141"/>
      <c r="C4" s="141"/>
    </row>
    <row r="5" spans="1:5" s="17" customFormat="1" ht="36" customHeight="1" thickBot="1" x14ac:dyDescent="0.3">
      <c r="A5" s="36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14970</v>
      </c>
      <c r="C6" s="72">
        <v>1.2587525131956699E-3</v>
      </c>
      <c r="D6" s="82"/>
      <c r="E6" s="38"/>
    </row>
    <row r="7" spans="1:5" ht="6" customHeight="1" x14ac:dyDescent="0.35">
      <c r="A7" s="84"/>
      <c r="B7" s="76"/>
      <c r="C7" s="75"/>
      <c r="D7" s="82"/>
      <c r="E7" s="38"/>
    </row>
    <row r="8" spans="1:5" ht="15.75" customHeight="1" x14ac:dyDescent="0.35">
      <c r="A8" s="85" t="s">
        <v>136</v>
      </c>
      <c r="B8" s="90"/>
      <c r="C8" s="75"/>
      <c r="D8" s="82"/>
      <c r="E8" s="38"/>
    </row>
    <row r="9" spans="1:5" ht="15" customHeight="1" x14ac:dyDescent="0.35">
      <c r="A9" s="84" t="s">
        <v>137</v>
      </c>
      <c r="B9" s="90">
        <v>64</v>
      </c>
      <c r="C9" s="75">
        <v>5.3814402701752084E-6</v>
      </c>
      <c r="D9" s="82"/>
      <c r="E9" s="38"/>
    </row>
    <row r="10" spans="1:5" ht="15" customHeight="1" x14ac:dyDescent="0.35">
      <c r="A10" s="84" t="s">
        <v>138</v>
      </c>
      <c r="B10" s="90">
        <v>1617</v>
      </c>
      <c r="C10" s="75">
        <v>1.359654518261455E-4</v>
      </c>
      <c r="D10" s="82"/>
      <c r="E10" s="38"/>
    </row>
    <row r="11" spans="1:5" ht="15" customHeight="1" x14ac:dyDescent="0.35">
      <c r="A11" s="84" t="s">
        <v>139</v>
      </c>
      <c r="B11" s="90">
        <v>8747</v>
      </c>
      <c r="C11" s="75">
        <v>7.3549153192535241E-4</v>
      </c>
      <c r="D11" s="82"/>
      <c r="E11" s="38"/>
    </row>
    <row r="12" spans="1:5" ht="15" customHeight="1" x14ac:dyDescent="0.35">
      <c r="A12" s="84" t="s">
        <v>140</v>
      </c>
      <c r="B12" s="90">
        <v>3623</v>
      </c>
      <c r="C12" s="75">
        <v>3.0463997029444971E-4</v>
      </c>
      <c r="D12" s="82"/>
      <c r="E12" s="38"/>
    </row>
    <row r="13" spans="1:5" ht="15" customHeight="1" x14ac:dyDescent="0.35">
      <c r="A13" s="84" t="s">
        <v>141</v>
      </c>
      <c r="B13" s="90">
        <v>919</v>
      </c>
      <c r="C13" s="75">
        <v>7.7274118879547136E-5</v>
      </c>
      <c r="D13" s="82"/>
      <c r="E13" s="38"/>
    </row>
    <row r="14" spans="1:5" ht="6" customHeight="1" x14ac:dyDescent="0.35">
      <c r="A14" s="84"/>
      <c r="B14" s="76"/>
      <c r="C14" s="75"/>
      <c r="D14" s="82"/>
      <c r="E14" s="38"/>
    </row>
    <row r="15" spans="1:5" s="46" customFormat="1" ht="15.75" customHeight="1" x14ac:dyDescent="0.3">
      <c r="A15" s="69" t="s">
        <v>197</v>
      </c>
      <c r="B15" s="76"/>
      <c r="C15" s="75"/>
      <c r="D15" s="82"/>
      <c r="E15" s="38"/>
    </row>
    <row r="16" spans="1:5" s="20" customFormat="1" ht="15.75" customHeight="1" x14ac:dyDescent="0.3">
      <c r="A16" s="98" t="s">
        <v>193</v>
      </c>
      <c r="B16" s="89">
        <v>4625</v>
      </c>
      <c r="C16" s="73">
        <v>3.8889314452438033E-4</v>
      </c>
      <c r="D16" s="82"/>
      <c r="E16" s="38"/>
    </row>
    <row r="17" spans="1:5" s="86" customFormat="1" ht="15" customHeight="1" x14ac:dyDescent="0.3">
      <c r="A17" s="104" t="s">
        <v>169</v>
      </c>
      <c r="B17" s="90">
        <v>1018</v>
      </c>
      <c r="C17" s="75">
        <v>8.5598534297474417E-5</v>
      </c>
      <c r="D17" s="82"/>
      <c r="E17" s="38"/>
    </row>
    <row r="18" spans="1:5" s="86" customFormat="1" ht="15" customHeight="1" x14ac:dyDescent="0.3">
      <c r="A18" s="104" t="s">
        <v>170</v>
      </c>
      <c r="B18" s="90">
        <v>3263</v>
      </c>
      <c r="C18" s="75">
        <v>2.7436936877471416E-4</v>
      </c>
      <c r="D18" s="82"/>
      <c r="E18" s="38"/>
    </row>
    <row r="19" spans="1:5" s="86" customFormat="1" ht="15" customHeight="1" x14ac:dyDescent="0.3">
      <c r="A19" s="104" t="s">
        <v>171</v>
      </c>
      <c r="B19" s="90">
        <v>178</v>
      </c>
      <c r="C19" s="75">
        <v>1.4967130751424799E-5</v>
      </c>
      <c r="D19" s="82"/>
      <c r="E19" s="38"/>
    </row>
    <row r="20" spans="1:5" s="86" customFormat="1" ht="15" customHeight="1" x14ac:dyDescent="0.3">
      <c r="A20" s="104" t="s">
        <v>172</v>
      </c>
      <c r="B20" s="90">
        <v>165</v>
      </c>
      <c r="C20" s="75">
        <v>1.387402569654546E-5</v>
      </c>
      <c r="D20" s="82"/>
      <c r="E20" s="38"/>
    </row>
    <row r="21" spans="1:5" s="86" customFormat="1" ht="15" customHeight="1" x14ac:dyDescent="0.3">
      <c r="A21" s="104" t="s">
        <v>173</v>
      </c>
      <c r="B21" s="90">
        <v>1</v>
      </c>
      <c r="C21" s="75">
        <v>8.4085004221487631E-8</v>
      </c>
      <c r="D21" s="82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v>0</v>
      </c>
      <c r="D22" s="82"/>
      <c r="E22" s="38"/>
    </row>
    <row r="23" spans="1:5" s="20" customFormat="1" ht="15.75" customHeight="1" x14ac:dyDescent="0.3">
      <c r="A23" s="99" t="s">
        <v>198</v>
      </c>
      <c r="B23" s="101">
        <v>2247</v>
      </c>
      <c r="C23" s="73">
        <v>1.8893900448568271E-4</v>
      </c>
      <c r="D23" s="82"/>
      <c r="E23" s="38"/>
    </row>
    <row r="24" spans="1:5" s="86" customFormat="1" ht="15" customHeight="1" x14ac:dyDescent="0.3">
      <c r="A24" s="104" t="s">
        <v>175</v>
      </c>
      <c r="B24" s="90">
        <v>1813</v>
      </c>
      <c r="C24" s="75">
        <v>1.5244611265355709E-4</v>
      </c>
      <c r="D24" s="82"/>
      <c r="E24" s="38"/>
    </row>
    <row r="25" spans="1:5" s="86" customFormat="1" ht="15" customHeight="1" x14ac:dyDescent="0.3">
      <c r="A25" s="104" t="s">
        <v>176</v>
      </c>
      <c r="B25" s="90">
        <v>254</v>
      </c>
      <c r="C25" s="75">
        <v>2.1357591072257859E-5</v>
      </c>
      <c r="D25" s="82"/>
      <c r="E25" s="38"/>
    </row>
    <row r="26" spans="1:5" s="86" customFormat="1" ht="15" customHeight="1" x14ac:dyDescent="0.3">
      <c r="A26" s="104" t="s">
        <v>177</v>
      </c>
      <c r="B26" s="90">
        <v>92</v>
      </c>
      <c r="C26" s="75">
        <v>7.7358203883768623E-6</v>
      </c>
      <c r="D26" s="82"/>
      <c r="E26" s="38"/>
    </row>
    <row r="27" spans="1:5" s="86" customFormat="1" ht="15" customHeight="1" x14ac:dyDescent="0.3">
      <c r="A27" s="104" t="s">
        <v>178</v>
      </c>
      <c r="B27" s="90">
        <v>88</v>
      </c>
      <c r="C27" s="75">
        <v>7.3994803714909124E-6</v>
      </c>
      <c r="D27" s="82"/>
      <c r="E27" s="38"/>
    </row>
    <row r="28" spans="1:5" s="20" customFormat="1" ht="15.75" customHeight="1" x14ac:dyDescent="0.3">
      <c r="A28" s="99" t="s">
        <v>199</v>
      </c>
      <c r="B28" s="89">
        <v>3253</v>
      </c>
      <c r="C28" s="73">
        <v>2.7352851873249927E-4</v>
      </c>
      <c r="D28" s="82"/>
      <c r="E28" s="38"/>
    </row>
    <row r="29" spans="1:5" s="86" customFormat="1" ht="15" customHeight="1" x14ac:dyDescent="0.3">
      <c r="A29" s="104" t="s">
        <v>179</v>
      </c>
      <c r="B29" s="90">
        <v>2185</v>
      </c>
      <c r="C29" s="75">
        <v>1.837257342239505E-4</v>
      </c>
      <c r="D29" s="82"/>
      <c r="E29" s="38"/>
    </row>
    <row r="30" spans="1:5" s="86" customFormat="1" ht="15" customHeight="1" x14ac:dyDescent="0.3">
      <c r="A30" s="104" t="s">
        <v>180</v>
      </c>
      <c r="B30" s="90">
        <v>919</v>
      </c>
      <c r="C30" s="75">
        <v>7.7274118879547136E-5</v>
      </c>
      <c r="D30" s="82"/>
      <c r="E30" s="38"/>
    </row>
    <row r="31" spans="1:5" s="86" customFormat="1" ht="15" customHeight="1" x14ac:dyDescent="0.3">
      <c r="A31" s="104" t="s">
        <v>181</v>
      </c>
      <c r="B31" s="90">
        <v>149</v>
      </c>
      <c r="C31" s="75">
        <v>1.2528665629001657E-5</v>
      </c>
      <c r="D31" s="82"/>
      <c r="E31" s="38"/>
    </row>
    <row r="32" spans="1:5" s="20" customFormat="1" ht="15.75" customHeight="1" x14ac:dyDescent="0.3">
      <c r="A32" s="99" t="s">
        <v>200</v>
      </c>
      <c r="B32" s="89">
        <v>1838</v>
      </c>
      <c r="C32" s="73">
        <v>1.5454823775909427E-4</v>
      </c>
      <c r="D32" s="82"/>
      <c r="E32" s="38"/>
    </row>
    <row r="33" spans="1:5" s="86" customFormat="1" ht="15" customHeight="1" x14ac:dyDescent="0.3">
      <c r="A33" s="104" t="s">
        <v>182</v>
      </c>
      <c r="B33" s="92">
        <v>1116</v>
      </c>
      <c r="C33" s="75">
        <v>9.3838864711180201E-5</v>
      </c>
      <c r="D33" s="82"/>
      <c r="E33" s="38"/>
    </row>
    <row r="34" spans="1:5" s="86" customFormat="1" ht="15" customHeight="1" x14ac:dyDescent="0.3">
      <c r="A34" s="104" t="s">
        <v>183</v>
      </c>
      <c r="B34" s="90">
        <v>375</v>
      </c>
      <c r="C34" s="75">
        <v>3.1531876583057863E-5</v>
      </c>
      <c r="D34" s="82"/>
      <c r="E34" s="38"/>
    </row>
    <row r="35" spans="1:5" s="86" customFormat="1" ht="15" customHeight="1" x14ac:dyDescent="0.3">
      <c r="A35" s="104" t="s">
        <v>184</v>
      </c>
      <c r="B35" s="90">
        <v>127</v>
      </c>
      <c r="C35" s="75">
        <v>1.0678795536128929E-5</v>
      </c>
      <c r="D35" s="82"/>
      <c r="E35" s="38"/>
    </row>
    <row r="36" spans="1:5" s="86" customFormat="1" ht="15" customHeight="1" x14ac:dyDescent="0.3">
      <c r="A36" s="104" t="s">
        <v>185</v>
      </c>
      <c r="B36" s="90">
        <v>220</v>
      </c>
      <c r="C36" s="75">
        <v>1.8498700928727279E-5</v>
      </c>
      <c r="D36" s="82"/>
      <c r="E36" s="38"/>
    </row>
    <row r="37" spans="1:5" s="20" customFormat="1" ht="15.75" customHeight="1" x14ac:dyDescent="0.3">
      <c r="A37" s="99" t="s">
        <v>201</v>
      </c>
      <c r="B37" s="89">
        <v>2607</v>
      </c>
      <c r="C37" s="73">
        <v>2.1920960600541826E-4</v>
      </c>
      <c r="D37" s="82"/>
      <c r="E37" s="38"/>
    </row>
    <row r="38" spans="1:5" s="86" customFormat="1" ht="15.75" customHeight="1" x14ac:dyDescent="0.3">
      <c r="A38" s="104" t="s">
        <v>186</v>
      </c>
      <c r="B38" s="92">
        <v>2283</v>
      </c>
      <c r="C38" s="75">
        <v>1.9196606463765627E-4</v>
      </c>
      <c r="D38" s="82"/>
      <c r="E38" s="38"/>
    </row>
    <row r="39" spans="1:5" s="86" customFormat="1" ht="15.75" customHeight="1" x14ac:dyDescent="0.3">
      <c r="A39" s="104" t="s">
        <v>187</v>
      </c>
      <c r="B39" s="90">
        <v>311</v>
      </c>
      <c r="C39" s="75">
        <v>2.6150436312882656E-5</v>
      </c>
      <c r="D39" s="82"/>
      <c r="E39" s="38"/>
    </row>
    <row r="40" spans="1:5" s="86" customFormat="1" ht="15.75" customHeight="1" x14ac:dyDescent="0.3">
      <c r="A40" s="104" t="s">
        <v>188</v>
      </c>
      <c r="B40" s="90">
        <v>13</v>
      </c>
      <c r="C40" s="75">
        <v>1.0931050548793393E-6</v>
      </c>
      <c r="D40" s="82"/>
      <c r="E40" s="38"/>
    </row>
    <row r="41" spans="1:5" s="20" customFormat="1" ht="15.75" customHeight="1" x14ac:dyDescent="0.3">
      <c r="A41" s="99" t="s">
        <v>202</v>
      </c>
      <c r="B41" s="89">
        <v>400</v>
      </c>
      <c r="C41" s="73">
        <v>3.3634001688595055E-5</v>
      </c>
      <c r="D41" s="82"/>
      <c r="E41" s="38"/>
    </row>
    <row r="42" spans="1:5" s="86" customFormat="1" ht="15.75" customHeight="1" x14ac:dyDescent="0.3">
      <c r="A42" s="104" t="s">
        <v>189</v>
      </c>
      <c r="B42" s="102">
        <v>331</v>
      </c>
      <c r="C42" s="75">
        <v>2.7832136397312407E-5</v>
      </c>
      <c r="D42" s="82"/>
      <c r="E42" s="38"/>
    </row>
    <row r="43" spans="1:5" s="86" customFormat="1" ht="15.75" customHeight="1" thickBot="1" x14ac:dyDescent="0.35">
      <c r="A43" s="105" t="s">
        <v>191</v>
      </c>
      <c r="B43" s="103">
        <v>69</v>
      </c>
      <c r="C43" s="79">
        <v>5.8018652912826471E-6</v>
      </c>
      <c r="D43" s="82"/>
      <c r="E43" s="38"/>
    </row>
    <row r="44" spans="1:5" s="3" customFormat="1" ht="15" customHeight="1" x14ac:dyDescent="0.3">
      <c r="A44" s="106" t="s">
        <v>203</v>
      </c>
    </row>
    <row r="45" spans="1:5" s="3" customFormat="1" ht="14.25" customHeight="1" x14ac:dyDescent="0.3">
      <c r="A45" s="106" t="s">
        <v>204</v>
      </c>
    </row>
    <row r="46" spans="1:5" s="81" customFormat="1" ht="14.25" customHeight="1" x14ac:dyDescent="0.3">
      <c r="A46" s="106" t="s">
        <v>205</v>
      </c>
    </row>
    <row r="47" spans="1:5" ht="14.25" customHeight="1" x14ac:dyDescent="0.35">
      <c r="A47" s="107" t="s">
        <v>206</v>
      </c>
    </row>
    <row r="48" spans="1:5" ht="14.25" customHeight="1" x14ac:dyDescent="0.35">
      <c r="A48" s="107" t="s">
        <v>207</v>
      </c>
      <c r="C48" s="43"/>
    </row>
    <row r="49" spans="1:3" s="46" customFormat="1" ht="14.25" customHeight="1" x14ac:dyDescent="0.35">
      <c r="A49" s="107" t="s">
        <v>208</v>
      </c>
      <c r="B49" s="97"/>
    </row>
    <row r="50" spans="1:3" x14ac:dyDescent="0.35">
      <c r="C50" s="42"/>
    </row>
  </sheetData>
  <mergeCells count="2">
    <mergeCell ref="A3:C3"/>
    <mergeCell ref="A4:C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3"/>
  <sheetViews>
    <sheetView workbookViewId="0">
      <selection sqref="A1:IV65536"/>
    </sheetView>
  </sheetViews>
  <sheetFormatPr defaultColWidth="9.375" defaultRowHeight="18" x14ac:dyDescent="0.35"/>
  <cols>
    <col min="1" max="1" width="32.375" style="1" customWidth="1"/>
    <col min="2" max="2" width="30.62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96" t="s">
        <v>196</v>
      </c>
    </row>
    <row r="3" spans="1:5" ht="29.25" customHeight="1" x14ac:dyDescent="0.35">
      <c r="A3" s="145" t="s">
        <v>98</v>
      </c>
      <c r="B3" s="146"/>
      <c r="C3" s="146"/>
    </row>
    <row r="4" spans="1:5" ht="21" customHeight="1" thickBot="1" x14ac:dyDescent="0.4">
      <c r="A4" s="141" t="s">
        <v>168</v>
      </c>
      <c r="B4" s="141"/>
      <c r="C4" s="141"/>
    </row>
    <row r="5" spans="1:5" s="17" customFormat="1" ht="43.5" customHeight="1" thickBot="1" x14ac:dyDescent="0.3">
      <c r="A5" s="36" t="s">
        <v>192</v>
      </c>
      <c r="B5" s="93" t="s">
        <v>127</v>
      </c>
      <c r="C5" s="49" t="s">
        <v>128</v>
      </c>
      <c r="D5" s="16"/>
      <c r="E5" s="16"/>
    </row>
    <row r="6" spans="1:5" s="20" customFormat="1" ht="15.75" customHeight="1" x14ac:dyDescent="0.3">
      <c r="A6" s="66" t="s">
        <v>99</v>
      </c>
      <c r="B6" s="89">
        <v>14970</v>
      </c>
      <c r="C6" s="72">
        <v>1.2587525131956699E-3</v>
      </c>
      <c r="D6" s="82"/>
      <c r="E6" s="38"/>
    </row>
    <row r="7" spans="1:5" s="20" customFormat="1" ht="10.5" customHeight="1" x14ac:dyDescent="0.3">
      <c r="A7" s="65"/>
      <c r="B7" s="71"/>
      <c r="C7" s="73"/>
      <c r="D7" s="82"/>
      <c r="E7" s="38"/>
    </row>
    <row r="8" spans="1:5" s="20" customFormat="1" ht="15.75" customHeight="1" x14ac:dyDescent="0.3">
      <c r="A8" s="83" t="s">
        <v>129</v>
      </c>
      <c r="B8" s="71"/>
      <c r="C8" s="73"/>
      <c r="D8" s="82"/>
      <c r="E8" s="38"/>
    </row>
    <row r="9" spans="1:5" ht="15.75" customHeight="1" x14ac:dyDescent="0.35">
      <c r="A9" s="68" t="s">
        <v>193</v>
      </c>
      <c r="B9" s="90">
        <v>4625</v>
      </c>
      <c r="C9" s="75">
        <v>3.8889314452438033E-4</v>
      </c>
      <c r="D9" s="82"/>
      <c r="E9" s="62"/>
    </row>
    <row r="10" spans="1:5" ht="15.75" customHeight="1" x14ac:dyDescent="0.35">
      <c r="A10" s="84" t="s">
        <v>131</v>
      </c>
      <c r="B10" s="90">
        <v>2247</v>
      </c>
      <c r="C10" s="75">
        <v>1.8893900448568271E-4</v>
      </c>
      <c r="D10" s="82"/>
    </row>
    <row r="11" spans="1:5" ht="15.75" customHeight="1" x14ac:dyDescent="0.35">
      <c r="A11" s="84" t="s">
        <v>132</v>
      </c>
      <c r="B11" s="90">
        <v>3253</v>
      </c>
      <c r="C11" s="75">
        <v>2.7352851873249927E-4</v>
      </c>
      <c r="D11" s="82"/>
    </row>
    <row r="12" spans="1:5" ht="15.75" customHeight="1" x14ac:dyDescent="0.35">
      <c r="A12" s="84" t="s">
        <v>133</v>
      </c>
      <c r="B12" s="90">
        <v>1838</v>
      </c>
      <c r="C12" s="75">
        <v>1.5454823775909427E-4</v>
      </c>
      <c r="D12" s="82"/>
    </row>
    <row r="13" spans="1:5" ht="15.75" customHeight="1" x14ac:dyDescent="0.35">
      <c r="A13" s="84" t="s">
        <v>134</v>
      </c>
      <c r="B13" s="90">
        <v>2607</v>
      </c>
      <c r="C13" s="75">
        <v>2.1920960600541826E-4</v>
      </c>
      <c r="D13" s="82"/>
    </row>
    <row r="14" spans="1:5" ht="15.75" customHeight="1" x14ac:dyDescent="0.35">
      <c r="A14" s="84" t="s">
        <v>135</v>
      </c>
      <c r="B14" s="90">
        <v>400</v>
      </c>
      <c r="C14" s="75">
        <v>3.3634001688595055E-5</v>
      </c>
      <c r="D14" s="82"/>
      <c r="E14" s="63"/>
    </row>
    <row r="15" spans="1:5" ht="10.5" customHeight="1" x14ac:dyDescent="0.35">
      <c r="A15" s="84"/>
      <c r="B15" s="76"/>
      <c r="C15" s="75"/>
      <c r="D15" s="82"/>
    </row>
    <row r="16" spans="1:5" ht="15.75" customHeight="1" x14ac:dyDescent="0.35">
      <c r="A16" s="85" t="s">
        <v>136</v>
      </c>
      <c r="B16" s="90"/>
      <c r="C16" s="75"/>
      <c r="D16" s="82"/>
      <c r="E16" s="63"/>
    </row>
    <row r="17" spans="1:5" ht="15.75" customHeight="1" x14ac:dyDescent="0.35">
      <c r="A17" s="84" t="s">
        <v>137</v>
      </c>
      <c r="B17" s="90">
        <v>64</v>
      </c>
      <c r="C17" s="75">
        <v>5.3814402701752084E-6</v>
      </c>
      <c r="D17" s="82"/>
      <c r="E17" s="63"/>
    </row>
    <row r="18" spans="1:5" ht="15.75" customHeight="1" x14ac:dyDescent="0.35">
      <c r="A18" s="84" t="s">
        <v>138</v>
      </c>
      <c r="B18" s="90">
        <v>1617</v>
      </c>
      <c r="C18" s="75">
        <v>1.359654518261455E-4</v>
      </c>
      <c r="D18" s="82"/>
    </row>
    <row r="19" spans="1:5" ht="15.75" customHeight="1" x14ac:dyDescent="0.35">
      <c r="A19" s="84" t="s">
        <v>139</v>
      </c>
      <c r="B19" s="90">
        <v>8747</v>
      </c>
      <c r="C19" s="75">
        <v>7.3549153192535241E-4</v>
      </c>
      <c r="D19" s="82"/>
    </row>
    <row r="20" spans="1:5" ht="15.75" customHeight="1" x14ac:dyDescent="0.35">
      <c r="A20" s="84" t="s">
        <v>140</v>
      </c>
      <c r="B20" s="90">
        <v>3623</v>
      </c>
      <c r="C20" s="75">
        <v>3.0463997029444971E-4</v>
      </c>
      <c r="D20" s="82"/>
    </row>
    <row r="21" spans="1:5" ht="15.75" customHeight="1" x14ac:dyDescent="0.35">
      <c r="A21" s="84" t="s">
        <v>141</v>
      </c>
      <c r="B21" s="90">
        <v>919</v>
      </c>
      <c r="C21" s="75">
        <v>7.7274118879547136E-5</v>
      </c>
    </row>
    <row r="22" spans="1:5" ht="10.5" customHeight="1" x14ac:dyDescent="0.35">
      <c r="A22" s="84"/>
      <c r="B22" s="76"/>
      <c r="C22" s="75"/>
    </row>
    <row r="23" spans="1:5" s="46" customFormat="1" ht="15.75" customHeight="1" x14ac:dyDescent="0.3">
      <c r="A23" s="85" t="s">
        <v>142</v>
      </c>
      <c r="B23" s="76"/>
      <c r="C23" s="75"/>
    </row>
    <row r="24" spans="1:5" s="86" customFormat="1" ht="15.75" customHeight="1" x14ac:dyDescent="0.3">
      <c r="A24" s="68" t="s">
        <v>169</v>
      </c>
      <c r="B24" s="90">
        <v>1018</v>
      </c>
      <c r="C24" s="75">
        <v>8.5598534297474417E-5</v>
      </c>
      <c r="E24" s="87"/>
    </row>
    <row r="25" spans="1:5" s="86" customFormat="1" ht="15.75" customHeight="1" x14ac:dyDescent="0.3">
      <c r="A25" s="68" t="s">
        <v>170</v>
      </c>
      <c r="B25" s="90">
        <v>3263</v>
      </c>
      <c r="C25" s="75">
        <v>2.7436936877471416E-4</v>
      </c>
    </row>
    <row r="26" spans="1:5" s="86" customFormat="1" ht="15.75" customHeight="1" x14ac:dyDescent="0.3">
      <c r="A26" s="68" t="s">
        <v>175</v>
      </c>
      <c r="B26" s="90">
        <v>1813</v>
      </c>
      <c r="C26" s="75">
        <v>1.5244611265355709E-4</v>
      </c>
    </row>
    <row r="27" spans="1:5" s="86" customFormat="1" ht="15.75" customHeight="1" x14ac:dyDescent="0.3">
      <c r="A27" s="68" t="s">
        <v>179</v>
      </c>
      <c r="B27" s="90">
        <v>2185</v>
      </c>
      <c r="C27" s="75">
        <v>1.837257342239505E-4</v>
      </c>
    </row>
    <row r="28" spans="1:5" s="86" customFormat="1" ht="15.75" customHeight="1" x14ac:dyDescent="0.3">
      <c r="A28" s="68" t="s">
        <v>182</v>
      </c>
      <c r="B28" s="92">
        <v>1116</v>
      </c>
      <c r="C28" s="75">
        <v>9.3838864711180201E-5</v>
      </c>
    </row>
    <row r="29" spans="1:5" s="86" customFormat="1" ht="15.75" customHeight="1" x14ac:dyDescent="0.3">
      <c r="A29" s="68" t="s">
        <v>186</v>
      </c>
      <c r="B29" s="92">
        <v>2283</v>
      </c>
      <c r="C29" s="75">
        <v>1.9196606463765627E-4</v>
      </c>
    </row>
    <row r="30" spans="1:5" s="86" customFormat="1" ht="15.75" customHeight="1" x14ac:dyDescent="0.3">
      <c r="A30" s="68" t="s">
        <v>172</v>
      </c>
      <c r="B30" s="90">
        <v>165</v>
      </c>
      <c r="C30" s="75">
        <v>1.387402569654546E-5</v>
      </c>
    </row>
    <row r="31" spans="1:5" s="86" customFormat="1" ht="15.75" customHeight="1" x14ac:dyDescent="0.3">
      <c r="A31" s="68" t="s">
        <v>177</v>
      </c>
      <c r="B31" s="90">
        <v>92</v>
      </c>
      <c r="C31" s="75">
        <v>7.7358203883768623E-6</v>
      </c>
    </row>
    <row r="32" spans="1:5" s="86" customFormat="1" ht="15.75" customHeight="1" x14ac:dyDescent="0.3">
      <c r="A32" s="68" t="s">
        <v>178</v>
      </c>
      <c r="B32" s="90">
        <v>88</v>
      </c>
      <c r="C32" s="75">
        <v>7.3994803714909124E-6</v>
      </c>
    </row>
    <row r="33" spans="1:3" s="86" customFormat="1" ht="15.75" customHeight="1" x14ac:dyDescent="0.3">
      <c r="A33" s="68" t="s">
        <v>180</v>
      </c>
      <c r="B33" s="90">
        <v>919</v>
      </c>
      <c r="C33" s="75">
        <v>7.7274118879547136E-5</v>
      </c>
    </row>
    <row r="34" spans="1:3" s="86" customFormat="1" ht="15.75" customHeight="1" x14ac:dyDescent="0.3">
      <c r="A34" s="68" t="s">
        <v>181</v>
      </c>
      <c r="B34" s="90">
        <v>149</v>
      </c>
      <c r="C34" s="75">
        <v>1.2528665629001657E-5</v>
      </c>
    </row>
    <row r="35" spans="1:3" s="86" customFormat="1" ht="15.75" customHeight="1" x14ac:dyDescent="0.3">
      <c r="A35" s="68" t="s">
        <v>184</v>
      </c>
      <c r="B35" s="90">
        <v>127</v>
      </c>
      <c r="C35" s="75">
        <v>1.0678795536128929E-5</v>
      </c>
    </row>
    <row r="36" spans="1:3" s="86" customFormat="1" ht="15.75" customHeight="1" x14ac:dyDescent="0.3">
      <c r="A36" s="68" t="s">
        <v>185</v>
      </c>
      <c r="B36" s="90">
        <v>220</v>
      </c>
      <c r="C36" s="75">
        <v>1.8498700928727279E-5</v>
      </c>
    </row>
    <row r="37" spans="1:3" s="86" customFormat="1" ht="15.75" customHeight="1" x14ac:dyDescent="0.3">
      <c r="A37" s="68" t="s">
        <v>187</v>
      </c>
      <c r="B37" s="90">
        <v>311</v>
      </c>
      <c r="C37" s="75">
        <v>2.6150436312882656E-5</v>
      </c>
    </row>
    <row r="38" spans="1:3" s="86" customFormat="1" ht="15.75" customHeight="1" x14ac:dyDescent="0.3">
      <c r="A38" s="68" t="s">
        <v>191</v>
      </c>
      <c r="B38" s="90">
        <v>69</v>
      </c>
      <c r="C38" s="75">
        <v>5.8018652912826471E-6</v>
      </c>
    </row>
    <row r="39" spans="1:3" s="86" customFormat="1" ht="15.75" customHeight="1" x14ac:dyDescent="0.3">
      <c r="A39" s="68" t="s">
        <v>189</v>
      </c>
      <c r="B39" s="90">
        <v>331</v>
      </c>
      <c r="C39" s="75">
        <v>2.7832136397312407E-5</v>
      </c>
    </row>
    <row r="40" spans="1:3" s="86" customFormat="1" ht="15.75" customHeight="1" x14ac:dyDescent="0.3">
      <c r="A40" s="68" t="s">
        <v>188</v>
      </c>
      <c r="B40" s="90">
        <v>13</v>
      </c>
      <c r="C40" s="75">
        <v>1.0931050548793393E-6</v>
      </c>
    </row>
    <row r="41" spans="1:3" s="86" customFormat="1" ht="15.75" customHeight="1" x14ac:dyDescent="0.3">
      <c r="A41" s="68" t="s">
        <v>171</v>
      </c>
      <c r="B41" s="90">
        <v>178</v>
      </c>
      <c r="C41" s="75">
        <v>1.4967130751424799E-5</v>
      </c>
    </row>
    <row r="42" spans="1:3" s="86" customFormat="1" ht="15.75" customHeight="1" x14ac:dyDescent="0.3">
      <c r="A42" s="68" t="s">
        <v>176</v>
      </c>
      <c r="B42" s="90">
        <v>254</v>
      </c>
      <c r="C42" s="75">
        <v>2.1357591072257859E-5</v>
      </c>
    </row>
    <row r="43" spans="1:3" s="86" customFormat="1" ht="15.75" customHeight="1" x14ac:dyDescent="0.3">
      <c r="A43" s="68" t="s">
        <v>183</v>
      </c>
      <c r="B43" s="90">
        <v>375</v>
      </c>
      <c r="C43" s="75">
        <v>3.1531876583057863E-5</v>
      </c>
    </row>
    <row r="44" spans="1:3" s="86" customFormat="1" ht="15.75" customHeight="1" x14ac:dyDescent="0.3">
      <c r="A44" s="68" t="s">
        <v>173</v>
      </c>
      <c r="B44" s="90">
        <v>1</v>
      </c>
      <c r="C44" s="75">
        <v>8.4085004221487631E-8</v>
      </c>
    </row>
    <row r="45" spans="1:3" s="86" customFormat="1" ht="15.75" customHeight="1" thickBot="1" x14ac:dyDescent="0.35">
      <c r="A45" s="70" t="s">
        <v>174</v>
      </c>
      <c r="B45" s="94">
        <v>0</v>
      </c>
      <c r="C45" s="79">
        <v>0</v>
      </c>
    </row>
    <row r="46" spans="1:3" s="3" customFormat="1" ht="15" customHeight="1" x14ac:dyDescent="0.3">
      <c r="A46" s="80" t="s">
        <v>123</v>
      </c>
    </row>
    <row r="47" spans="1:3" s="3" customFormat="1" ht="15" customHeight="1" x14ac:dyDescent="0.3">
      <c r="A47" s="80" t="s">
        <v>124</v>
      </c>
    </row>
    <row r="48" spans="1:3" s="81" customFormat="1" ht="15" customHeight="1" x14ac:dyDescent="0.25">
      <c r="A48" s="80" t="s">
        <v>194</v>
      </c>
    </row>
    <row r="49" spans="1:3" ht="15" customHeight="1" x14ac:dyDescent="0.35">
      <c r="A49" s="81" t="s">
        <v>125</v>
      </c>
    </row>
    <row r="50" spans="1:3" ht="15" customHeight="1" x14ac:dyDescent="0.35">
      <c r="A50" s="81" t="s">
        <v>190</v>
      </c>
      <c r="C50" s="43"/>
    </row>
    <row r="51" spans="1:3" x14ac:dyDescent="0.35">
      <c r="C51" s="43"/>
    </row>
    <row r="53" spans="1:3" x14ac:dyDescent="0.35">
      <c r="C53" s="42"/>
    </row>
  </sheetData>
  <mergeCells count="2">
    <mergeCell ref="A3:C3"/>
    <mergeCell ref="A4:C4"/>
  </mergeCells>
  <phoneticPr fontId="3" type="noConversion"/>
  <pageMargins left="0.7" right="0.7" top="0.75" bottom="0.48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3"/>
  <sheetViews>
    <sheetView topLeftCell="A25" workbookViewId="0">
      <selection activeCell="B6" sqref="B6"/>
    </sheetView>
  </sheetViews>
  <sheetFormatPr defaultColWidth="9.375" defaultRowHeight="18" x14ac:dyDescent="0.35"/>
  <cols>
    <col min="1" max="1" width="32.375" style="1" customWidth="1"/>
    <col min="2" max="2" width="30.62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45" t="s">
        <v>126</v>
      </c>
    </row>
    <row r="2" spans="1:5" s="46" customFormat="1" ht="14.25" customHeight="1" x14ac:dyDescent="0.35">
      <c r="A2" s="44"/>
      <c r="C2" s="47" t="s">
        <v>166</v>
      </c>
    </row>
    <row r="3" spans="1:5" ht="29.25" customHeight="1" x14ac:dyDescent="0.35">
      <c r="A3" s="138" t="s">
        <v>216</v>
      </c>
      <c r="B3" s="139"/>
      <c r="C3" s="139"/>
    </row>
    <row r="4" spans="1:5" ht="21" customHeight="1" thickBot="1" x14ac:dyDescent="0.4">
      <c r="A4" s="141" t="s">
        <v>165</v>
      </c>
      <c r="B4" s="141"/>
      <c r="C4" s="141"/>
    </row>
    <row r="5" spans="1:5" s="17" customFormat="1" ht="39.6" customHeight="1" thickBot="1" x14ac:dyDescent="0.3">
      <c r="A5" s="117" t="s">
        <v>219</v>
      </c>
      <c r="B5" s="116" t="s">
        <v>217</v>
      </c>
      <c r="C5" s="116" t="s">
        <v>218</v>
      </c>
      <c r="D5" s="16"/>
      <c r="E5" s="16"/>
    </row>
    <row r="6" spans="1:5" s="20" customFormat="1" ht="15.75" customHeight="1" x14ac:dyDescent="0.3">
      <c r="A6" s="66" t="s">
        <v>99</v>
      </c>
      <c r="B6" s="89">
        <v>16611</v>
      </c>
      <c r="C6" s="72">
        <v>1.4069553278343127E-3</v>
      </c>
      <c r="D6" s="108"/>
      <c r="E6" s="38"/>
    </row>
    <row r="7" spans="1:5" s="20" customFormat="1" ht="4.95" customHeight="1" x14ac:dyDescent="0.3">
      <c r="A7" s="65"/>
      <c r="B7" s="71"/>
      <c r="C7" s="73"/>
      <c r="D7" s="108"/>
      <c r="E7" s="38"/>
    </row>
    <row r="8" spans="1:5" s="20" customFormat="1" ht="15.75" customHeight="1" x14ac:dyDescent="0.3">
      <c r="A8" s="83" t="s">
        <v>129</v>
      </c>
      <c r="B8" s="71"/>
      <c r="C8" s="73"/>
      <c r="D8" s="108"/>
      <c r="E8" s="38"/>
    </row>
    <row r="9" spans="1:5" ht="15.75" customHeight="1" x14ac:dyDescent="0.35">
      <c r="A9" s="84" t="s">
        <v>130</v>
      </c>
      <c r="B9" s="90">
        <v>4901</v>
      </c>
      <c r="C9" s="75">
        <v>4.1511577037601393E-4</v>
      </c>
      <c r="D9" s="108"/>
      <c r="E9" s="38"/>
    </row>
    <row r="10" spans="1:5" ht="15.75" customHeight="1" x14ac:dyDescent="0.35">
      <c r="A10" s="84" t="s">
        <v>131</v>
      </c>
      <c r="B10" s="90">
        <v>2532</v>
      </c>
      <c r="C10" s="75">
        <v>2.1446095298756728E-4</v>
      </c>
      <c r="D10" s="108"/>
      <c r="E10" s="38"/>
    </row>
    <row r="11" spans="1:5" ht="15.75" customHeight="1" x14ac:dyDescent="0.35">
      <c r="A11" s="84" t="s">
        <v>132</v>
      </c>
      <c r="B11" s="90">
        <v>3584</v>
      </c>
      <c r="C11" s="75">
        <v>3.0356558274385512E-4</v>
      </c>
      <c r="D11" s="108"/>
      <c r="E11" s="38"/>
    </row>
    <row r="12" spans="1:5" ht="15.75" customHeight="1" x14ac:dyDescent="0.35">
      <c r="A12" s="84" t="s">
        <v>133</v>
      </c>
      <c r="B12" s="90">
        <v>2291</v>
      </c>
      <c r="C12" s="75">
        <v>1.940482003532846E-4</v>
      </c>
      <c r="D12" s="108"/>
      <c r="E12" s="38"/>
    </row>
    <row r="13" spans="1:5" ht="15.75" customHeight="1" x14ac:dyDescent="0.35">
      <c r="A13" s="84" t="s">
        <v>134</v>
      </c>
      <c r="B13" s="90">
        <v>2872</v>
      </c>
      <c r="C13" s="75">
        <v>2.4325902724340174E-4</v>
      </c>
      <c r="D13" s="108"/>
      <c r="E13" s="38"/>
    </row>
    <row r="14" spans="1:5" ht="15.75" customHeight="1" x14ac:dyDescent="0.35">
      <c r="A14" s="84" t="s">
        <v>135</v>
      </c>
      <c r="B14" s="90">
        <v>431</v>
      </c>
      <c r="C14" s="75">
        <v>3.6505794130190166E-5</v>
      </c>
      <c r="D14" s="108"/>
      <c r="E14" s="38"/>
    </row>
    <row r="15" spans="1:5" ht="4.95" customHeight="1" x14ac:dyDescent="0.35">
      <c r="A15" s="84"/>
      <c r="B15" s="76"/>
      <c r="C15" s="75"/>
      <c r="D15" s="108"/>
      <c r="E15" s="38"/>
    </row>
    <row r="16" spans="1:5" ht="15.75" customHeight="1" x14ac:dyDescent="0.35">
      <c r="A16" s="85" t="s">
        <v>136</v>
      </c>
      <c r="B16" s="90"/>
      <c r="C16" s="75"/>
      <c r="D16" s="108"/>
      <c r="E16" s="38"/>
    </row>
    <row r="17" spans="1:5" ht="15.75" customHeight="1" x14ac:dyDescent="0.35">
      <c r="A17" s="84" t="s">
        <v>137</v>
      </c>
      <c r="B17" s="90">
        <v>65</v>
      </c>
      <c r="C17" s="75">
        <v>5.5055141959683543E-6</v>
      </c>
      <c r="D17" s="108"/>
      <c r="E17" s="38"/>
    </row>
    <row r="18" spans="1:5" ht="15.75" customHeight="1" x14ac:dyDescent="0.35">
      <c r="A18" s="84" t="s">
        <v>138</v>
      </c>
      <c r="B18" s="90">
        <v>1881</v>
      </c>
      <c r="C18" s="75">
        <v>1.5932111080948423E-4</v>
      </c>
      <c r="D18" s="108"/>
      <c r="E18" s="38"/>
    </row>
    <row r="19" spans="1:5" ht="15.75" customHeight="1" x14ac:dyDescent="0.35">
      <c r="A19" s="84" t="s">
        <v>139</v>
      </c>
      <c r="B19" s="90">
        <v>9813</v>
      </c>
      <c r="C19" s="75">
        <v>8.3116324315442248E-4</v>
      </c>
      <c r="D19" s="108"/>
      <c r="E19" s="38"/>
    </row>
    <row r="20" spans="1:5" ht="15.75" customHeight="1" x14ac:dyDescent="0.35">
      <c r="A20" s="84" t="s">
        <v>140</v>
      </c>
      <c r="B20" s="90">
        <v>3840</v>
      </c>
      <c r="C20" s="75">
        <v>3.2524883865413045E-4</v>
      </c>
      <c r="D20" s="108"/>
      <c r="E20" s="38"/>
    </row>
    <row r="21" spans="1:5" ht="15.75" customHeight="1" x14ac:dyDescent="0.35">
      <c r="A21" s="84" t="s">
        <v>141</v>
      </c>
      <c r="B21" s="90">
        <v>1012</v>
      </c>
      <c r="C21" s="75">
        <v>8.5716621020307299E-5</v>
      </c>
      <c r="D21" s="108"/>
      <c r="E21" s="38"/>
    </row>
    <row r="22" spans="1:5" ht="4.95" customHeight="1" x14ac:dyDescent="0.35">
      <c r="A22" s="84"/>
      <c r="B22" s="76"/>
      <c r="C22" s="75"/>
      <c r="D22" s="108"/>
      <c r="E22" s="38"/>
    </row>
    <row r="23" spans="1:5" s="46" customFormat="1" ht="15.75" customHeight="1" x14ac:dyDescent="0.3">
      <c r="A23" s="85" t="s">
        <v>142</v>
      </c>
      <c r="B23" s="76"/>
      <c r="C23" s="77"/>
      <c r="D23" s="108"/>
      <c r="E23" s="38"/>
    </row>
    <row r="24" spans="1:5" s="86" customFormat="1" ht="15.75" customHeight="1" x14ac:dyDescent="0.3">
      <c r="A24" s="84" t="s">
        <v>143</v>
      </c>
      <c r="B24" s="90">
        <v>3478</v>
      </c>
      <c r="C24" s="75">
        <v>2.9458735959350674E-4</v>
      </c>
      <c r="D24" s="108"/>
      <c r="E24" s="38"/>
    </row>
    <row r="25" spans="1:5" s="86" customFormat="1" ht="15.75" customHeight="1" x14ac:dyDescent="0.3">
      <c r="A25" s="84" t="s">
        <v>144</v>
      </c>
      <c r="B25" s="90">
        <v>995</v>
      </c>
      <c r="C25" s="75">
        <v>8.4276717307515581E-5</v>
      </c>
      <c r="D25" s="108"/>
      <c r="E25" s="38"/>
    </row>
    <row r="26" spans="1:5" s="86" customFormat="1" ht="15.75" customHeight="1" x14ac:dyDescent="0.3">
      <c r="A26" s="84" t="s">
        <v>145</v>
      </c>
      <c r="B26" s="90">
        <v>216</v>
      </c>
      <c r="C26" s="75">
        <v>1.8295247174294839E-5</v>
      </c>
      <c r="D26" s="108"/>
      <c r="E26" s="38"/>
    </row>
    <row r="27" spans="1:5" s="86" customFormat="1" ht="15.75" customHeight="1" x14ac:dyDescent="0.3">
      <c r="A27" s="84" t="s">
        <v>146</v>
      </c>
      <c r="B27" s="90">
        <v>212</v>
      </c>
      <c r="C27" s="75">
        <v>1.7956446300696787E-5</v>
      </c>
      <c r="D27" s="108"/>
      <c r="E27" s="38"/>
    </row>
    <row r="28" spans="1:5" s="86" customFormat="1" ht="15.75" customHeight="1" x14ac:dyDescent="0.3">
      <c r="A28" s="84" t="s">
        <v>147</v>
      </c>
      <c r="B28" s="92">
        <v>0</v>
      </c>
      <c r="C28" s="92">
        <v>0</v>
      </c>
      <c r="D28" s="108"/>
      <c r="E28" s="38"/>
    </row>
    <row r="29" spans="1:5" s="86" customFormat="1" ht="15.75" customHeight="1" x14ac:dyDescent="0.3">
      <c r="A29" s="84" t="s">
        <v>148</v>
      </c>
      <c r="B29" s="92">
        <v>0</v>
      </c>
      <c r="C29" s="92">
        <v>0</v>
      </c>
      <c r="D29" s="108"/>
      <c r="E29" s="38"/>
    </row>
    <row r="30" spans="1:5" s="86" customFormat="1" ht="15.75" customHeight="1" x14ac:dyDescent="0.3">
      <c r="A30" s="84" t="s">
        <v>149</v>
      </c>
      <c r="B30" s="90">
        <v>362</v>
      </c>
      <c r="C30" s="75">
        <v>3.0661479060623761E-5</v>
      </c>
      <c r="D30" s="108"/>
      <c r="E30" s="38"/>
    </row>
    <row r="31" spans="1:5" s="86" customFormat="1" ht="15.75" customHeight="1" x14ac:dyDescent="0.3">
      <c r="A31" s="84" t="s">
        <v>150</v>
      </c>
      <c r="B31" s="90">
        <v>1985</v>
      </c>
      <c r="C31" s="75">
        <v>1.6812993352303358E-4</v>
      </c>
      <c r="D31" s="108"/>
      <c r="E31" s="38"/>
    </row>
    <row r="32" spans="1:5" s="86" customFormat="1" ht="15.75" customHeight="1" x14ac:dyDescent="0.3">
      <c r="A32" s="84" t="s">
        <v>151</v>
      </c>
      <c r="B32" s="90">
        <v>99</v>
      </c>
      <c r="C32" s="75">
        <v>8.3853216215518009E-6</v>
      </c>
      <c r="D32" s="108"/>
      <c r="E32" s="38"/>
    </row>
    <row r="33" spans="1:5" s="86" customFormat="1" ht="15.75" customHeight="1" x14ac:dyDescent="0.3">
      <c r="A33" s="84" t="s">
        <v>152</v>
      </c>
      <c r="B33" s="90">
        <v>86</v>
      </c>
      <c r="C33" s="75">
        <v>7.28421878235813E-6</v>
      </c>
      <c r="D33" s="108"/>
      <c r="E33" s="38"/>
    </row>
    <row r="34" spans="1:5" s="86" customFormat="1" ht="15.75" customHeight="1" x14ac:dyDescent="0.3">
      <c r="A34" s="84" t="s">
        <v>153</v>
      </c>
      <c r="B34" s="90">
        <v>2368</v>
      </c>
      <c r="C34" s="75">
        <v>2.0057011717004711E-4</v>
      </c>
      <c r="D34" s="108"/>
      <c r="E34" s="38"/>
    </row>
    <row r="35" spans="1:5" s="86" customFormat="1" ht="15.75" customHeight="1" x14ac:dyDescent="0.3">
      <c r="A35" s="84" t="s">
        <v>154</v>
      </c>
      <c r="B35" s="90">
        <v>1046</v>
      </c>
      <c r="C35" s="75">
        <v>8.8596428445890748E-5</v>
      </c>
      <c r="D35" s="108"/>
      <c r="E35" s="38"/>
    </row>
    <row r="36" spans="1:5" s="86" customFormat="1" ht="15.75" customHeight="1" x14ac:dyDescent="0.3">
      <c r="A36" s="84" t="s">
        <v>155</v>
      </c>
      <c r="B36" s="90">
        <v>170</v>
      </c>
      <c r="C36" s="75">
        <v>1.4399037127917234E-5</v>
      </c>
      <c r="D36" s="108"/>
      <c r="E36" s="38"/>
    </row>
    <row r="37" spans="1:5" s="86" customFormat="1" ht="15.75" customHeight="1" x14ac:dyDescent="0.3">
      <c r="A37" s="84" t="s">
        <v>156</v>
      </c>
      <c r="B37" s="90">
        <v>1407</v>
      </c>
      <c r="C37" s="75">
        <v>1.19173207288115E-4</v>
      </c>
      <c r="D37" s="108"/>
      <c r="E37" s="38"/>
    </row>
    <row r="38" spans="1:5" s="86" customFormat="1" ht="15.75" customHeight="1" x14ac:dyDescent="0.3">
      <c r="A38" s="84" t="s">
        <v>157</v>
      </c>
      <c r="B38" s="90">
        <v>457</v>
      </c>
      <c r="C38" s="75">
        <v>3.8707999808577509E-5</v>
      </c>
      <c r="D38" s="108"/>
      <c r="E38" s="38"/>
    </row>
    <row r="39" spans="1:5" s="86" customFormat="1" ht="15.75" customHeight="1" x14ac:dyDescent="0.3">
      <c r="A39" s="84" t="s">
        <v>158</v>
      </c>
      <c r="B39" s="90">
        <v>135</v>
      </c>
      <c r="C39" s="75">
        <v>1.1434529483934275E-5</v>
      </c>
      <c r="D39" s="108"/>
      <c r="E39" s="38"/>
    </row>
    <row r="40" spans="1:5" s="86" customFormat="1" ht="15.75" customHeight="1" x14ac:dyDescent="0.3">
      <c r="A40" s="84" t="s">
        <v>159</v>
      </c>
      <c r="B40" s="90">
        <v>292</v>
      </c>
      <c r="C40" s="75">
        <v>2.4732463772657837E-5</v>
      </c>
      <c r="D40" s="108"/>
      <c r="E40" s="38"/>
    </row>
    <row r="41" spans="1:5" s="86" customFormat="1" ht="15.75" customHeight="1" x14ac:dyDescent="0.3">
      <c r="A41" s="84" t="s">
        <v>160</v>
      </c>
      <c r="B41" s="90">
        <v>2536</v>
      </c>
      <c r="C41" s="75">
        <v>2.1479975386116533E-4</v>
      </c>
      <c r="D41" s="108"/>
      <c r="E41" s="38"/>
    </row>
    <row r="42" spans="1:5" s="86" customFormat="1" ht="15.75" customHeight="1" x14ac:dyDescent="0.3">
      <c r="A42" s="84" t="s">
        <v>161</v>
      </c>
      <c r="B42" s="90">
        <v>310</v>
      </c>
      <c r="C42" s="75">
        <v>2.6257067703849074E-5</v>
      </c>
      <c r="D42" s="108"/>
      <c r="E42" s="38"/>
    </row>
    <row r="43" spans="1:5" s="86" customFormat="1" ht="15.75" customHeight="1" x14ac:dyDescent="0.3">
      <c r="A43" s="84" t="s">
        <v>162</v>
      </c>
      <c r="B43" s="90">
        <v>26</v>
      </c>
      <c r="C43" s="75">
        <v>2.2022056783873417E-6</v>
      </c>
      <c r="D43" s="108"/>
      <c r="E43" s="38"/>
    </row>
    <row r="44" spans="1:5" s="86" customFormat="1" ht="15.75" customHeight="1" x14ac:dyDescent="0.3">
      <c r="A44" s="84" t="s">
        <v>163</v>
      </c>
      <c r="B44" s="90">
        <v>387</v>
      </c>
      <c r="C44" s="75">
        <v>3.2778984520611585E-5</v>
      </c>
      <c r="D44" s="108"/>
      <c r="E44" s="38"/>
    </row>
    <row r="45" spans="1:5" s="86" customFormat="1" ht="15.75" customHeight="1" thickBot="1" x14ac:dyDescent="0.35">
      <c r="A45" s="88" t="s">
        <v>164</v>
      </c>
      <c r="B45" s="91">
        <v>44</v>
      </c>
      <c r="C45" s="79">
        <v>3.7268096095785782E-6</v>
      </c>
      <c r="D45" s="108"/>
      <c r="E45" s="38"/>
    </row>
    <row r="46" spans="1:5" s="3" customFormat="1" ht="15.75" customHeight="1" x14ac:dyDescent="0.3">
      <c r="A46" s="80" t="s">
        <v>123</v>
      </c>
    </row>
    <row r="47" spans="1:5" s="3" customFormat="1" ht="15.75" customHeight="1" x14ac:dyDescent="0.3">
      <c r="A47" s="80" t="s">
        <v>124</v>
      </c>
    </row>
    <row r="48" spans="1:5" s="81" customFormat="1" ht="15.75" customHeight="1" x14ac:dyDescent="0.25">
      <c r="A48" s="80" t="s">
        <v>167</v>
      </c>
    </row>
    <row r="49" spans="1:3" ht="15.75" customHeight="1" x14ac:dyDescent="0.35">
      <c r="A49" s="81" t="s">
        <v>125</v>
      </c>
    </row>
    <row r="50" spans="1:3" x14ac:dyDescent="0.35">
      <c r="C50" s="43"/>
    </row>
    <row r="51" spans="1:3" x14ac:dyDescent="0.35">
      <c r="C51" s="43"/>
    </row>
    <row r="53" spans="1:3" x14ac:dyDescent="0.35">
      <c r="C53" s="42"/>
    </row>
  </sheetData>
  <mergeCells count="2">
    <mergeCell ref="A3:C3"/>
    <mergeCell ref="A4:C4"/>
  </mergeCells>
  <phoneticPr fontId="3" type="noConversion"/>
  <printOptions horizontalCentered="1"/>
  <pageMargins left="0.70866141732283472" right="0.70866141732283472" top="0.74803149606299213" bottom="0.51181102362204722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3"/>
  <sheetViews>
    <sheetView topLeftCell="A16" workbookViewId="0">
      <selection activeCell="B6" sqref="B6"/>
    </sheetView>
  </sheetViews>
  <sheetFormatPr defaultColWidth="9.375" defaultRowHeight="18" x14ac:dyDescent="0.35"/>
  <cols>
    <col min="1" max="1" width="32.375" style="1" customWidth="1"/>
    <col min="2" max="2" width="32.625" style="1" customWidth="1"/>
    <col min="3" max="3" width="39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45" t="s">
        <v>44</v>
      </c>
    </row>
    <row r="2" spans="1:5" s="46" customFormat="1" ht="14.25" customHeight="1" x14ac:dyDescent="0.35">
      <c r="A2" s="44"/>
      <c r="C2" s="61" t="s">
        <v>90</v>
      </c>
    </row>
    <row r="3" spans="1:5" ht="29.25" customHeight="1" x14ac:dyDescent="0.35">
      <c r="A3" s="138" t="s">
        <v>216</v>
      </c>
      <c r="B3" s="139"/>
      <c r="C3" s="139"/>
    </row>
    <row r="4" spans="1:5" ht="21" customHeight="1" thickBot="1" x14ac:dyDescent="0.4">
      <c r="A4" s="147" t="s">
        <v>91</v>
      </c>
      <c r="B4" s="141"/>
      <c r="C4" s="141"/>
    </row>
    <row r="5" spans="1:5" s="17" customFormat="1" ht="37.950000000000003" customHeight="1" thickBot="1" x14ac:dyDescent="0.3">
      <c r="A5" s="117" t="s">
        <v>219</v>
      </c>
      <c r="B5" s="110" t="s">
        <v>92</v>
      </c>
      <c r="C5" s="110" t="s">
        <v>93</v>
      </c>
      <c r="D5" s="16"/>
      <c r="E5" s="16"/>
    </row>
    <row r="6" spans="1:5" s="20" customFormat="1" ht="15.75" customHeight="1" x14ac:dyDescent="0.3">
      <c r="A6" s="66" t="s">
        <v>99</v>
      </c>
      <c r="B6" s="71">
        <v>16428</v>
      </c>
      <c r="C6" s="72">
        <v>1.4013689364754547E-3</v>
      </c>
      <c r="D6" s="53"/>
      <c r="E6" s="38"/>
    </row>
    <row r="7" spans="1:5" s="20" customFormat="1" ht="4.2" customHeight="1" x14ac:dyDescent="0.3">
      <c r="A7" s="65"/>
      <c r="B7" s="71"/>
      <c r="C7" s="73"/>
      <c r="D7" s="53"/>
      <c r="E7" s="38"/>
    </row>
    <row r="8" spans="1:5" s="20" customFormat="1" ht="15.75" customHeight="1" x14ac:dyDescent="0.3">
      <c r="A8" s="67" t="s">
        <v>94</v>
      </c>
      <c r="B8" s="71"/>
      <c r="C8" s="73"/>
      <c r="D8" s="53"/>
      <c r="E8" s="38"/>
    </row>
    <row r="9" spans="1:5" ht="15.75" customHeight="1" x14ac:dyDescent="0.35">
      <c r="A9" s="68" t="s">
        <v>72</v>
      </c>
      <c r="B9" s="74">
        <v>4954</v>
      </c>
      <c r="C9" s="75">
        <v>4.2259445527753853E-4</v>
      </c>
      <c r="D9" s="53"/>
      <c r="E9" s="38"/>
    </row>
    <row r="10" spans="1:5" ht="15.75" customHeight="1" x14ac:dyDescent="0.35">
      <c r="A10" s="68" t="s">
        <v>73</v>
      </c>
      <c r="B10" s="74">
        <v>2500</v>
      </c>
      <c r="C10" s="75">
        <v>2.1325921239278287E-4</v>
      </c>
      <c r="D10" s="53"/>
      <c r="E10" s="38"/>
    </row>
    <row r="11" spans="1:5" ht="15.75" customHeight="1" x14ac:dyDescent="0.35">
      <c r="A11" s="68" t="s">
        <v>74</v>
      </c>
      <c r="B11" s="74">
        <v>3353</v>
      </c>
      <c r="C11" s="75">
        <v>2.8602325566120038E-4</v>
      </c>
      <c r="D11" s="53"/>
      <c r="E11" s="38"/>
    </row>
    <row r="12" spans="1:5" ht="15.75" customHeight="1" x14ac:dyDescent="0.35">
      <c r="A12" s="68" t="s">
        <v>75</v>
      </c>
      <c r="B12" s="74">
        <v>2321</v>
      </c>
      <c r="C12" s="75">
        <v>1.979898527854596E-4</v>
      </c>
      <c r="D12" s="53"/>
      <c r="E12" s="38"/>
    </row>
    <row r="13" spans="1:5" ht="15.75" customHeight="1" x14ac:dyDescent="0.35">
      <c r="A13" s="68" t="s">
        <v>76</v>
      </c>
      <c r="B13" s="74">
        <v>2936</v>
      </c>
      <c r="C13" s="75">
        <v>2.504516190340842E-4</v>
      </c>
      <c r="D13" s="53"/>
      <c r="E13" s="38"/>
    </row>
    <row r="14" spans="1:5" ht="15.75" customHeight="1" x14ac:dyDescent="0.35">
      <c r="A14" s="68" t="s">
        <v>77</v>
      </c>
      <c r="B14" s="76">
        <v>364</v>
      </c>
      <c r="C14" s="75">
        <v>3.1050541324389186E-5</v>
      </c>
      <c r="D14" s="53"/>
      <c r="E14" s="38"/>
    </row>
    <row r="15" spans="1:5" ht="4.2" customHeight="1" x14ac:dyDescent="0.35">
      <c r="A15" s="68"/>
      <c r="B15" s="76"/>
      <c r="C15" s="75"/>
      <c r="D15" s="53"/>
      <c r="E15" s="38"/>
    </row>
    <row r="16" spans="1:5" ht="15.75" customHeight="1" x14ac:dyDescent="0.35">
      <c r="A16" s="69" t="s">
        <v>81</v>
      </c>
      <c r="B16" s="76"/>
      <c r="C16" s="75"/>
      <c r="D16" s="53"/>
      <c r="E16" s="38"/>
    </row>
    <row r="17" spans="1:5" ht="15.75" customHeight="1" x14ac:dyDescent="0.35">
      <c r="A17" s="68" t="s">
        <v>82</v>
      </c>
      <c r="B17" s="76">
        <v>65</v>
      </c>
      <c r="C17" s="75">
        <v>5.5447395222123542E-6</v>
      </c>
      <c r="D17" s="53"/>
      <c r="E17" s="38"/>
    </row>
    <row r="18" spans="1:5" ht="15.75" customHeight="1" x14ac:dyDescent="0.35">
      <c r="A18" s="68" t="s">
        <v>83</v>
      </c>
      <c r="B18" s="76">
        <v>1892</v>
      </c>
      <c r="C18" s="75">
        <v>1.6139457193885807E-4</v>
      </c>
      <c r="D18" s="53"/>
      <c r="E18" s="38"/>
    </row>
    <row r="19" spans="1:5" ht="15.75" customHeight="1" x14ac:dyDescent="0.35">
      <c r="A19" s="68" t="s">
        <v>84</v>
      </c>
      <c r="B19" s="76">
        <v>9971</v>
      </c>
      <c r="C19" s="75">
        <v>8.5056304270737521E-4</v>
      </c>
      <c r="D19" s="53"/>
      <c r="E19" s="38"/>
    </row>
    <row r="20" spans="1:5" ht="15.75" customHeight="1" x14ac:dyDescent="0.35">
      <c r="A20" s="68" t="s">
        <v>85</v>
      </c>
      <c r="B20" s="76">
        <v>3551</v>
      </c>
      <c r="C20" s="75">
        <v>3.0291338528270876E-4</v>
      </c>
      <c r="D20" s="53"/>
      <c r="E20" s="38"/>
    </row>
    <row r="21" spans="1:5" ht="15.75" customHeight="1" x14ac:dyDescent="0.35">
      <c r="A21" s="68" t="s">
        <v>86</v>
      </c>
      <c r="B21" s="76">
        <v>949</v>
      </c>
      <c r="C21" s="75">
        <v>8.095319702430038E-5</v>
      </c>
      <c r="D21" s="53"/>
      <c r="E21" s="38"/>
    </row>
    <row r="22" spans="1:5" ht="4.2" customHeight="1" x14ac:dyDescent="0.35">
      <c r="A22" s="68"/>
      <c r="B22" s="76"/>
      <c r="C22" s="75"/>
      <c r="D22" s="53"/>
      <c r="E22" s="38"/>
    </row>
    <row r="23" spans="1:5" s="46" customFormat="1" ht="15.75" customHeight="1" x14ac:dyDescent="0.3">
      <c r="A23" s="69" t="s">
        <v>100</v>
      </c>
      <c r="B23" s="76"/>
      <c r="C23" s="77"/>
      <c r="D23" s="53"/>
      <c r="E23" s="38"/>
    </row>
    <row r="24" spans="1:5" s="64" customFormat="1" ht="15.75" customHeight="1" x14ac:dyDescent="0.3">
      <c r="A24" s="68" t="s">
        <v>101</v>
      </c>
      <c r="B24" s="76">
        <v>3513</v>
      </c>
      <c r="C24" s="75">
        <v>2.9967184525433847E-4</v>
      </c>
      <c r="D24" s="53"/>
      <c r="E24" s="38"/>
    </row>
    <row r="25" spans="1:5" s="64" customFormat="1" ht="15.75" customHeight="1" x14ac:dyDescent="0.3">
      <c r="A25" s="68" t="s">
        <v>102</v>
      </c>
      <c r="B25" s="76">
        <v>1033</v>
      </c>
      <c r="C25" s="75">
        <v>8.8118706560697874E-5</v>
      </c>
      <c r="D25" s="53"/>
      <c r="E25" s="38"/>
    </row>
    <row r="26" spans="1:5" s="64" customFormat="1" ht="15.75" customHeight="1" x14ac:dyDescent="0.3">
      <c r="A26" s="68" t="s">
        <v>103</v>
      </c>
      <c r="B26" s="76">
        <v>211</v>
      </c>
      <c r="C26" s="75">
        <v>1.7999077525950874E-5</v>
      </c>
      <c r="D26" s="53"/>
      <c r="E26" s="38"/>
    </row>
    <row r="27" spans="1:5" s="64" customFormat="1" ht="15.75" customHeight="1" x14ac:dyDescent="0.3">
      <c r="A27" s="68" t="s">
        <v>104</v>
      </c>
      <c r="B27" s="76">
        <v>197</v>
      </c>
      <c r="C27" s="75">
        <v>1.6804825936551289E-5</v>
      </c>
      <c r="D27" s="53"/>
      <c r="E27" s="38"/>
    </row>
    <row r="28" spans="1:5" s="64" customFormat="1" ht="15.75" customHeight="1" x14ac:dyDescent="0.3">
      <c r="A28" s="68" t="s">
        <v>105</v>
      </c>
      <c r="B28" s="92">
        <v>0</v>
      </c>
      <c r="C28" s="92">
        <v>0</v>
      </c>
      <c r="D28" s="53"/>
      <c r="E28" s="38"/>
    </row>
    <row r="29" spans="1:5" s="64" customFormat="1" ht="15.75" customHeight="1" x14ac:dyDescent="0.3">
      <c r="A29" s="68" t="s">
        <v>106</v>
      </c>
      <c r="B29" s="92">
        <v>0</v>
      </c>
      <c r="C29" s="92">
        <v>0</v>
      </c>
      <c r="D29" s="53"/>
      <c r="E29" s="38"/>
    </row>
    <row r="30" spans="1:5" s="64" customFormat="1" ht="15.75" customHeight="1" x14ac:dyDescent="0.3">
      <c r="A30" s="68" t="s">
        <v>107</v>
      </c>
      <c r="B30" s="76">
        <v>353</v>
      </c>
      <c r="C30" s="75">
        <v>3.011220078986094E-5</v>
      </c>
      <c r="D30" s="53"/>
      <c r="E30" s="38"/>
    </row>
    <row r="31" spans="1:5" s="64" customFormat="1" ht="15.75" customHeight="1" x14ac:dyDescent="0.3">
      <c r="A31" s="68" t="s">
        <v>108</v>
      </c>
      <c r="B31" s="76">
        <v>1985</v>
      </c>
      <c r="C31" s="75">
        <v>1.693278146398696E-4</v>
      </c>
      <c r="D31" s="53"/>
      <c r="E31" s="38"/>
    </row>
    <row r="32" spans="1:5" s="64" customFormat="1" ht="15.75" customHeight="1" x14ac:dyDescent="0.3">
      <c r="A32" s="68" t="s">
        <v>109</v>
      </c>
      <c r="B32" s="76">
        <v>94</v>
      </c>
      <c r="C32" s="75">
        <v>8.0185463859686351E-6</v>
      </c>
      <c r="D32" s="53"/>
      <c r="E32" s="38"/>
    </row>
    <row r="33" spans="1:5" s="64" customFormat="1" ht="15.75" customHeight="1" x14ac:dyDescent="0.3">
      <c r="A33" s="68" t="s">
        <v>110</v>
      </c>
      <c r="B33" s="76">
        <v>68</v>
      </c>
      <c r="C33" s="75">
        <v>5.8006505770836936E-6</v>
      </c>
      <c r="D33" s="53"/>
      <c r="E33" s="38"/>
    </row>
    <row r="34" spans="1:5" s="64" customFormat="1" ht="15.75" customHeight="1" x14ac:dyDescent="0.3">
      <c r="A34" s="68" t="s">
        <v>111</v>
      </c>
      <c r="B34" s="76">
        <v>2185</v>
      </c>
      <c r="C34" s="75">
        <v>1.8638855163129222E-4</v>
      </c>
      <c r="D34" s="53"/>
      <c r="E34" s="38"/>
    </row>
    <row r="35" spans="1:5" s="64" customFormat="1" ht="15.75" customHeight="1" x14ac:dyDescent="0.3">
      <c r="A35" s="68" t="s">
        <v>112</v>
      </c>
      <c r="B35" s="76">
        <v>995</v>
      </c>
      <c r="C35" s="75">
        <v>8.4877166532327581E-5</v>
      </c>
      <c r="D35" s="53"/>
      <c r="E35" s="38"/>
    </row>
    <row r="36" spans="1:5" s="64" customFormat="1" ht="15.75" customHeight="1" x14ac:dyDescent="0.3">
      <c r="A36" s="68" t="s">
        <v>113</v>
      </c>
      <c r="B36" s="76">
        <v>173</v>
      </c>
      <c r="C36" s="75">
        <v>1.4757537497580574E-5</v>
      </c>
      <c r="D36" s="53"/>
      <c r="E36" s="38"/>
    </row>
    <row r="37" spans="1:5" s="64" customFormat="1" ht="15.75" customHeight="1" x14ac:dyDescent="0.3">
      <c r="A37" s="68" t="s">
        <v>114</v>
      </c>
      <c r="B37" s="76">
        <v>1387</v>
      </c>
      <c r="C37" s="75">
        <v>1.1831621103551594E-4</v>
      </c>
      <c r="D37" s="53"/>
      <c r="E37" s="38"/>
    </row>
    <row r="38" spans="1:5" s="64" customFormat="1" ht="15.75" customHeight="1" x14ac:dyDescent="0.3">
      <c r="A38" s="68" t="s">
        <v>115</v>
      </c>
      <c r="B38" s="76">
        <v>550</v>
      </c>
      <c r="C38" s="75">
        <v>4.6917026726412233E-5</v>
      </c>
      <c r="D38" s="53"/>
      <c r="E38" s="38"/>
    </row>
    <row r="39" spans="1:5" s="64" customFormat="1" ht="15.75" customHeight="1" x14ac:dyDescent="0.3">
      <c r="A39" s="68" t="s">
        <v>116</v>
      </c>
      <c r="B39" s="76">
        <v>132</v>
      </c>
      <c r="C39" s="75">
        <v>1.1260086414338935E-5</v>
      </c>
      <c r="D39" s="53"/>
      <c r="E39" s="38"/>
    </row>
    <row r="40" spans="1:5" s="64" customFormat="1" ht="15.75" customHeight="1" x14ac:dyDescent="0.3">
      <c r="A40" s="68" t="s">
        <v>117</v>
      </c>
      <c r="B40" s="76">
        <v>252</v>
      </c>
      <c r="C40" s="75">
        <v>2.1496528609192513E-5</v>
      </c>
      <c r="D40" s="53"/>
      <c r="E40" s="38"/>
    </row>
    <row r="41" spans="1:5" s="64" customFormat="1" ht="15.75" customHeight="1" x14ac:dyDescent="0.3">
      <c r="A41" s="68" t="s">
        <v>118</v>
      </c>
      <c r="B41" s="76">
        <v>2588</v>
      </c>
      <c r="C41" s="75">
        <v>2.2076593666900881E-4</v>
      </c>
      <c r="D41" s="53"/>
      <c r="E41" s="38"/>
    </row>
    <row r="42" spans="1:5" s="64" customFormat="1" ht="15.75" customHeight="1" x14ac:dyDescent="0.3">
      <c r="A42" s="68" t="s">
        <v>119</v>
      </c>
      <c r="B42" s="76">
        <v>324</v>
      </c>
      <c r="C42" s="75">
        <v>2.7638393926104659E-5</v>
      </c>
      <c r="D42" s="53"/>
      <c r="E42" s="38"/>
    </row>
    <row r="43" spans="1:5" s="64" customFormat="1" ht="15.75" customHeight="1" x14ac:dyDescent="0.3">
      <c r="A43" s="68" t="s">
        <v>120</v>
      </c>
      <c r="B43" s="76">
        <v>24</v>
      </c>
      <c r="C43" s="75">
        <v>2.0472884389707155E-6</v>
      </c>
      <c r="D43" s="53"/>
      <c r="E43" s="38"/>
    </row>
    <row r="44" spans="1:5" s="64" customFormat="1" ht="15.75" customHeight="1" x14ac:dyDescent="0.3">
      <c r="A44" s="68" t="s">
        <v>121</v>
      </c>
      <c r="B44" s="76">
        <v>320</v>
      </c>
      <c r="C44" s="75">
        <v>2.7297179186276205E-5</v>
      </c>
      <c r="D44" s="53"/>
      <c r="E44" s="38"/>
    </row>
    <row r="45" spans="1:5" s="64" customFormat="1" ht="15.75" customHeight="1" thickBot="1" x14ac:dyDescent="0.35">
      <c r="A45" s="70" t="s">
        <v>122</v>
      </c>
      <c r="B45" s="78">
        <v>44</v>
      </c>
      <c r="C45" s="79">
        <v>3.7533621381129785E-6</v>
      </c>
      <c r="D45" s="53"/>
      <c r="E45" s="38"/>
    </row>
    <row r="46" spans="1:5" s="3" customFormat="1" ht="15.75" customHeight="1" x14ac:dyDescent="0.3">
      <c r="A46" s="4" t="s">
        <v>55</v>
      </c>
    </row>
    <row r="47" spans="1:5" s="3" customFormat="1" ht="15.75" customHeight="1" x14ac:dyDescent="0.3">
      <c r="A47" s="4" t="s">
        <v>95</v>
      </c>
    </row>
    <row r="48" spans="1:5" s="3" customFormat="1" ht="15.75" customHeight="1" x14ac:dyDescent="0.3">
      <c r="A48" s="4" t="s">
        <v>96</v>
      </c>
    </row>
    <row r="49" spans="1:3" ht="15.75" customHeight="1" x14ac:dyDescent="0.35">
      <c r="A49" s="5" t="s">
        <v>97</v>
      </c>
    </row>
    <row r="50" spans="1:3" x14ac:dyDescent="0.35">
      <c r="C50" s="43"/>
    </row>
    <row r="51" spans="1:3" x14ac:dyDescent="0.35">
      <c r="C51" s="43"/>
    </row>
    <row r="53" spans="1:3" x14ac:dyDescent="0.35">
      <c r="C53" s="42"/>
    </row>
  </sheetData>
  <mergeCells count="2">
    <mergeCell ref="A3:C3"/>
    <mergeCell ref="A4:C4"/>
  </mergeCells>
  <phoneticPr fontId="3" type="noConversion"/>
  <printOptions horizontalCentered="1"/>
  <pageMargins left="0.70866141732283472" right="0.70866141732283472" top="0.74803149606299213" bottom="0.47244094488188981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28"/>
  <sheetViews>
    <sheetView topLeftCell="A13" workbookViewId="0">
      <selection activeCell="B6" sqref="B6"/>
    </sheetView>
  </sheetViews>
  <sheetFormatPr defaultColWidth="9.375" defaultRowHeight="18" x14ac:dyDescent="0.35"/>
  <cols>
    <col min="1" max="1" width="34.625" style="1" customWidth="1"/>
    <col min="2" max="3" width="34.125" style="1" customWidth="1"/>
    <col min="4" max="5" width="13.875" style="1" bestFit="1" customWidth="1"/>
    <col min="6" max="16384" width="9.375" style="1"/>
  </cols>
  <sheetData>
    <row r="1" spans="1:5" s="46" customFormat="1" ht="18" customHeight="1" x14ac:dyDescent="0.35">
      <c r="A1" s="44"/>
      <c r="C1" s="45" t="s">
        <v>44</v>
      </c>
    </row>
    <row r="2" spans="1:5" s="46" customFormat="1" ht="14.25" customHeight="1" x14ac:dyDescent="0.35">
      <c r="A2" s="44"/>
      <c r="C2" s="47" t="s">
        <v>88</v>
      </c>
    </row>
    <row r="3" spans="1:5" ht="57" customHeight="1" x14ac:dyDescent="0.35">
      <c r="A3" s="138" t="s">
        <v>221</v>
      </c>
      <c r="B3" s="139"/>
      <c r="C3" s="139"/>
    </row>
    <row r="4" spans="1:5" ht="21" customHeight="1" thickBot="1" x14ac:dyDescent="0.4">
      <c r="A4" s="147" t="s">
        <v>87</v>
      </c>
      <c r="B4" s="141"/>
      <c r="C4" s="141"/>
    </row>
    <row r="5" spans="1:5" s="17" customFormat="1" ht="64.5" customHeight="1" thickBot="1" x14ac:dyDescent="0.3">
      <c r="A5" s="48" t="s">
        <v>45</v>
      </c>
      <c r="B5" s="49" t="s">
        <v>46</v>
      </c>
      <c r="C5" s="49" t="s">
        <v>47</v>
      </c>
      <c r="D5" s="16"/>
      <c r="E5" s="16"/>
    </row>
    <row r="6" spans="1:5" s="20" customFormat="1" ht="24" customHeight="1" x14ac:dyDescent="0.4">
      <c r="A6" s="50" t="s">
        <v>48</v>
      </c>
      <c r="B6" s="33">
        <v>11729</v>
      </c>
      <c r="C6" s="54">
        <f>B6/11669238</f>
        <v>1.0051213284020773E-3</v>
      </c>
      <c r="D6" s="53"/>
      <c r="E6" s="38"/>
    </row>
    <row r="7" spans="1:5" ht="24" customHeight="1" x14ac:dyDescent="0.4">
      <c r="A7" s="56" t="s">
        <v>72</v>
      </c>
      <c r="B7" s="34">
        <v>3205</v>
      </c>
      <c r="C7" s="55">
        <f>B7/11669238</f>
        <v>2.7465375202733887E-4</v>
      </c>
      <c r="D7" s="53"/>
      <c r="E7" s="23"/>
    </row>
    <row r="8" spans="1:5" ht="24" customHeight="1" x14ac:dyDescent="0.4">
      <c r="A8" s="56" t="s">
        <v>73</v>
      </c>
      <c r="B8" s="34">
        <v>1989</v>
      </c>
      <c r="C8" s="55">
        <f>B8/11669238</f>
        <v>1.704481475140022E-4</v>
      </c>
      <c r="D8" s="53"/>
    </row>
    <row r="9" spans="1:5" ht="24" customHeight="1" x14ac:dyDescent="0.4">
      <c r="A9" s="56" t="s">
        <v>74</v>
      </c>
      <c r="B9" s="34">
        <v>2214</v>
      </c>
      <c r="C9" s="55">
        <f t="shared" ref="C9:C19" si="0">B9/11669238</f>
        <v>1.8972961216490741E-4</v>
      </c>
      <c r="D9" s="53"/>
    </row>
    <row r="10" spans="1:5" ht="24" customHeight="1" x14ac:dyDescent="0.4">
      <c r="A10" s="56" t="s">
        <v>75</v>
      </c>
      <c r="B10" s="34">
        <v>1598</v>
      </c>
      <c r="C10" s="55">
        <f t="shared" si="0"/>
        <v>1.3694124672065133E-4</v>
      </c>
      <c r="D10" s="53"/>
    </row>
    <row r="11" spans="1:5" ht="24" customHeight="1" x14ac:dyDescent="0.4">
      <c r="A11" s="56" t="s">
        <v>76</v>
      </c>
      <c r="B11" s="34">
        <v>2369</v>
      </c>
      <c r="C11" s="55">
        <f t="shared" si="0"/>
        <v>2.0301239892441992E-4</v>
      </c>
      <c r="D11" s="53"/>
    </row>
    <row r="12" spans="1:5" ht="24" customHeight="1" x14ac:dyDescent="0.4">
      <c r="A12" s="56" t="s">
        <v>77</v>
      </c>
      <c r="B12" s="26">
        <v>354</v>
      </c>
      <c r="C12" s="55">
        <f t="shared" si="0"/>
        <v>3.0336171050757555E-5</v>
      </c>
      <c r="D12" s="53"/>
    </row>
    <row r="13" spans="1:5" ht="6" customHeight="1" x14ac:dyDescent="0.4">
      <c r="A13" s="56"/>
      <c r="B13" s="26"/>
      <c r="C13" s="55"/>
      <c r="D13" s="53"/>
    </row>
    <row r="14" spans="1:5" ht="24" customHeight="1" x14ac:dyDescent="0.35">
      <c r="A14" s="58" t="s">
        <v>81</v>
      </c>
      <c r="B14" s="26"/>
      <c r="C14" s="55"/>
      <c r="D14" s="53"/>
    </row>
    <row r="15" spans="1:5" ht="24" customHeight="1" x14ac:dyDescent="0.35">
      <c r="A15" s="59" t="s">
        <v>82</v>
      </c>
      <c r="B15" s="26">
        <v>50</v>
      </c>
      <c r="C15" s="55">
        <f t="shared" si="0"/>
        <v>4.2847699224233835E-6</v>
      </c>
      <c r="D15" s="53"/>
    </row>
    <row r="16" spans="1:5" ht="24" customHeight="1" x14ac:dyDescent="0.35">
      <c r="A16" s="59" t="s">
        <v>83</v>
      </c>
      <c r="B16" s="26">
        <v>1351</v>
      </c>
      <c r="C16" s="55">
        <f t="shared" si="0"/>
        <v>1.1577448330387982E-4</v>
      </c>
      <c r="D16" s="53"/>
    </row>
    <row r="17" spans="1:4" ht="24" customHeight="1" x14ac:dyDescent="0.35">
      <c r="A17" s="59" t="s">
        <v>84</v>
      </c>
      <c r="B17" s="26">
        <v>6983</v>
      </c>
      <c r="C17" s="55">
        <f t="shared" si="0"/>
        <v>5.9841096736564978E-4</v>
      </c>
      <c r="D17" s="53"/>
    </row>
    <row r="18" spans="1:4" ht="24" customHeight="1" x14ac:dyDescent="0.35">
      <c r="A18" s="59" t="s">
        <v>85</v>
      </c>
      <c r="B18" s="26">
        <v>2471</v>
      </c>
      <c r="C18" s="55">
        <f t="shared" si="0"/>
        <v>2.1175332956616363E-4</v>
      </c>
      <c r="D18" s="53"/>
    </row>
    <row r="19" spans="1:4" ht="26.25" customHeight="1" thickBot="1" x14ac:dyDescent="0.4">
      <c r="A19" s="60" t="s">
        <v>86</v>
      </c>
      <c r="B19" s="35">
        <v>874</v>
      </c>
      <c r="C19" s="25">
        <f t="shared" si="0"/>
        <v>7.4897778243960742E-5</v>
      </c>
    </row>
    <row r="20" spans="1:4" ht="5.25" customHeight="1" x14ac:dyDescent="0.35">
      <c r="A20" s="57"/>
      <c r="B20" s="26"/>
      <c r="C20" s="27"/>
    </row>
    <row r="21" spans="1:4" s="3" customFormat="1" ht="15.6" x14ac:dyDescent="0.3">
      <c r="A21" s="4" t="s">
        <v>55</v>
      </c>
    </row>
    <row r="22" spans="1:4" s="3" customFormat="1" ht="15.6" x14ac:dyDescent="0.3">
      <c r="A22" s="4" t="s">
        <v>57</v>
      </c>
    </row>
    <row r="23" spans="1:4" s="3" customFormat="1" ht="15.6" x14ac:dyDescent="0.3">
      <c r="A23" s="4" t="s">
        <v>89</v>
      </c>
    </row>
    <row r="24" spans="1:4" x14ac:dyDescent="0.35">
      <c r="A24" s="5" t="s">
        <v>56</v>
      </c>
    </row>
    <row r="25" spans="1:4" x14ac:dyDescent="0.35">
      <c r="C25" s="43"/>
    </row>
    <row r="26" spans="1:4" x14ac:dyDescent="0.35">
      <c r="C26" s="43"/>
    </row>
    <row r="28" spans="1:4" x14ac:dyDescent="0.35">
      <c r="C28" s="42"/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74803149606299213" bottom="0.43307086614173229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8"/>
  <sheetViews>
    <sheetView topLeftCell="A7" workbookViewId="0">
      <selection activeCell="B6" sqref="B6"/>
    </sheetView>
  </sheetViews>
  <sheetFormatPr defaultColWidth="9.375" defaultRowHeight="18" x14ac:dyDescent="0.35"/>
  <cols>
    <col min="1" max="1" width="34.5" style="1" customWidth="1"/>
    <col min="2" max="2" width="33.625" style="1" customWidth="1"/>
    <col min="3" max="3" width="34.875" style="1" customWidth="1"/>
    <col min="4" max="5" width="13.875" style="1" bestFit="1" customWidth="1"/>
    <col min="6" max="16384" width="9.375" style="1"/>
  </cols>
  <sheetData>
    <row r="1" spans="1:5" s="46" customFormat="1" ht="18" customHeight="1" x14ac:dyDescent="0.35">
      <c r="A1" s="44"/>
      <c r="C1" s="45" t="s">
        <v>44</v>
      </c>
    </row>
    <row r="2" spans="1:5" s="46" customFormat="1" ht="14.25" customHeight="1" x14ac:dyDescent="0.35">
      <c r="A2" s="44"/>
      <c r="C2" s="47" t="s">
        <v>79</v>
      </c>
    </row>
    <row r="3" spans="1:5" ht="58.95" customHeight="1" x14ac:dyDescent="0.35">
      <c r="A3" s="138" t="s">
        <v>221</v>
      </c>
      <c r="B3" s="139"/>
      <c r="C3" s="139"/>
    </row>
    <row r="4" spans="1:5" ht="21" customHeight="1" thickBot="1" x14ac:dyDescent="0.4">
      <c r="A4" s="147" t="s">
        <v>78</v>
      </c>
      <c r="B4" s="141"/>
      <c r="C4" s="141"/>
    </row>
    <row r="5" spans="1:5" s="17" customFormat="1" ht="64.5" customHeight="1" thickBot="1" x14ac:dyDescent="0.3">
      <c r="A5" s="48" t="s">
        <v>45</v>
      </c>
      <c r="B5" s="49" t="s">
        <v>46</v>
      </c>
      <c r="C5" s="49" t="s">
        <v>47</v>
      </c>
      <c r="D5" s="16"/>
      <c r="E5" s="16"/>
    </row>
    <row r="6" spans="1:5" s="20" customFormat="1" ht="24" customHeight="1" x14ac:dyDescent="0.4">
      <c r="A6" s="50" t="s">
        <v>48</v>
      </c>
      <c r="B6" s="33">
        <v>12995</v>
      </c>
      <c r="C6" s="54">
        <f>B6/11597627</f>
        <v>1.1204878377274938E-3</v>
      </c>
      <c r="D6" s="53"/>
      <c r="E6" s="38"/>
    </row>
    <row r="7" spans="1:5" ht="24" customHeight="1" x14ac:dyDescent="0.4">
      <c r="A7" s="56" t="s">
        <v>72</v>
      </c>
      <c r="B7" s="34">
        <v>3639</v>
      </c>
      <c r="C7" s="55">
        <f t="shared" ref="C7:C12" si="0">B7/11597627</f>
        <v>3.1377108437786452E-4</v>
      </c>
      <c r="D7" s="53"/>
      <c r="E7" s="23"/>
    </row>
    <row r="8" spans="1:5" ht="24" customHeight="1" x14ac:dyDescent="0.4">
      <c r="A8" s="56" t="s">
        <v>73</v>
      </c>
      <c r="B8" s="34">
        <v>1920</v>
      </c>
      <c r="C8" s="55">
        <f t="shared" si="0"/>
        <v>1.6555110799821378E-4</v>
      </c>
      <c r="D8" s="53"/>
    </row>
    <row r="9" spans="1:5" ht="24" customHeight="1" x14ac:dyDescent="0.4">
      <c r="A9" s="56" t="s">
        <v>74</v>
      </c>
      <c r="B9" s="34">
        <v>2558</v>
      </c>
      <c r="C9" s="55">
        <f t="shared" si="0"/>
        <v>2.2056236159345355E-4</v>
      </c>
      <c r="D9" s="53"/>
    </row>
    <row r="10" spans="1:5" ht="24" customHeight="1" x14ac:dyDescent="0.4">
      <c r="A10" s="56" t="s">
        <v>75</v>
      </c>
      <c r="B10" s="34">
        <v>1932</v>
      </c>
      <c r="C10" s="55">
        <f t="shared" si="0"/>
        <v>1.6658580242320261E-4</v>
      </c>
      <c r="D10" s="53"/>
    </row>
    <row r="11" spans="1:5" ht="24" customHeight="1" x14ac:dyDescent="0.4">
      <c r="A11" s="56" t="s">
        <v>76</v>
      </c>
      <c r="B11" s="34">
        <v>2566</v>
      </c>
      <c r="C11" s="55">
        <f t="shared" si="0"/>
        <v>2.2125215787677945E-4</v>
      </c>
      <c r="D11" s="53"/>
    </row>
    <row r="12" spans="1:5" ht="24" customHeight="1" x14ac:dyDescent="0.4">
      <c r="A12" s="56" t="s">
        <v>77</v>
      </c>
      <c r="B12" s="26">
        <v>380</v>
      </c>
      <c r="C12" s="55">
        <f t="shared" si="0"/>
        <v>3.2765323457979811E-5</v>
      </c>
      <c r="D12" s="53"/>
    </row>
    <row r="13" spans="1:5" ht="24" customHeight="1" x14ac:dyDescent="0.4">
      <c r="A13" s="56"/>
      <c r="B13" s="26"/>
      <c r="C13" s="55"/>
      <c r="D13" s="53"/>
    </row>
    <row r="14" spans="1:5" ht="24" customHeight="1" x14ac:dyDescent="0.35">
      <c r="A14" s="58" t="s">
        <v>81</v>
      </c>
      <c r="B14" s="26"/>
      <c r="C14" s="55"/>
      <c r="D14" s="53"/>
    </row>
    <row r="15" spans="1:5" ht="24" customHeight="1" x14ac:dyDescent="0.35">
      <c r="A15" s="59" t="s">
        <v>82</v>
      </c>
      <c r="B15" s="26">
        <v>61</v>
      </c>
      <c r="C15" s="55">
        <f>B15/11597627</f>
        <v>5.259696660359917E-6</v>
      </c>
      <c r="D15" s="53"/>
    </row>
    <row r="16" spans="1:5" ht="24" customHeight="1" x14ac:dyDescent="0.35">
      <c r="A16" s="59" t="s">
        <v>83</v>
      </c>
      <c r="B16" s="26">
        <v>1670</v>
      </c>
      <c r="C16" s="55">
        <f>B16/11597627</f>
        <v>1.4399497414427969E-4</v>
      </c>
      <c r="D16" s="53"/>
    </row>
    <row r="17" spans="1:4" ht="24" customHeight="1" x14ac:dyDescent="0.35">
      <c r="A17" s="59" t="s">
        <v>84</v>
      </c>
      <c r="B17" s="26">
        <v>7722</v>
      </c>
      <c r="C17" s="55">
        <f>B17/11597627</f>
        <v>6.65825862480316E-4</v>
      </c>
      <c r="D17" s="53"/>
    </row>
    <row r="18" spans="1:4" ht="24" customHeight="1" x14ac:dyDescent="0.35">
      <c r="A18" s="59" t="s">
        <v>85</v>
      </c>
      <c r="B18" s="26">
        <v>2597</v>
      </c>
      <c r="C18" s="55">
        <f>B18/11597627</f>
        <v>2.2392511847466729E-4</v>
      </c>
      <c r="D18" s="53"/>
    </row>
    <row r="19" spans="1:4" ht="26.25" customHeight="1" thickBot="1" x14ac:dyDescent="0.4">
      <c r="A19" s="60" t="s">
        <v>86</v>
      </c>
      <c r="B19" s="35">
        <v>945</v>
      </c>
      <c r="C19" s="25">
        <f>B19/11597627</f>
        <v>8.148218596787084E-5</v>
      </c>
    </row>
    <row r="20" spans="1:4" ht="9.75" customHeight="1" x14ac:dyDescent="0.35">
      <c r="A20" s="57"/>
      <c r="B20" s="26"/>
      <c r="C20" s="27"/>
    </row>
    <row r="21" spans="1:4" s="3" customFormat="1" ht="15.6" x14ac:dyDescent="0.3">
      <c r="A21" s="4" t="s">
        <v>55</v>
      </c>
    </row>
    <row r="22" spans="1:4" s="3" customFormat="1" ht="15.6" x14ac:dyDescent="0.3">
      <c r="A22" s="4" t="s">
        <v>57</v>
      </c>
    </row>
    <row r="23" spans="1:4" s="3" customFormat="1" ht="15.6" x14ac:dyDescent="0.3">
      <c r="A23" s="4" t="s">
        <v>80</v>
      </c>
    </row>
    <row r="24" spans="1:4" x14ac:dyDescent="0.35">
      <c r="A24" s="5" t="s">
        <v>56</v>
      </c>
    </row>
    <row r="25" spans="1:4" x14ac:dyDescent="0.35">
      <c r="C25" s="43"/>
    </row>
    <row r="26" spans="1:4" x14ac:dyDescent="0.35">
      <c r="C26" s="43"/>
    </row>
    <row r="28" spans="1:4" x14ac:dyDescent="0.35">
      <c r="C28" s="42"/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21"/>
  <sheetViews>
    <sheetView workbookViewId="0">
      <selection activeCell="B6" sqref="B6"/>
    </sheetView>
  </sheetViews>
  <sheetFormatPr defaultColWidth="9.375" defaultRowHeight="18" x14ac:dyDescent="0.35"/>
  <cols>
    <col min="1" max="1" width="33.125" style="1" customWidth="1"/>
    <col min="2" max="2" width="34.625" style="1" customWidth="1"/>
    <col min="3" max="3" width="34.375" style="1" customWidth="1"/>
    <col min="4" max="5" width="13.875" style="1" bestFit="1" customWidth="1"/>
    <col min="6" max="16384" width="9.375" style="1"/>
  </cols>
  <sheetData>
    <row r="1" spans="1:5" s="46" customFormat="1" ht="18" customHeight="1" x14ac:dyDescent="0.35">
      <c r="A1" s="44"/>
      <c r="C1" s="45" t="s">
        <v>44</v>
      </c>
    </row>
    <row r="2" spans="1:5" s="46" customFormat="1" ht="14.25" customHeight="1" x14ac:dyDescent="0.35">
      <c r="A2" s="44"/>
      <c r="C2" s="47" t="s">
        <v>60</v>
      </c>
    </row>
    <row r="3" spans="1:5" ht="61.95" customHeight="1" x14ac:dyDescent="0.35">
      <c r="A3" s="138" t="s">
        <v>221</v>
      </c>
      <c r="B3" s="139"/>
      <c r="C3" s="139"/>
    </row>
    <row r="4" spans="1:5" ht="21" customHeight="1" thickBot="1" x14ac:dyDescent="0.4">
      <c r="A4" s="141" t="s">
        <v>58</v>
      </c>
      <c r="B4" s="141"/>
      <c r="C4" s="141"/>
    </row>
    <row r="5" spans="1:5" s="17" customFormat="1" ht="64.5" customHeight="1" thickBot="1" x14ac:dyDescent="0.3">
      <c r="A5" s="48" t="s">
        <v>45</v>
      </c>
      <c r="B5" s="49" t="s">
        <v>46</v>
      </c>
      <c r="C5" s="49" t="s">
        <v>47</v>
      </c>
      <c r="D5" s="16"/>
      <c r="E5" s="16"/>
    </row>
    <row r="6" spans="1:5" s="20" customFormat="1" ht="24" customHeight="1" x14ac:dyDescent="0.4">
      <c r="A6" s="50" t="s">
        <v>48</v>
      </c>
      <c r="B6" s="33">
        <v>13632</v>
      </c>
      <c r="C6" s="54">
        <f t="shared" ref="C6:C12" si="0">B6/11556228</f>
        <v>1.1796236626691685E-3</v>
      </c>
      <c r="D6" s="53"/>
      <c r="E6" s="38"/>
    </row>
    <row r="7" spans="1:5" ht="24" customHeight="1" x14ac:dyDescent="0.4">
      <c r="A7" s="51" t="s">
        <v>49</v>
      </c>
      <c r="B7" s="34">
        <v>3948</v>
      </c>
      <c r="C7" s="55">
        <f t="shared" si="0"/>
        <v>3.4163396568499685E-4</v>
      </c>
      <c r="D7" s="53"/>
      <c r="E7" s="23"/>
    </row>
    <row r="8" spans="1:5" ht="24" customHeight="1" x14ac:dyDescent="0.4">
      <c r="A8" s="51" t="s">
        <v>50</v>
      </c>
      <c r="B8" s="34">
        <v>1932</v>
      </c>
      <c r="C8" s="55">
        <f t="shared" si="0"/>
        <v>1.6718257895223252E-4</v>
      </c>
      <c r="D8" s="53"/>
    </row>
    <row r="9" spans="1:5" ht="24" customHeight="1" x14ac:dyDescent="0.4">
      <c r="A9" s="51" t="s">
        <v>51</v>
      </c>
      <c r="B9" s="34">
        <v>2542</v>
      </c>
      <c r="C9" s="55">
        <f t="shared" si="0"/>
        <v>2.1996796878704712E-4</v>
      </c>
      <c r="D9" s="53"/>
    </row>
    <row r="10" spans="1:5" ht="24" customHeight="1" x14ac:dyDescent="0.4">
      <c r="A10" s="51" t="s">
        <v>52</v>
      </c>
      <c r="B10" s="34">
        <v>2090</v>
      </c>
      <c r="C10" s="55">
        <f t="shared" si="0"/>
        <v>1.8085486025370907E-4</v>
      </c>
      <c r="D10" s="53"/>
    </row>
    <row r="11" spans="1:5" ht="24" customHeight="1" x14ac:dyDescent="0.4">
      <c r="A11" s="51" t="s">
        <v>53</v>
      </c>
      <c r="B11" s="34">
        <v>2769</v>
      </c>
      <c r="C11" s="55">
        <f t="shared" si="0"/>
        <v>2.3961105647967487E-4</v>
      </c>
      <c r="D11" s="53"/>
    </row>
    <row r="12" spans="1:5" ht="24" customHeight="1" thickBot="1" x14ac:dyDescent="0.45">
      <c r="A12" s="52" t="s">
        <v>54</v>
      </c>
      <c r="B12" s="35">
        <v>351</v>
      </c>
      <c r="C12" s="25">
        <f t="shared" si="0"/>
        <v>3.0373232511508079E-5</v>
      </c>
      <c r="D12" s="53"/>
    </row>
    <row r="13" spans="1:5" ht="6" customHeight="1" x14ac:dyDescent="0.35">
      <c r="B13" s="26"/>
      <c r="C13" s="27"/>
    </row>
    <row r="14" spans="1:5" s="3" customFormat="1" ht="15.6" x14ac:dyDescent="0.3">
      <c r="A14" s="4" t="s">
        <v>55</v>
      </c>
    </row>
    <row r="15" spans="1:5" s="3" customFormat="1" ht="15.6" x14ac:dyDescent="0.3">
      <c r="A15" s="4" t="s">
        <v>57</v>
      </c>
    </row>
    <row r="16" spans="1:5" s="3" customFormat="1" ht="15.6" x14ac:dyDescent="0.3">
      <c r="A16" s="4" t="s">
        <v>59</v>
      </c>
    </row>
    <row r="17" spans="1:3" x14ac:dyDescent="0.35">
      <c r="A17" s="5" t="s">
        <v>56</v>
      </c>
    </row>
    <row r="18" spans="1:3" x14ac:dyDescent="0.35">
      <c r="C18" s="43"/>
    </row>
    <row r="19" spans="1:3" x14ac:dyDescent="0.35">
      <c r="C19" s="43"/>
    </row>
    <row r="21" spans="1:3" x14ac:dyDescent="0.35">
      <c r="C21" s="42"/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17"/>
  <sheetViews>
    <sheetView workbookViewId="0">
      <selection activeCell="A14" sqref="A14"/>
    </sheetView>
  </sheetViews>
  <sheetFormatPr defaultRowHeight="13.8" x14ac:dyDescent="0.25"/>
  <cols>
    <col min="1" max="1" width="32.375" customWidth="1"/>
    <col min="2" max="2" width="33.5" customWidth="1"/>
    <col min="3" max="3" width="34" customWidth="1"/>
  </cols>
  <sheetData>
    <row r="1" spans="1:3" ht="58.95" customHeight="1" x14ac:dyDescent="0.25">
      <c r="A1" s="144" t="s">
        <v>61</v>
      </c>
      <c r="B1" s="139"/>
      <c r="C1" s="139"/>
    </row>
    <row r="2" spans="1:3" ht="16.2" thickBot="1" x14ac:dyDescent="0.3">
      <c r="A2" s="141" t="s">
        <v>62</v>
      </c>
      <c r="B2" s="141"/>
      <c r="C2" s="141"/>
    </row>
    <row r="3" spans="1:3" ht="60" thickBot="1" x14ac:dyDescent="0.3">
      <c r="A3" s="36" t="s">
        <v>0</v>
      </c>
      <c r="B3" s="15" t="s">
        <v>1</v>
      </c>
      <c r="C3" s="15" t="s">
        <v>63</v>
      </c>
    </row>
    <row r="4" spans="1:3" ht="19.8" x14ac:dyDescent="0.4">
      <c r="A4" s="37" t="s">
        <v>2</v>
      </c>
      <c r="B4" s="33">
        <v>14033</v>
      </c>
      <c r="C4" s="19">
        <f t="shared" ref="C4:C10" si="0">B4/11415841</f>
        <v>1.229256784497962E-3</v>
      </c>
    </row>
    <row r="5" spans="1:3" ht="19.8" x14ac:dyDescent="0.4">
      <c r="A5" s="40" t="s">
        <v>64</v>
      </c>
      <c r="B5" s="34">
        <v>4144</v>
      </c>
      <c r="C5" s="22">
        <f t="shared" si="0"/>
        <v>3.6300435508868772E-4</v>
      </c>
    </row>
    <row r="6" spans="1:3" ht="19.8" x14ac:dyDescent="0.4">
      <c r="A6" s="40" t="s">
        <v>65</v>
      </c>
      <c r="B6" s="34">
        <v>1903</v>
      </c>
      <c r="C6" s="22">
        <f t="shared" si="0"/>
        <v>1.6669818719444322E-4</v>
      </c>
    </row>
    <row r="7" spans="1:3" ht="19.8" x14ac:dyDescent="0.4">
      <c r="A7" s="40" t="s">
        <v>66</v>
      </c>
      <c r="B7" s="34">
        <v>2553</v>
      </c>
      <c r="C7" s="22">
        <f t="shared" si="0"/>
        <v>2.2363661161713797E-4</v>
      </c>
    </row>
    <row r="8" spans="1:3" ht="19.8" x14ac:dyDescent="0.4">
      <c r="A8" s="40" t="s">
        <v>67</v>
      </c>
      <c r="B8" s="34">
        <v>2197</v>
      </c>
      <c r="C8" s="22">
        <f t="shared" si="0"/>
        <v>1.9245187454870825E-4</v>
      </c>
    </row>
    <row r="9" spans="1:3" ht="19.8" x14ac:dyDescent="0.4">
      <c r="A9" s="40" t="s">
        <v>68</v>
      </c>
      <c r="B9" s="34">
        <v>2882</v>
      </c>
      <c r="C9" s="22">
        <f t="shared" si="0"/>
        <v>2.5245621413262501E-4</v>
      </c>
    </row>
    <row r="10" spans="1:3" ht="20.399999999999999" thickBot="1" x14ac:dyDescent="0.45">
      <c r="A10" s="41" t="s">
        <v>69</v>
      </c>
      <c r="B10" s="35">
        <v>354</v>
      </c>
      <c r="C10" s="25">
        <f t="shared" si="0"/>
        <v>3.1009541916359904E-5</v>
      </c>
    </row>
    <row r="11" spans="1:3" ht="18" x14ac:dyDescent="0.35">
      <c r="A11" s="1"/>
      <c r="B11" s="26"/>
      <c r="C11" s="27"/>
    </row>
    <row r="12" spans="1:3" ht="15.6" x14ac:dyDescent="0.3">
      <c r="A12" s="2" t="s">
        <v>3</v>
      </c>
      <c r="B12" s="3"/>
      <c r="C12" s="3"/>
    </row>
    <row r="13" spans="1:3" s="81" customFormat="1" ht="15.6" x14ac:dyDescent="0.3">
      <c r="A13" s="4" t="s">
        <v>224</v>
      </c>
      <c r="B13" s="3"/>
      <c r="C13" s="3"/>
    </row>
    <row r="14" spans="1:3" s="81" customFormat="1" ht="15.6" x14ac:dyDescent="0.3">
      <c r="A14" s="4" t="s">
        <v>223</v>
      </c>
      <c r="B14" s="3"/>
      <c r="C14" s="3"/>
    </row>
    <row r="15" spans="1:3" s="81" customFormat="1" ht="18" x14ac:dyDescent="0.35">
      <c r="A15" s="5" t="s">
        <v>56</v>
      </c>
      <c r="B15" s="1"/>
      <c r="C15" s="1"/>
    </row>
    <row r="16" spans="1:3" ht="18" x14ac:dyDescent="0.35">
      <c r="A16" s="1"/>
      <c r="B16" s="1"/>
      <c r="C16" s="119" t="s">
        <v>70</v>
      </c>
    </row>
    <row r="17" spans="1:3" ht="18" x14ac:dyDescent="0.35">
      <c r="A17" s="1"/>
      <c r="B17" s="1"/>
      <c r="C17" s="120" t="s">
        <v>71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19"/>
  <sheetViews>
    <sheetView topLeftCell="A4" workbookViewId="0">
      <selection sqref="A1:C1"/>
    </sheetView>
  </sheetViews>
  <sheetFormatPr defaultColWidth="9.375" defaultRowHeight="18" x14ac:dyDescent="0.35"/>
  <cols>
    <col min="1" max="1" width="35" style="1" customWidth="1"/>
    <col min="2" max="2" width="33" style="1" customWidth="1"/>
    <col min="3" max="3" width="34.625" style="1" customWidth="1"/>
    <col min="4" max="4" width="13.875" style="1" bestFit="1" customWidth="1"/>
    <col min="5" max="16384" width="9.375" style="1"/>
  </cols>
  <sheetData>
    <row r="1" spans="1:5" ht="65.400000000000006" customHeight="1" x14ac:dyDescent="0.35">
      <c r="A1" s="144" t="s">
        <v>220</v>
      </c>
      <c r="B1" s="144"/>
      <c r="C1" s="144"/>
    </row>
    <row r="2" spans="1:5" ht="21" customHeight="1" thickBot="1" x14ac:dyDescent="0.4">
      <c r="A2" s="147" t="s">
        <v>31</v>
      </c>
      <c r="B2" s="147"/>
      <c r="C2" s="147"/>
    </row>
    <row r="3" spans="1:5" s="17" customFormat="1" ht="64.5" customHeight="1" thickBot="1" x14ac:dyDescent="0.3">
      <c r="A3" s="36" t="s">
        <v>0</v>
      </c>
      <c r="B3" s="15" t="s">
        <v>1</v>
      </c>
      <c r="C3" s="15" t="s">
        <v>32</v>
      </c>
      <c r="D3" s="16"/>
      <c r="E3" s="16"/>
    </row>
    <row r="4" spans="1:5" s="20" customFormat="1" ht="31.5" customHeight="1" x14ac:dyDescent="0.4">
      <c r="A4" s="37" t="s">
        <v>2</v>
      </c>
      <c r="B4" s="33">
        <v>15057</v>
      </c>
      <c r="C4" s="19">
        <f t="shared" ref="C4:C10" si="0">B4/11338311</f>
        <v>1.3279755688479528E-3</v>
      </c>
      <c r="D4" s="38"/>
    </row>
    <row r="5" spans="1:5" ht="19.8" x14ac:dyDescent="0.4">
      <c r="A5" s="40" t="s">
        <v>33</v>
      </c>
      <c r="B5" s="34">
        <v>4432</v>
      </c>
      <c r="C5" s="22">
        <f t="shared" si="0"/>
        <v>3.9088714359660799E-4</v>
      </c>
      <c r="D5" s="23"/>
      <c r="E5" s="23"/>
    </row>
    <row r="6" spans="1:5" ht="19.8" x14ac:dyDescent="0.4">
      <c r="A6" s="40" t="s">
        <v>34</v>
      </c>
      <c r="B6" s="34">
        <v>1976</v>
      </c>
      <c r="C6" s="22">
        <f t="shared" si="0"/>
        <v>1.7427639795733243E-4</v>
      </c>
    </row>
    <row r="7" spans="1:5" ht="19.8" x14ac:dyDescent="0.4">
      <c r="A7" s="40" t="s">
        <v>35</v>
      </c>
      <c r="B7" s="34">
        <v>2818</v>
      </c>
      <c r="C7" s="22">
        <f t="shared" si="0"/>
        <v>2.4853789951607432E-4</v>
      </c>
    </row>
    <row r="8" spans="1:5" ht="19.8" x14ac:dyDescent="0.4">
      <c r="A8" s="40" t="s">
        <v>36</v>
      </c>
      <c r="B8" s="34">
        <v>2396</v>
      </c>
      <c r="C8" s="22">
        <f t="shared" si="0"/>
        <v>2.1131895217903267E-4</v>
      </c>
    </row>
    <row r="9" spans="1:5" ht="19.8" x14ac:dyDescent="0.4">
      <c r="A9" s="40" t="s">
        <v>37</v>
      </c>
      <c r="B9" s="34">
        <v>3044</v>
      </c>
      <c r="C9" s="22">
        <f t="shared" si="0"/>
        <v>2.6847032154965586E-4</v>
      </c>
    </row>
    <row r="10" spans="1:5" ht="20.399999999999999" thickBot="1" x14ac:dyDescent="0.45">
      <c r="A10" s="41" t="s">
        <v>38</v>
      </c>
      <c r="B10" s="35">
        <v>391</v>
      </c>
      <c r="C10" s="25">
        <f t="shared" si="0"/>
        <v>3.4484854049249484E-5</v>
      </c>
    </row>
    <row r="11" spans="1:5" ht="21" customHeight="1" x14ac:dyDescent="0.35">
      <c r="B11" s="26"/>
      <c r="C11" s="27"/>
    </row>
    <row r="12" spans="1:5" s="3" customFormat="1" ht="15.6" x14ac:dyDescent="0.3">
      <c r="A12" s="2" t="s">
        <v>3</v>
      </c>
    </row>
    <row r="13" spans="1:5" s="3" customFormat="1" ht="15.6" x14ac:dyDescent="0.3">
      <c r="A13" s="4" t="s">
        <v>39</v>
      </c>
    </row>
    <row r="14" spans="1:5" s="3" customFormat="1" ht="15.6" x14ac:dyDescent="0.3">
      <c r="A14" s="4" t="s">
        <v>40</v>
      </c>
    </row>
    <row r="15" spans="1:5" x14ac:dyDescent="0.35">
      <c r="A15" s="5" t="s">
        <v>41</v>
      </c>
    </row>
    <row r="16" spans="1:5" x14ac:dyDescent="0.35">
      <c r="C16" s="120" t="s">
        <v>42</v>
      </c>
    </row>
    <row r="17" spans="3:3" x14ac:dyDescent="0.35">
      <c r="C17" s="120" t="s">
        <v>43</v>
      </c>
    </row>
    <row r="19" spans="3:3" x14ac:dyDescent="0.35">
      <c r="C19" s="42"/>
    </row>
  </sheetData>
  <mergeCells count="2">
    <mergeCell ref="A1:C1"/>
    <mergeCell ref="A2:C2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7"/>
  <sheetViews>
    <sheetView zoomScale="75" workbookViewId="0">
      <selection sqref="A1:C1"/>
    </sheetView>
  </sheetViews>
  <sheetFormatPr defaultColWidth="9.375" defaultRowHeight="18" x14ac:dyDescent="0.35"/>
  <cols>
    <col min="1" max="1" width="35" style="1" customWidth="1"/>
    <col min="2" max="3" width="33" style="1" customWidth="1"/>
    <col min="4" max="4" width="14.125" style="1" bestFit="1" customWidth="1"/>
    <col min="5" max="5" width="11.5" style="1" bestFit="1" customWidth="1"/>
    <col min="6" max="16384" width="9.375" style="1"/>
  </cols>
  <sheetData>
    <row r="1" spans="1:5" ht="81" customHeight="1" x14ac:dyDescent="0.35">
      <c r="A1" s="144" t="s">
        <v>220</v>
      </c>
      <c r="B1" s="139"/>
      <c r="C1" s="139"/>
    </row>
    <row r="2" spans="1:5" ht="21" customHeight="1" thickBot="1" x14ac:dyDescent="0.4">
      <c r="A2" s="147" t="s">
        <v>26</v>
      </c>
      <c r="B2" s="141"/>
      <c r="C2" s="141"/>
    </row>
    <row r="3" spans="1:5" s="17" customFormat="1" ht="64.5" customHeight="1" thickBot="1" x14ac:dyDescent="0.3">
      <c r="A3" s="36" t="s">
        <v>0</v>
      </c>
      <c r="B3" s="15" t="s">
        <v>1</v>
      </c>
      <c r="C3" s="15" t="s">
        <v>27</v>
      </c>
      <c r="D3" s="16"/>
      <c r="E3" s="16"/>
    </row>
    <row r="4" spans="1:5" s="20" customFormat="1" ht="31.5" customHeight="1" x14ac:dyDescent="0.4">
      <c r="A4" s="37" t="s">
        <v>2</v>
      </c>
      <c r="B4" s="33">
        <v>15073</v>
      </c>
      <c r="C4" s="19">
        <f t="shared" ref="C4:C10" si="0">B4/11239720</f>
        <v>1.3410476417562004E-3</v>
      </c>
      <c r="D4" s="38"/>
      <c r="E4" s="39"/>
    </row>
    <row r="5" spans="1:5" ht="19.8" x14ac:dyDescent="0.4">
      <c r="A5" s="40" t="s">
        <v>12</v>
      </c>
      <c r="B5" s="34">
        <v>4358</v>
      </c>
      <c r="C5" s="22">
        <f t="shared" si="0"/>
        <v>3.8773207873505744E-4</v>
      </c>
      <c r="D5" s="23"/>
      <c r="E5" s="23"/>
    </row>
    <row r="6" spans="1:5" ht="19.8" x14ac:dyDescent="0.4">
      <c r="A6" s="40" t="s">
        <v>13</v>
      </c>
      <c r="B6" s="34">
        <v>1896</v>
      </c>
      <c r="C6" s="22">
        <f t="shared" si="0"/>
        <v>1.6868747620047474E-4</v>
      </c>
    </row>
    <row r="7" spans="1:5" ht="19.8" x14ac:dyDescent="0.4">
      <c r="A7" s="40" t="s">
        <v>14</v>
      </c>
      <c r="B7" s="34">
        <v>2858</v>
      </c>
      <c r="C7" s="22">
        <f t="shared" si="0"/>
        <v>2.542767969308844E-4</v>
      </c>
    </row>
    <row r="8" spans="1:5" ht="19.8" x14ac:dyDescent="0.4">
      <c r="A8" s="40" t="s">
        <v>15</v>
      </c>
      <c r="B8" s="34">
        <v>2420</v>
      </c>
      <c r="C8" s="22">
        <f t="shared" si="0"/>
        <v>2.1530785464406586E-4</v>
      </c>
    </row>
    <row r="9" spans="1:5" ht="19.8" x14ac:dyDescent="0.4">
      <c r="A9" s="40" t="s">
        <v>16</v>
      </c>
      <c r="B9" s="34">
        <v>3121</v>
      </c>
      <c r="C9" s="22">
        <f t="shared" si="0"/>
        <v>2.7767595634054941E-4</v>
      </c>
    </row>
    <row r="10" spans="1:5" ht="20.399999999999999" thickBot="1" x14ac:dyDescent="0.45">
      <c r="A10" s="41" t="s">
        <v>17</v>
      </c>
      <c r="B10" s="35">
        <v>420</v>
      </c>
      <c r="C10" s="25">
        <f t="shared" si="0"/>
        <v>3.7367478905168455E-5</v>
      </c>
    </row>
    <row r="11" spans="1:5" ht="21" customHeight="1" x14ac:dyDescent="0.35">
      <c r="B11" s="26"/>
      <c r="C11" s="27"/>
    </row>
    <row r="12" spans="1:5" s="3" customFormat="1" ht="15.6" x14ac:dyDescent="0.3">
      <c r="A12" s="2" t="s">
        <v>3</v>
      </c>
    </row>
    <row r="13" spans="1:5" s="3" customFormat="1" ht="15.6" x14ac:dyDescent="0.3">
      <c r="A13" s="4" t="s">
        <v>25</v>
      </c>
    </row>
    <row r="14" spans="1:5" s="3" customFormat="1" ht="15.6" x14ac:dyDescent="0.3">
      <c r="A14" s="4" t="s">
        <v>28</v>
      </c>
    </row>
    <row r="15" spans="1:5" x14ac:dyDescent="0.35">
      <c r="A15" s="5" t="s">
        <v>29</v>
      </c>
    </row>
    <row r="16" spans="1:5" x14ac:dyDescent="0.35">
      <c r="C16" s="28" t="s">
        <v>30</v>
      </c>
    </row>
    <row r="17" spans="3:3" x14ac:dyDescent="0.35">
      <c r="C17" s="28" t="s">
        <v>23</v>
      </c>
    </row>
  </sheetData>
  <mergeCells count="2">
    <mergeCell ref="A1:C1"/>
    <mergeCell ref="A2:C2"/>
  </mergeCells>
  <phoneticPr fontId="3" type="noConversion"/>
  <printOptions horizontalCentered="1"/>
  <pageMargins left="0.74803149606299213" right="0.74803149606299213" top="0.78740157480314965" bottom="0.98425196850393704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19"/>
  <sheetViews>
    <sheetView showGridLines="0" topLeftCell="A4" zoomScale="85" workbookViewId="0">
      <selection sqref="A1:C1"/>
    </sheetView>
  </sheetViews>
  <sheetFormatPr defaultColWidth="9.375" defaultRowHeight="18" x14ac:dyDescent="0.35"/>
  <cols>
    <col min="1" max="1" width="35" style="1" customWidth="1"/>
    <col min="2" max="3" width="33" style="1" customWidth="1"/>
    <col min="4" max="4" width="13" style="1" bestFit="1" customWidth="1"/>
    <col min="5" max="16384" width="9.375" style="1"/>
  </cols>
  <sheetData>
    <row r="1" spans="1:5" ht="51" customHeight="1" x14ac:dyDescent="0.35">
      <c r="A1" s="144" t="s">
        <v>220</v>
      </c>
      <c r="B1" s="139"/>
      <c r="C1" s="139"/>
    </row>
    <row r="2" spans="1:5" ht="20.100000000000001" customHeight="1" thickBot="1" x14ac:dyDescent="0.4">
      <c r="A2" s="148" t="s">
        <v>24</v>
      </c>
      <c r="B2" s="149"/>
      <c r="C2" s="149"/>
    </row>
    <row r="3" spans="1:5" s="17" customFormat="1" ht="64.5" customHeight="1" thickBot="1" x14ac:dyDescent="0.3">
      <c r="A3" s="15" t="s">
        <v>0</v>
      </c>
      <c r="B3" s="29" t="s">
        <v>1</v>
      </c>
      <c r="C3" s="15" t="s">
        <v>19</v>
      </c>
      <c r="D3" s="16"/>
      <c r="E3" s="16"/>
    </row>
    <row r="4" spans="1:5" s="20" customFormat="1" ht="31.5" customHeight="1" x14ac:dyDescent="0.4">
      <c r="A4" s="18" t="s">
        <v>2</v>
      </c>
      <c r="B4" s="30">
        <v>19900</v>
      </c>
      <c r="C4" s="19">
        <f t="shared" ref="C4:C10" si="0">B4/11126458</f>
        <v>1.788529647080859E-3</v>
      </c>
    </row>
    <row r="5" spans="1:5" ht="19.8" x14ac:dyDescent="0.4">
      <c r="A5" s="21" t="s">
        <v>12</v>
      </c>
      <c r="B5" s="31">
        <v>5659</v>
      </c>
      <c r="C5" s="22">
        <f t="shared" si="0"/>
        <v>5.086075011472654E-4</v>
      </c>
      <c r="D5" s="23"/>
      <c r="E5" s="23"/>
    </row>
    <row r="6" spans="1:5" ht="19.8" x14ac:dyDescent="0.4">
      <c r="A6" s="21" t="s">
        <v>13</v>
      </c>
      <c r="B6" s="31">
        <v>2604</v>
      </c>
      <c r="C6" s="22">
        <f t="shared" si="0"/>
        <v>2.3403674376877169E-4</v>
      </c>
    </row>
    <row r="7" spans="1:5" ht="19.8" x14ac:dyDescent="0.4">
      <c r="A7" s="21" t="s">
        <v>14</v>
      </c>
      <c r="B7" s="31">
        <v>3877</v>
      </c>
      <c r="C7" s="22">
        <f t="shared" si="0"/>
        <v>3.4844871566494924E-4</v>
      </c>
    </row>
    <row r="8" spans="1:5" ht="19.8" x14ac:dyDescent="0.4">
      <c r="A8" s="21" t="s">
        <v>15</v>
      </c>
      <c r="B8" s="31">
        <v>2952</v>
      </c>
      <c r="C8" s="22">
        <f t="shared" si="0"/>
        <v>2.6531354362727111E-4</v>
      </c>
    </row>
    <row r="9" spans="1:5" ht="19.8" x14ac:dyDescent="0.4">
      <c r="A9" s="21" t="s">
        <v>16</v>
      </c>
      <c r="B9" s="31">
        <v>4330</v>
      </c>
      <c r="C9" s="22">
        <f t="shared" si="0"/>
        <v>3.8916248099799596E-4</v>
      </c>
    </row>
    <row r="10" spans="1:5" ht="20.399999999999999" thickBot="1" x14ac:dyDescent="0.45">
      <c r="A10" s="24" t="s">
        <v>17</v>
      </c>
      <c r="B10" s="32">
        <v>478</v>
      </c>
      <c r="C10" s="25">
        <f t="shared" si="0"/>
        <v>4.2960661874605561E-5</v>
      </c>
    </row>
    <row r="11" spans="1:5" ht="21" customHeight="1" x14ac:dyDescent="0.35">
      <c r="B11" s="26"/>
      <c r="C11" s="27"/>
    </row>
    <row r="12" spans="1:5" s="3" customFormat="1" ht="15.6" x14ac:dyDescent="0.3">
      <c r="A12" s="2" t="s">
        <v>3</v>
      </c>
    </row>
    <row r="13" spans="1:5" s="3" customFormat="1" ht="15.6" x14ac:dyDescent="0.3">
      <c r="A13" s="4" t="s">
        <v>20</v>
      </c>
    </row>
    <row r="14" spans="1:5" s="3" customFormat="1" ht="15.6" x14ac:dyDescent="0.3">
      <c r="A14" s="4" t="s">
        <v>21</v>
      </c>
    </row>
    <row r="15" spans="1:5" x14ac:dyDescent="0.35">
      <c r="A15" s="5" t="s">
        <v>6</v>
      </c>
    </row>
    <row r="16" spans="1:5" x14ac:dyDescent="0.35">
      <c r="A16" s="5" t="s">
        <v>7</v>
      </c>
    </row>
    <row r="17" spans="1:3" x14ac:dyDescent="0.35">
      <c r="A17" s="5" t="s">
        <v>8</v>
      </c>
    </row>
    <row r="18" spans="1:3" x14ac:dyDescent="0.35">
      <c r="C18" s="118" t="s">
        <v>22</v>
      </c>
    </row>
    <row r="19" spans="1:3" x14ac:dyDescent="0.35">
      <c r="C19" s="118" t="s">
        <v>23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8740157480314965" top="0.82677165354330717" bottom="0.27559055118110237" header="0.15748031496062992" footer="0.19685039370078741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18"/>
  <sheetViews>
    <sheetView showGridLines="0" zoomScale="85" workbookViewId="0">
      <selection sqref="A1:C1"/>
    </sheetView>
  </sheetViews>
  <sheetFormatPr defaultColWidth="9.375" defaultRowHeight="18" x14ac:dyDescent="0.35"/>
  <cols>
    <col min="1" max="3" width="33.125" style="1" customWidth="1"/>
    <col min="4" max="4" width="13" style="1" bestFit="1" customWidth="1"/>
    <col min="5" max="16384" width="9.375" style="1"/>
  </cols>
  <sheetData>
    <row r="1" spans="1:5" ht="46.2" customHeight="1" x14ac:dyDescent="0.35">
      <c r="A1" s="150" t="s">
        <v>222</v>
      </c>
      <c r="B1" s="151"/>
      <c r="C1" s="151"/>
    </row>
    <row r="2" spans="1:5" s="3" customFormat="1" ht="21.75" customHeight="1" x14ac:dyDescent="0.3">
      <c r="A2" s="148" t="s">
        <v>11</v>
      </c>
      <c r="B2" s="149"/>
      <c r="C2" s="149"/>
    </row>
    <row r="3" spans="1:5" s="7" customFormat="1" ht="36" customHeight="1" x14ac:dyDescent="0.25">
      <c r="A3" s="121" t="s">
        <v>0</v>
      </c>
      <c r="B3" s="122" t="s">
        <v>1</v>
      </c>
      <c r="C3" s="123" t="s">
        <v>18</v>
      </c>
      <c r="D3" s="6"/>
      <c r="E3" s="6"/>
    </row>
    <row r="4" spans="1:5" s="3" customFormat="1" ht="31.5" customHeight="1" x14ac:dyDescent="0.3">
      <c r="A4" s="124" t="s">
        <v>2</v>
      </c>
      <c r="B4" s="125">
        <v>21112</v>
      </c>
      <c r="C4" s="126">
        <f t="shared" ref="C4:C10" si="0">B4/11046385</f>
        <v>1.9112134874893461E-3</v>
      </c>
    </row>
    <row r="5" spans="1:5" s="3" customFormat="1" ht="16.2" x14ac:dyDescent="0.3">
      <c r="A5" s="9" t="s">
        <v>12</v>
      </c>
      <c r="B5" s="10">
        <v>6100</v>
      </c>
      <c r="C5" s="11">
        <f t="shared" si="0"/>
        <v>5.5221685646480729E-4</v>
      </c>
      <c r="D5" s="8"/>
      <c r="E5" s="8"/>
    </row>
    <row r="6" spans="1:5" s="3" customFormat="1" ht="16.2" x14ac:dyDescent="0.3">
      <c r="A6" s="9" t="s">
        <v>13</v>
      </c>
      <c r="B6" s="10">
        <v>2857</v>
      </c>
      <c r="C6" s="11">
        <f t="shared" si="0"/>
        <v>2.5863664900327123E-4</v>
      </c>
    </row>
    <row r="7" spans="1:5" s="3" customFormat="1" ht="16.2" x14ac:dyDescent="0.3">
      <c r="A7" s="9" t="s">
        <v>14</v>
      </c>
      <c r="B7" s="10">
        <v>4053</v>
      </c>
      <c r="C7" s="11">
        <f t="shared" si="0"/>
        <v>3.6690736381178097E-4</v>
      </c>
    </row>
    <row r="8" spans="1:5" s="3" customFormat="1" ht="16.2" x14ac:dyDescent="0.3">
      <c r="A8" s="9" t="s">
        <v>15</v>
      </c>
      <c r="B8" s="10">
        <v>3231</v>
      </c>
      <c r="C8" s="11">
        <f t="shared" si="0"/>
        <v>2.9249387921931021E-4</v>
      </c>
    </row>
    <row r="9" spans="1:5" s="3" customFormat="1" ht="16.2" x14ac:dyDescent="0.3">
      <c r="A9" s="9" t="s">
        <v>16</v>
      </c>
      <c r="B9" s="10">
        <v>4315</v>
      </c>
      <c r="C9" s="11">
        <f t="shared" si="0"/>
        <v>3.90625530433712E-4</v>
      </c>
    </row>
    <row r="10" spans="1:5" s="3" customFormat="1" ht="16.2" x14ac:dyDescent="0.3">
      <c r="A10" s="12" t="s">
        <v>17</v>
      </c>
      <c r="B10" s="13">
        <v>556</v>
      </c>
      <c r="C10" s="14">
        <f t="shared" si="0"/>
        <v>5.0333208556464403E-5</v>
      </c>
    </row>
    <row r="11" spans="1:5" s="3" customFormat="1" ht="16.2" x14ac:dyDescent="0.3">
      <c r="A11" s="9"/>
      <c r="B11" s="10"/>
      <c r="C11" s="127" t="s">
        <v>9</v>
      </c>
    </row>
    <row r="12" spans="1:5" s="3" customFormat="1" ht="16.2" x14ac:dyDescent="0.3">
      <c r="A12" s="9"/>
      <c r="B12" s="10"/>
      <c r="C12" s="127" t="s">
        <v>10</v>
      </c>
    </row>
    <row r="13" spans="1:5" s="3" customFormat="1" ht="15.6" x14ac:dyDescent="0.3">
      <c r="A13" s="2" t="s">
        <v>3</v>
      </c>
    </row>
    <row r="14" spans="1:5" s="3" customFormat="1" ht="15.6" x14ac:dyDescent="0.3">
      <c r="A14" s="4" t="s">
        <v>4</v>
      </c>
    </row>
    <row r="15" spans="1:5" s="3" customFormat="1" ht="15.6" x14ac:dyDescent="0.3">
      <c r="A15" s="4" t="s">
        <v>5</v>
      </c>
    </row>
    <row r="16" spans="1:5" x14ac:dyDescent="0.35">
      <c r="A16" s="5" t="s">
        <v>6</v>
      </c>
    </row>
    <row r="17" spans="1:1" x14ac:dyDescent="0.35">
      <c r="A17" s="5" t="s">
        <v>7</v>
      </c>
    </row>
    <row r="18" spans="1:1" x14ac:dyDescent="0.35">
      <c r="A18" s="5" t="s">
        <v>8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8740157480314965" top="0.78740157480314965" bottom="0.27559055118110237" header="0.15748031496062992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13</vt:i4>
      </vt:variant>
    </vt:vector>
  </HeadingPairs>
  <TitlesOfParts>
    <vt:vector size="35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'100'!Print_Area</vt:lpstr>
      <vt:lpstr>'101'!Print_Area</vt:lpstr>
      <vt:lpstr>'102'!Print_Area</vt:lpstr>
      <vt:lpstr>'103'!Print_Area</vt:lpstr>
      <vt:lpstr>'104'!Print_Area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'93'!TT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統計處吳麗珍</cp:lastModifiedBy>
  <cp:lastPrinted>2022-09-12T06:25:26Z</cp:lastPrinted>
  <dcterms:created xsi:type="dcterms:W3CDTF">2006-03-10T02:44:00Z</dcterms:created>
  <dcterms:modified xsi:type="dcterms:W3CDTF">2025-09-12T09:07:16Z</dcterms:modified>
</cp:coreProperties>
</file>