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6822\03.衛生類性別統計(素滿)\1.本部_性別統計專區\欲上傳資料\112\0522\"/>
    </mc:Choice>
  </mc:AlternateContent>
  <xr:revisionPtr revIDLastSave="0" documentId="8_{E223CB42-1F28-40FE-8B5F-DDBF566C9E48}" xr6:coauthVersionLast="36" xr6:coauthVersionMax="36" xr10:uidLastSave="{00000000-0000-0000-0000-000000000000}"/>
  <bookViews>
    <workbookView xWindow="32760" yWindow="32760" windowWidth="23040" windowHeight="8490" activeTab="16"/>
  </bookViews>
  <sheets>
    <sheet name="91" sheetId="1" r:id="rId1"/>
    <sheet name="92" sheetId="2" r:id="rId2"/>
    <sheet name="93" sheetId="3" r:id="rId3"/>
    <sheet name="96" sheetId="4" r:id="rId4"/>
    <sheet name="97" sheetId="5" r:id="rId5"/>
    <sheet name="98" sheetId="6" r:id="rId6"/>
    <sheet name="99" sheetId="7" r:id="rId7"/>
    <sheet name="100" sheetId="9" r:id="rId8"/>
    <sheet name="101" sheetId="21" r:id="rId9"/>
    <sheet name="102" sheetId="20" r:id="rId10"/>
    <sheet name="103" sheetId="19" r:id="rId11"/>
    <sheet name="104" sheetId="18" r:id="rId12"/>
    <sheet name="105" sheetId="14" r:id="rId13"/>
    <sheet name="106" sheetId="17" r:id="rId14"/>
    <sheet name="107" sheetId="22" r:id="rId15"/>
    <sheet name="108" sheetId="23" r:id="rId16"/>
    <sheet name="109" sheetId="24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Fill" hidden="1">#REF!</definedName>
    <definedName name="Country_Mean" localSheetId="7">[2]!Country_Mean</definedName>
    <definedName name="Country_Mean" localSheetId="8">[2]!Country_Mean</definedName>
    <definedName name="Country_Mean" localSheetId="9">[2]!Country_Mean</definedName>
    <definedName name="Country_Mean" localSheetId="10">[2]!Country_Mean</definedName>
    <definedName name="Country_Mean" localSheetId="11">[2]!Country_Mean</definedName>
    <definedName name="Country_Mean" localSheetId="12">[2]!Country_Mean</definedName>
    <definedName name="Country_Mean" localSheetId="13">[2]!Country_Mean</definedName>
    <definedName name="Country_Mean" localSheetId="14">[2]!Country_Mean</definedName>
    <definedName name="Country_Mean" localSheetId="15">[2]!Country_Mean</definedName>
    <definedName name="Country_Mean" localSheetId="16">[2]!Country_Mean</definedName>
    <definedName name="Country_Mean">[2]!Country_Mean</definedName>
    <definedName name="NSICTY5">#REF!</definedName>
    <definedName name="p_7">#REF!</definedName>
    <definedName name="pp_7">#REF!</definedName>
    <definedName name="月底人口數">#REF!</definedName>
    <definedName name="出生">#REF!</definedName>
    <definedName name="死亡">#REF!</definedName>
    <definedName name="結婚">#REF!</definedName>
    <definedName name="項目" localSheetId="7">#REF!</definedName>
    <definedName name="項目" localSheetId="8">#REF!</definedName>
    <definedName name="項目" localSheetId="9">#REF!</definedName>
    <definedName name="項目" localSheetId="10">#REF!</definedName>
    <definedName name="項目" localSheetId="11">#REF!</definedName>
    <definedName name="項目" localSheetId="12">#REF!</definedName>
    <definedName name="項目" localSheetId="13">#REF!</definedName>
    <definedName name="項目" localSheetId="14">#REF!</definedName>
    <definedName name="項目" localSheetId="15">#REF!</definedName>
    <definedName name="項目" localSheetId="16">#REF!</definedName>
    <definedName name="項目">#REF!</definedName>
    <definedName name="鄰數戶數">#REF!</definedName>
    <definedName name="離婚">#REF!</definedName>
  </definedNames>
  <calcPr calcId="191029" concurrentCalc="0"/>
</workbook>
</file>

<file path=xl/calcChain.xml><?xml version="1.0" encoding="utf-8"?>
<calcChain xmlns="http://schemas.openxmlformats.org/spreadsheetml/2006/main">
  <c r="P19" i="6" l="1"/>
  <c r="N19" i="6"/>
  <c r="K19" i="6"/>
  <c r="I19" i="6"/>
  <c r="F19" i="6"/>
  <c r="D19" i="6"/>
  <c r="P18" i="6"/>
  <c r="N18" i="6"/>
  <c r="K18" i="6"/>
  <c r="I18" i="6"/>
  <c r="F18" i="6"/>
  <c r="D18" i="6"/>
  <c r="P17" i="6"/>
  <c r="N17" i="6"/>
  <c r="K17" i="6"/>
  <c r="I17" i="6"/>
  <c r="F17" i="6"/>
  <c r="D17" i="6"/>
  <c r="P16" i="6"/>
  <c r="N16" i="6"/>
  <c r="K16" i="6"/>
  <c r="I16" i="6"/>
  <c r="F16" i="6"/>
  <c r="D16" i="6"/>
  <c r="P15" i="6"/>
  <c r="N15" i="6"/>
  <c r="K15" i="6"/>
  <c r="I15" i="6"/>
  <c r="F15" i="6"/>
  <c r="D15" i="6"/>
  <c r="P14" i="6"/>
  <c r="N14" i="6"/>
  <c r="K14" i="6"/>
  <c r="I14" i="6"/>
  <c r="F14" i="6"/>
  <c r="D14" i="6"/>
  <c r="P13" i="6"/>
  <c r="N13" i="6"/>
  <c r="K13" i="6"/>
  <c r="I13" i="6"/>
  <c r="F13" i="6"/>
  <c r="D13" i="6"/>
  <c r="P12" i="6"/>
  <c r="N12" i="6"/>
  <c r="K12" i="6"/>
  <c r="I12" i="6"/>
  <c r="F12" i="6"/>
  <c r="D12" i="6"/>
  <c r="P11" i="6"/>
  <c r="N11" i="6"/>
  <c r="K11" i="6"/>
  <c r="I11" i="6"/>
  <c r="F11" i="6"/>
  <c r="D11" i="6"/>
  <c r="P10" i="6"/>
  <c r="N10" i="6"/>
  <c r="K10" i="6"/>
  <c r="I10" i="6"/>
  <c r="F10" i="6"/>
  <c r="D10" i="6"/>
  <c r="P9" i="6"/>
  <c r="N9" i="6"/>
  <c r="K9" i="6"/>
  <c r="I9" i="6"/>
  <c r="F9" i="6"/>
  <c r="D9" i="6"/>
  <c r="P8" i="6"/>
  <c r="N8" i="6"/>
  <c r="K8" i="6"/>
  <c r="I8" i="6"/>
  <c r="F8" i="6"/>
  <c r="D8" i="6"/>
  <c r="P7" i="6"/>
  <c r="N7" i="6"/>
  <c r="K7" i="6"/>
  <c r="I7" i="6"/>
  <c r="F7" i="6"/>
  <c r="D7" i="6"/>
  <c r="P6" i="6"/>
  <c r="N6" i="6"/>
  <c r="K6" i="6"/>
  <c r="I6" i="6"/>
  <c r="F6" i="6"/>
  <c r="D6" i="6"/>
  <c r="Q26" i="1"/>
  <c r="P26" i="1"/>
  <c r="L26" i="1"/>
  <c r="K26" i="1"/>
  <c r="G26" i="1"/>
  <c r="Q25" i="1"/>
  <c r="P25" i="1"/>
  <c r="L25" i="1"/>
  <c r="K25" i="1"/>
  <c r="G25" i="1"/>
  <c r="Q24" i="1"/>
  <c r="P24" i="1"/>
  <c r="L24" i="1"/>
  <c r="K24" i="1"/>
  <c r="G24" i="1"/>
  <c r="Q23" i="1"/>
  <c r="P23" i="1"/>
  <c r="L23" i="1"/>
  <c r="K23" i="1"/>
  <c r="G23" i="1"/>
  <c r="Q22" i="1"/>
  <c r="P22" i="1"/>
  <c r="L22" i="1"/>
  <c r="K22" i="1"/>
  <c r="G22" i="1"/>
  <c r="O19" i="1"/>
  <c r="Q19" i="1"/>
  <c r="J19" i="1"/>
  <c r="L19" i="1"/>
  <c r="D19" i="1"/>
  <c r="E19" i="1"/>
  <c r="G19" i="1"/>
  <c r="Q18" i="1"/>
  <c r="P18" i="1"/>
  <c r="L18" i="1"/>
  <c r="K18" i="1"/>
  <c r="G18" i="1"/>
  <c r="Q17" i="1"/>
  <c r="P17" i="1"/>
  <c r="L17" i="1"/>
  <c r="K17" i="1"/>
  <c r="G17" i="1"/>
  <c r="Q16" i="1"/>
  <c r="P16" i="1"/>
  <c r="L16" i="1"/>
  <c r="K16" i="1"/>
  <c r="G16" i="1"/>
  <c r="Q15" i="1"/>
  <c r="P15" i="1"/>
  <c r="L15" i="1"/>
  <c r="K15" i="1"/>
  <c r="G15" i="1"/>
  <c r="Q14" i="1"/>
  <c r="P14" i="1"/>
  <c r="L14" i="1"/>
  <c r="K14" i="1"/>
  <c r="G14" i="1"/>
  <c r="Q13" i="1"/>
  <c r="P13" i="1"/>
  <c r="L13" i="1"/>
  <c r="K13" i="1"/>
  <c r="G13" i="1"/>
  <c r="Q12" i="1"/>
  <c r="P12" i="1"/>
  <c r="L12" i="1"/>
  <c r="K12" i="1"/>
  <c r="G12" i="1"/>
  <c r="Q11" i="1"/>
  <c r="P11" i="1"/>
  <c r="L11" i="1"/>
  <c r="K11" i="1"/>
  <c r="G11" i="1"/>
  <c r="Q10" i="1"/>
  <c r="P10" i="1"/>
  <c r="L10" i="1"/>
  <c r="K10" i="1"/>
  <c r="G10" i="1"/>
  <c r="Q9" i="1"/>
  <c r="P9" i="1"/>
  <c r="L9" i="1"/>
  <c r="K9" i="1"/>
  <c r="G9" i="1"/>
  <c r="Q8" i="1"/>
  <c r="P8" i="1"/>
  <c r="L8" i="1"/>
  <c r="K8" i="1"/>
  <c r="G8" i="1"/>
  <c r="Q26" i="2"/>
  <c r="P26" i="2"/>
  <c r="L26" i="2"/>
  <c r="K26" i="2"/>
  <c r="G26" i="2"/>
  <c r="Q25" i="2"/>
  <c r="P25" i="2"/>
  <c r="L25" i="2"/>
  <c r="K25" i="2"/>
  <c r="G25" i="2"/>
  <c r="Q24" i="2"/>
  <c r="P24" i="2"/>
  <c r="L24" i="2"/>
  <c r="K24" i="2"/>
  <c r="G24" i="2"/>
  <c r="Q23" i="2"/>
  <c r="P23" i="2"/>
  <c r="L23" i="2"/>
  <c r="K23" i="2"/>
  <c r="G23" i="2"/>
  <c r="Q22" i="2"/>
  <c r="P22" i="2"/>
  <c r="L22" i="2"/>
  <c r="K22" i="2"/>
  <c r="G22" i="2"/>
  <c r="O19" i="2"/>
  <c r="P19" i="2"/>
  <c r="J19" i="2"/>
  <c r="L19" i="2"/>
  <c r="D19" i="2"/>
  <c r="G19" i="2"/>
  <c r="Q18" i="2"/>
  <c r="P18" i="2"/>
  <c r="L18" i="2"/>
  <c r="K18" i="2"/>
  <c r="G18" i="2"/>
  <c r="Q17" i="2"/>
  <c r="P17" i="2"/>
  <c r="L17" i="2"/>
  <c r="K17" i="2"/>
  <c r="G17" i="2"/>
  <c r="Q16" i="2"/>
  <c r="P16" i="2"/>
  <c r="L16" i="2"/>
  <c r="K16" i="2"/>
  <c r="G16" i="2"/>
  <c r="Q15" i="2"/>
  <c r="P15" i="2"/>
  <c r="L15" i="2"/>
  <c r="K15" i="2"/>
  <c r="G15" i="2"/>
  <c r="Q14" i="2"/>
  <c r="P14" i="2"/>
  <c r="L14" i="2"/>
  <c r="K14" i="2"/>
  <c r="G14" i="2"/>
  <c r="Q13" i="2"/>
  <c r="P13" i="2"/>
  <c r="L13" i="2"/>
  <c r="K13" i="2"/>
  <c r="G13" i="2"/>
  <c r="Q12" i="2"/>
  <c r="P12" i="2"/>
  <c r="L12" i="2"/>
  <c r="K12" i="2"/>
  <c r="G12" i="2"/>
  <c r="Q11" i="2"/>
  <c r="P11" i="2"/>
  <c r="L11" i="2"/>
  <c r="K11" i="2"/>
  <c r="G11" i="2"/>
  <c r="Q10" i="2"/>
  <c r="P10" i="2"/>
  <c r="L10" i="2"/>
  <c r="K10" i="2"/>
  <c r="G10" i="2"/>
  <c r="Q9" i="2"/>
  <c r="P9" i="2"/>
  <c r="L9" i="2"/>
  <c r="K9" i="2"/>
  <c r="G9" i="2"/>
  <c r="Q8" i="2"/>
  <c r="P8" i="2"/>
  <c r="L8" i="2"/>
  <c r="K8" i="2"/>
  <c r="G8" i="2"/>
  <c r="Q26" i="3"/>
  <c r="L26" i="3"/>
  <c r="G26" i="3"/>
  <c r="Q25" i="3"/>
  <c r="L25" i="3"/>
  <c r="G25" i="3"/>
  <c r="Q24" i="3"/>
  <c r="L24" i="3"/>
  <c r="G24" i="3"/>
  <c r="Q23" i="3"/>
  <c r="L23" i="3"/>
  <c r="G23" i="3"/>
  <c r="Q22" i="3"/>
  <c r="L22" i="3"/>
  <c r="G22" i="3"/>
  <c r="O19" i="3"/>
  <c r="P19" i="3"/>
  <c r="Q19" i="3"/>
  <c r="J19" i="3"/>
  <c r="K19" i="3"/>
  <c r="L19" i="3"/>
  <c r="D19" i="3"/>
  <c r="G19" i="3"/>
  <c r="Q18" i="3"/>
  <c r="L18" i="3"/>
  <c r="G18" i="3"/>
  <c r="Q17" i="3"/>
  <c r="L17" i="3"/>
  <c r="G17" i="3"/>
  <c r="Q16" i="3"/>
  <c r="L16" i="3"/>
  <c r="G16" i="3"/>
  <c r="Q15" i="3"/>
  <c r="L15" i="3"/>
  <c r="G15" i="3"/>
  <c r="Q14" i="3"/>
  <c r="L14" i="3"/>
  <c r="G14" i="3"/>
  <c r="Q13" i="3"/>
  <c r="L13" i="3"/>
  <c r="G13" i="3"/>
  <c r="Q12" i="3"/>
  <c r="L12" i="3"/>
  <c r="G12" i="3"/>
  <c r="Q11" i="3"/>
  <c r="L11" i="3"/>
  <c r="G11" i="3"/>
  <c r="Q10" i="3"/>
  <c r="L10" i="3"/>
  <c r="G10" i="3"/>
  <c r="Q9" i="3"/>
  <c r="L9" i="3"/>
  <c r="G9" i="3"/>
  <c r="Q8" i="3"/>
  <c r="L8" i="3"/>
  <c r="G8" i="3"/>
  <c r="P19" i="1"/>
  <c r="K19" i="2"/>
  <c r="Q19" i="2"/>
  <c r="E19" i="2"/>
  <c r="E19" i="3"/>
  <c r="K19" i="1"/>
</calcChain>
</file>

<file path=xl/sharedStrings.xml><?xml version="1.0" encoding="utf-8"?>
<sst xmlns="http://schemas.openxmlformats.org/spreadsheetml/2006/main" count="1027" uniqueCount="207">
  <si>
    <r>
      <t>臺灣地區原住民主要癌症死亡原因</t>
    </r>
    <r>
      <rPr>
        <b/>
        <sz val="18"/>
        <rFont val="Times New Roman"/>
        <family val="1"/>
      </rPr>
      <t>--</t>
    </r>
    <r>
      <rPr>
        <b/>
        <sz val="18"/>
        <rFont val="華康隸書體W5"/>
        <family val="3"/>
        <charset val="136"/>
      </rPr>
      <t>按性別分</t>
    </r>
    <phoneticPr fontId="4" type="noConversion"/>
  </si>
  <si>
    <t>民國九十一年</t>
    <phoneticPr fontId="4" type="noConversion"/>
  </si>
  <si>
    <t>順</t>
  </si>
  <si>
    <t xml:space="preserve">     合               計</t>
  </si>
  <si>
    <t xml:space="preserve">    男               性</t>
  </si>
  <si>
    <t xml:space="preserve">    女               性</t>
  </si>
  <si>
    <t>1975年</t>
  </si>
  <si>
    <t>死 亡</t>
  </si>
  <si>
    <t>每十萬</t>
  </si>
  <si>
    <t>死亡</t>
  </si>
  <si>
    <t>國際詳細死因</t>
  </si>
  <si>
    <t>癌症死亡原因</t>
    <phoneticPr fontId="4" type="noConversion"/>
  </si>
  <si>
    <t>人口</t>
  </si>
  <si>
    <t>百分比</t>
  </si>
  <si>
    <t>男性人口</t>
  </si>
  <si>
    <t>女性人口</t>
  </si>
  <si>
    <t>位</t>
  </si>
  <si>
    <t>分類號碼</t>
  </si>
  <si>
    <t>人 數</t>
  </si>
  <si>
    <t>死亡率</t>
  </si>
  <si>
    <t>%</t>
  </si>
  <si>
    <t xml:space="preserve"> </t>
  </si>
  <si>
    <t>140-208</t>
  </si>
  <si>
    <t>所有癌症死亡原因</t>
  </si>
  <si>
    <t>肺  癌</t>
  </si>
  <si>
    <t>肝  癌</t>
  </si>
  <si>
    <t>胃  癌</t>
  </si>
  <si>
    <t>子宮頸癌</t>
  </si>
  <si>
    <t>(1)</t>
  </si>
  <si>
    <t xml:space="preserve">140,141,143-146,148,149 </t>
  </si>
  <si>
    <t>口腔癌(含口咽及下咽)</t>
  </si>
  <si>
    <t>結腸直腸癌</t>
  </si>
  <si>
    <t>鼻咽癌</t>
  </si>
  <si>
    <t>攝護腺癌</t>
  </si>
  <si>
    <t>(2)</t>
  </si>
  <si>
    <t>女性乳癌</t>
  </si>
  <si>
    <t>食道癌</t>
  </si>
  <si>
    <t>非何杰金淋巴癌</t>
  </si>
  <si>
    <t>204-208</t>
  </si>
  <si>
    <t>白血病</t>
  </si>
  <si>
    <t>膽囊癌</t>
  </si>
  <si>
    <t>其他</t>
  </si>
  <si>
    <t>胰臟癌</t>
  </si>
  <si>
    <t>喉  癌</t>
  </si>
  <si>
    <t>皮膚癌</t>
  </si>
  <si>
    <t>膀胱癌</t>
  </si>
  <si>
    <t>結締組織癌</t>
  </si>
  <si>
    <t>腎臟癌</t>
  </si>
  <si>
    <t>甲狀腺癌</t>
  </si>
  <si>
    <t>附 註：1.原住民年中人口數  計427,290人, 男性217,728人, 女性209,562人。</t>
    <phoneticPr fontId="4" type="noConversion"/>
  </si>
  <si>
    <t xml:space="preserve">       2.(1)每十萬女性人口死亡率。</t>
    <phoneticPr fontId="4" type="noConversion"/>
  </si>
  <si>
    <t xml:space="preserve">         (2)每十萬男性人口死亡率。</t>
    <phoneticPr fontId="4" type="noConversion"/>
  </si>
  <si>
    <r>
      <t>臺灣地區原住民主要癌症死亡原因</t>
    </r>
    <r>
      <rPr>
        <b/>
        <sz val="18"/>
        <rFont val="Times New Roman"/>
        <family val="1"/>
      </rPr>
      <t>--</t>
    </r>
    <r>
      <rPr>
        <b/>
        <sz val="18"/>
        <rFont val="華康隸書體W5"/>
        <family val="3"/>
        <charset val="136"/>
      </rPr>
      <t>按性別分</t>
    </r>
    <phoneticPr fontId="4" type="noConversion"/>
  </si>
  <si>
    <t>民國九十二年</t>
    <phoneticPr fontId="4" type="noConversion"/>
  </si>
  <si>
    <t>癌症死亡原因</t>
    <phoneticPr fontId="4" type="noConversion"/>
  </si>
  <si>
    <t>140-149*</t>
  </si>
  <si>
    <t>卵巢癌</t>
  </si>
  <si>
    <t>腦  癌</t>
  </si>
  <si>
    <t>附 註：1.原住民年中人口數  計427,290人, 男性217,728人, 女性209,562人。</t>
    <phoneticPr fontId="4" type="noConversion"/>
  </si>
  <si>
    <t xml:space="preserve">       2.(1)每十萬女性人口死亡率。</t>
    <phoneticPr fontId="4" type="noConversion"/>
  </si>
  <si>
    <t xml:space="preserve">         (2)每十萬男性人口死亡率。</t>
    <phoneticPr fontId="4" type="noConversion"/>
  </si>
  <si>
    <r>
      <t>臺灣地區原住民主要癌症死亡原因</t>
    </r>
    <r>
      <rPr>
        <b/>
        <sz val="18"/>
        <rFont val="Times New Roman"/>
        <family val="1"/>
      </rPr>
      <t>--</t>
    </r>
    <r>
      <rPr>
        <b/>
        <sz val="18"/>
        <rFont val="華康隸書體W5"/>
        <family val="3"/>
        <charset val="136"/>
      </rPr>
      <t>按性別分</t>
    </r>
    <phoneticPr fontId="4" type="noConversion"/>
  </si>
  <si>
    <t>民國九十三年</t>
    <phoneticPr fontId="4" type="noConversion"/>
  </si>
  <si>
    <t>癌症死亡原因</t>
    <phoneticPr fontId="4" type="noConversion"/>
  </si>
  <si>
    <t>(2)</t>
    <phoneticPr fontId="4" type="noConversion"/>
  </si>
  <si>
    <t>附 註：1.原住民年中人口數  計449,887人, 男性226,196人, 女性223,690人。</t>
    <phoneticPr fontId="4" type="noConversion"/>
  </si>
  <si>
    <t xml:space="preserve">       2.(1)每十萬女性人口死亡率。</t>
    <phoneticPr fontId="4" type="noConversion"/>
  </si>
  <si>
    <t xml:space="preserve">         (2)每十萬男性人口死亡率。</t>
    <phoneticPr fontId="4" type="noConversion"/>
  </si>
  <si>
    <t>96年  死亡數暨死亡率_10大癌症順位_按性別</t>
    <phoneticPr fontId="4" type="noConversion"/>
  </si>
  <si>
    <t>死亡數&amp;死亡率/</t>
    <phoneticPr fontId="4" type="noConversion"/>
  </si>
  <si>
    <t>死亡人數</t>
    <phoneticPr fontId="4" type="noConversion"/>
  </si>
  <si>
    <r>
      <t xml:space="preserve">                 標準化死亡率       </t>
    </r>
    <r>
      <rPr>
        <b/>
        <sz val="9"/>
        <rFont val="標楷體"/>
        <family val="4"/>
        <charset val="136"/>
      </rPr>
      <t>每十萬人口</t>
    </r>
    <phoneticPr fontId="4" type="noConversion"/>
  </si>
  <si>
    <t>主要癌症</t>
    <phoneticPr fontId="4" type="noConversion"/>
  </si>
  <si>
    <t>計 T.</t>
    <phoneticPr fontId="4" type="noConversion"/>
  </si>
  <si>
    <t>男</t>
    <phoneticPr fontId="4" type="noConversion"/>
  </si>
  <si>
    <t>女</t>
    <phoneticPr fontId="4" type="noConversion"/>
  </si>
  <si>
    <t>順位</t>
    <phoneticPr fontId="4" type="noConversion"/>
  </si>
  <si>
    <t>死亡率</t>
    <phoneticPr fontId="4" type="noConversion"/>
  </si>
  <si>
    <t>肺癌</t>
  </si>
  <si>
    <t>肝癌</t>
  </si>
  <si>
    <t>口腔癌</t>
  </si>
  <si>
    <t>胃癌</t>
  </si>
  <si>
    <t>--</t>
  </si>
  <si>
    <t>非何杰金淋</t>
  </si>
  <si>
    <t xml:space="preserve">子宮頸癌(1) </t>
    <phoneticPr fontId="4" type="noConversion"/>
  </si>
  <si>
    <t xml:space="preserve">女性乳癌(1) </t>
    <phoneticPr fontId="4" type="noConversion"/>
  </si>
  <si>
    <t xml:space="preserve">攝護腺癌(2) </t>
    <phoneticPr fontId="4" type="noConversion"/>
  </si>
  <si>
    <r>
      <t xml:space="preserve"> (1) </t>
    </r>
    <r>
      <rPr>
        <sz val="11"/>
        <rFont val="標楷體"/>
        <family val="4"/>
        <charset val="136"/>
      </rPr>
      <t>每十萬女性人口死亡率。</t>
    </r>
    <r>
      <rPr>
        <sz val="11"/>
        <rFont val="Times New Roman"/>
        <family val="1"/>
      </rPr>
      <t xml:space="preserve">  (2) </t>
    </r>
    <r>
      <rPr>
        <sz val="11"/>
        <rFont val="標楷體"/>
        <family val="4"/>
        <charset val="136"/>
      </rPr>
      <t>每十萬男性人口死亡率。</t>
    </r>
    <phoneticPr fontId="4" type="noConversion"/>
  </si>
  <si>
    <t>97年  死亡數暨死亡率_10大癌症順位_按性別</t>
    <phoneticPr fontId="4" type="noConversion"/>
  </si>
  <si>
    <t>死亡數&amp;死亡率/</t>
    <phoneticPr fontId="4" type="noConversion"/>
  </si>
  <si>
    <t>死亡人數</t>
    <phoneticPr fontId="4" type="noConversion"/>
  </si>
  <si>
    <t>主要癌症</t>
    <phoneticPr fontId="4" type="noConversion"/>
  </si>
  <si>
    <t>計 T.</t>
    <phoneticPr fontId="4" type="noConversion"/>
  </si>
  <si>
    <t>男</t>
    <phoneticPr fontId="4" type="noConversion"/>
  </si>
  <si>
    <t>女</t>
    <phoneticPr fontId="4" type="noConversion"/>
  </si>
  <si>
    <t>順位</t>
    <phoneticPr fontId="4" type="noConversion"/>
  </si>
  <si>
    <t>死亡率</t>
    <phoneticPr fontId="4" type="noConversion"/>
  </si>
  <si>
    <t>所有癌症死亡原因</t>
    <phoneticPr fontId="4" type="noConversion"/>
  </si>
  <si>
    <t>氣管、支氣管和肺癌</t>
  </si>
  <si>
    <t>氣管、支氣管和肺癌</t>
    <phoneticPr fontId="4" type="noConversion"/>
  </si>
  <si>
    <t>肝和肝內膽管癌</t>
  </si>
  <si>
    <t>結腸、直腸和肛門癌</t>
  </si>
  <si>
    <t>女性乳癌(1)</t>
    <phoneticPr fontId="4" type="noConversion"/>
  </si>
  <si>
    <t>非何杰金氏淋巴瘤</t>
  </si>
  <si>
    <t>前列腺(攝護腺)癌</t>
  </si>
  <si>
    <t>子宮頸及部位未明示子宮癌(1)</t>
    <phoneticPr fontId="4" type="noConversion"/>
  </si>
  <si>
    <t>腦癌</t>
  </si>
  <si>
    <t>卵巢癌(1)</t>
    <phoneticPr fontId="4" type="noConversion"/>
  </si>
  <si>
    <t>前列腺(攝護腺)癌(2)</t>
    <phoneticPr fontId="4" type="noConversion"/>
  </si>
  <si>
    <t>子宮頸及部位未明示子宮癌</t>
  </si>
  <si>
    <t>膽囊和其他膽道癌</t>
    <phoneticPr fontId="4" type="noConversion"/>
  </si>
  <si>
    <r>
      <t xml:space="preserve"> (1) </t>
    </r>
    <r>
      <rPr>
        <sz val="11"/>
        <rFont val="標楷體"/>
        <family val="4"/>
        <charset val="136"/>
      </rPr>
      <t>每十萬女性人口死亡率。</t>
    </r>
    <r>
      <rPr>
        <sz val="11"/>
        <rFont val="Times New Roman"/>
        <family val="1"/>
      </rPr>
      <t xml:space="preserve">  (2) </t>
    </r>
    <r>
      <rPr>
        <sz val="11"/>
        <rFont val="標楷體"/>
        <family val="4"/>
        <charset val="136"/>
      </rPr>
      <t>每十萬男性人口死亡率。</t>
    </r>
    <phoneticPr fontId="4" type="noConversion"/>
  </si>
  <si>
    <t>98年  死亡數暨死亡率_10大癌症順位_按性別</t>
    <phoneticPr fontId="4" type="noConversion"/>
  </si>
  <si>
    <t>計</t>
  </si>
  <si>
    <t>男</t>
  </si>
  <si>
    <t>女</t>
  </si>
  <si>
    <t>死亡人數</t>
  </si>
  <si>
    <t>順位</t>
    <phoneticPr fontId="4" type="noConversion"/>
  </si>
  <si>
    <t>粗死亡率</t>
    <phoneticPr fontId="4" type="noConversion"/>
  </si>
  <si>
    <t>標準化死亡率</t>
  </si>
  <si>
    <t>粗死亡率</t>
  </si>
  <si>
    <t>全癌症</t>
  </si>
  <si>
    <t>間皮和軟組織癌</t>
  </si>
  <si>
    <r>
      <t xml:space="preserve">                粗死亡率           </t>
    </r>
    <r>
      <rPr>
        <b/>
        <sz val="9"/>
        <rFont val="標楷體"/>
        <family val="4"/>
        <charset val="136"/>
      </rPr>
      <t>每十萬人口</t>
    </r>
    <phoneticPr fontId="4" type="noConversion"/>
  </si>
  <si>
    <r>
      <t xml:space="preserve">                粗死亡率     </t>
    </r>
    <r>
      <rPr>
        <b/>
        <sz val="9"/>
        <rFont val="標楷體"/>
        <family val="4"/>
        <charset val="136"/>
      </rPr>
      <t>每十萬人口</t>
    </r>
    <phoneticPr fontId="4" type="noConversion"/>
  </si>
  <si>
    <r>
      <t xml:space="preserve">             標準化死亡率    </t>
    </r>
    <r>
      <rPr>
        <b/>
        <sz val="9"/>
        <rFont val="標楷體"/>
        <family val="4"/>
        <charset val="136"/>
      </rPr>
      <t>每十萬人口</t>
    </r>
    <phoneticPr fontId="4" type="noConversion"/>
  </si>
  <si>
    <t>X</t>
  </si>
  <si>
    <r>
      <rPr>
        <sz val="11"/>
        <rFont val="標楷體"/>
        <family val="4"/>
        <charset val="136"/>
      </rPr>
      <t>單位：人、每十萬人口</t>
    </r>
    <phoneticPr fontId="4" type="noConversion"/>
  </si>
  <si>
    <t xml:space="preserve"> 99年原住民族主要癌症死因死亡人數、死亡率-按性別</t>
    <phoneticPr fontId="4" type="noConversion"/>
  </si>
  <si>
    <t>子宮頸及部位未明示子宮癌 (2)</t>
    <phoneticPr fontId="4" type="noConversion"/>
  </si>
  <si>
    <r>
      <rPr>
        <b/>
        <sz val="12"/>
        <rFont val="標楷體"/>
        <family val="4"/>
        <charset val="136"/>
      </rPr>
      <t>計</t>
    </r>
  </si>
  <si>
    <r>
      <rPr>
        <b/>
        <sz val="12"/>
        <rFont val="標楷體"/>
        <family val="4"/>
        <charset val="136"/>
      </rPr>
      <t>男</t>
    </r>
  </si>
  <si>
    <r>
      <rPr>
        <b/>
        <sz val="12"/>
        <rFont val="標楷體"/>
        <family val="4"/>
        <charset val="136"/>
      </rPr>
      <t>女</t>
    </r>
  </si>
  <si>
    <r>
      <rPr>
        <b/>
        <sz val="12"/>
        <rFont val="標楷體"/>
        <family val="4"/>
        <charset val="136"/>
      </rPr>
      <t>排序</t>
    </r>
    <phoneticPr fontId="4" type="noConversion"/>
  </si>
  <si>
    <r>
      <rPr>
        <b/>
        <sz val="12"/>
        <rFont val="標楷體"/>
        <family val="4"/>
        <charset val="136"/>
      </rPr>
      <t>死亡人數</t>
    </r>
  </si>
  <si>
    <r>
      <rPr>
        <b/>
        <sz val="12"/>
        <rFont val="標楷體"/>
        <family val="4"/>
        <charset val="136"/>
      </rPr>
      <t>粗死亡率</t>
    </r>
  </si>
  <si>
    <r>
      <rPr>
        <b/>
        <sz val="12"/>
        <rFont val="標楷體"/>
        <family val="4"/>
        <charset val="136"/>
      </rPr>
      <t>標準化死亡率</t>
    </r>
  </si>
  <si>
    <r>
      <rPr>
        <b/>
        <sz val="12"/>
        <rFont val="標楷體"/>
        <family val="4"/>
        <charset val="136"/>
      </rPr>
      <t>全癌症</t>
    </r>
  </si>
  <si>
    <r>
      <rPr>
        <b/>
        <sz val="12"/>
        <rFont val="標楷體"/>
        <family val="4"/>
        <charset val="136"/>
      </rPr>
      <t>氣管、支氣管和肺癌</t>
    </r>
  </si>
  <si>
    <r>
      <rPr>
        <b/>
        <sz val="12"/>
        <rFont val="標楷體"/>
        <family val="4"/>
        <charset val="136"/>
      </rPr>
      <t>肝和肝內膽管癌</t>
    </r>
  </si>
  <si>
    <r>
      <rPr>
        <b/>
        <sz val="12"/>
        <rFont val="標楷體"/>
        <family val="4"/>
        <charset val="136"/>
      </rPr>
      <t>口腔癌</t>
    </r>
  </si>
  <si>
    <r>
      <rPr>
        <b/>
        <sz val="12"/>
        <rFont val="標楷體"/>
        <family val="4"/>
        <charset val="136"/>
      </rPr>
      <t>胃癌</t>
    </r>
  </si>
  <si>
    <r>
      <rPr>
        <b/>
        <sz val="12"/>
        <rFont val="標楷體"/>
        <family val="4"/>
        <charset val="136"/>
      </rPr>
      <t>結腸、直腸和肛門癌</t>
    </r>
  </si>
  <si>
    <r>
      <rPr>
        <b/>
        <sz val="12"/>
        <rFont val="標楷體"/>
        <family val="4"/>
        <charset val="136"/>
      </rPr>
      <t>食道癌</t>
    </r>
  </si>
  <si>
    <r>
      <rPr>
        <b/>
        <sz val="12"/>
        <rFont val="標楷體"/>
        <family val="4"/>
        <charset val="136"/>
      </rPr>
      <t>鼻咽癌</t>
    </r>
  </si>
  <si>
    <r>
      <rPr>
        <b/>
        <sz val="12"/>
        <rFont val="標楷體"/>
        <family val="4"/>
        <charset val="136"/>
      </rPr>
      <t>白血病</t>
    </r>
  </si>
  <si>
    <r>
      <rPr>
        <b/>
        <sz val="12"/>
        <rFont val="標楷體"/>
        <family val="4"/>
        <charset val="136"/>
      </rPr>
      <t>胰臟癌</t>
    </r>
  </si>
  <si>
    <r>
      <rPr>
        <b/>
        <sz val="12"/>
        <rFont val="標楷體"/>
        <family val="4"/>
        <charset val="136"/>
      </rPr>
      <t>非何杰金氏淋巴瘤</t>
    </r>
  </si>
  <si>
    <t>卵巢癌 (2)</t>
    <phoneticPr fontId="4" type="noConversion"/>
  </si>
  <si>
    <r>
      <t xml:space="preserve"> </t>
    </r>
    <r>
      <rPr>
        <sz val="11"/>
        <rFont val="標楷體"/>
        <family val="4"/>
        <charset val="136"/>
      </rPr>
      <t>註：</t>
    </r>
    <r>
      <rPr>
        <sz val="11"/>
        <rFont val="Times New Roman"/>
        <family val="1"/>
      </rPr>
      <t xml:space="preserve">(1) </t>
    </r>
    <r>
      <rPr>
        <sz val="11"/>
        <rFont val="標楷體"/>
        <family val="4"/>
        <charset val="136"/>
      </rPr>
      <t>每十萬女性人口死亡率。</t>
    </r>
    <r>
      <rPr>
        <sz val="11"/>
        <rFont val="Times New Roman"/>
        <family val="1"/>
      </rPr>
      <t xml:space="preserve">  (2) </t>
    </r>
    <r>
      <rPr>
        <sz val="11"/>
        <rFont val="標楷體"/>
        <family val="4"/>
        <charset val="136"/>
      </rPr>
      <t>每十萬男性人口死亡率。</t>
    </r>
    <phoneticPr fontId="4" type="noConversion"/>
  </si>
  <si>
    <t>死亡人數小於5人的癌症死因，一律以X呈現，並不計算粗死亡率與標準化死亡率。</t>
    <phoneticPr fontId="4" type="noConversion"/>
  </si>
  <si>
    <t>女性乳癌 (2)</t>
    <phoneticPr fontId="4" type="noConversion"/>
  </si>
  <si>
    <t>全癌症死因</t>
  </si>
  <si>
    <t>氣管  支氣管和肺癌</t>
  </si>
  <si>
    <t>結腸  直腸和肛門癌</t>
  </si>
  <si>
    <t>膽囊和其他膽道癌</t>
  </si>
  <si>
    <t>黑色素瘤和其他皮膚癌</t>
  </si>
  <si>
    <t>喉癌</t>
  </si>
  <si>
    <t>子宮體癌</t>
  </si>
  <si>
    <t>小腸癌</t>
  </si>
  <si>
    <t>胸腺癌</t>
  </si>
  <si>
    <t>骨和關節軟骨癌</t>
  </si>
  <si>
    <t>主唾液腺癌</t>
  </si>
  <si>
    <t>男性生殖器官癌(攝護腺除外)</t>
  </si>
  <si>
    <t>鼻腔  中耳和副鼻竇癌</t>
  </si>
  <si>
    <t>心臟  縱隔和胸(肋)膜癌</t>
  </si>
  <si>
    <t>何杰金氏症</t>
  </si>
  <si>
    <t>腦膜及中樞神經系統其他部份癌(腦除外)</t>
    <phoneticPr fontId="4" type="noConversion"/>
  </si>
  <si>
    <t>-</t>
  </si>
  <si>
    <t>100年原住民族主要癌症死因死亡人數、死亡率-按性別</t>
    <phoneticPr fontId="4" type="noConversion"/>
  </si>
  <si>
    <t>資料來源:100 年原住民族人口及健康統計年報</t>
    <phoneticPr fontId="4" type="noConversion"/>
  </si>
  <si>
    <t>(1)</t>
    <phoneticPr fontId="4" type="noConversion"/>
  </si>
  <si>
    <t>子宮頸及部位未明示子宮癌</t>
    <phoneticPr fontId="4" type="noConversion"/>
  </si>
  <si>
    <t>(2)</t>
    <phoneticPr fontId="4" type="noConversion"/>
  </si>
  <si>
    <t>結腸、直腸和肛門癌</t>
    <phoneticPr fontId="4" type="noConversion"/>
  </si>
  <si>
    <t>順
位</t>
    <phoneticPr fontId="4" type="noConversion"/>
  </si>
  <si>
    <t>胰臟癌</t>
    <phoneticPr fontId="4" type="noConversion"/>
  </si>
  <si>
    <t>單位：人、每十萬人口</t>
    <phoneticPr fontId="4" type="noConversion"/>
  </si>
  <si>
    <r>
      <rPr>
        <b/>
        <sz val="12"/>
        <rFont val="標楷體"/>
        <family val="4"/>
        <charset val="136"/>
      </rPr>
      <t>前列腺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攝護腺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  <charset val="136"/>
      </rPr>
      <t>癌 (1)</t>
    </r>
    <phoneticPr fontId="4" type="noConversion"/>
  </si>
  <si>
    <t xml:space="preserve">前列腺(攝護腺)癌 </t>
  </si>
  <si>
    <r>
      <t>資料來源：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年原住民族人口及健康統計年報</t>
    </r>
    <phoneticPr fontId="4" type="noConversion"/>
  </si>
  <si>
    <t>死亡人數
(人)</t>
    <phoneticPr fontId="4" type="noConversion"/>
  </si>
  <si>
    <r>
      <t xml:space="preserve">標準化死亡率
</t>
    </r>
    <r>
      <rPr>
        <sz val="10"/>
        <rFont val="標楷體"/>
        <family val="4"/>
        <charset val="136"/>
      </rPr>
      <t>(人/每十萬人)</t>
    </r>
    <phoneticPr fontId="4" type="noConversion"/>
  </si>
  <si>
    <r>
      <t xml:space="preserve">粗死亡率
</t>
    </r>
    <r>
      <rPr>
        <sz val="10"/>
        <rFont val="標楷體"/>
        <family val="4"/>
        <charset val="136"/>
      </rPr>
      <t>(人/每十萬人)</t>
    </r>
    <phoneticPr fontId="4" type="noConversion"/>
  </si>
  <si>
    <t>死亡人數
(人)</t>
    <phoneticPr fontId="4" type="noConversion"/>
  </si>
  <si>
    <r>
      <t>105</t>
    </r>
    <r>
      <rPr>
        <sz val="16"/>
        <rFont val="標楷體"/>
        <family val="4"/>
        <charset val="136"/>
      </rPr>
      <t>年原住民族主要癌症死因死亡人數、死亡率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按性別</t>
    </r>
    <phoneticPr fontId="4" type="noConversion"/>
  </si>
  <si>
    <r>
      <t>資料來源：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年原住民族人口及健康統計年報</t>
    </r>
    <phoneticPr fontId="4" type="noConversion"/>
  </si>
  <si>
    <r>
      <rPr>
        <sz val="11"/>
        <rFont val="標楷體"/>
        <family val="4"/>
        <charset val="136"/>
      </rPr>
      <t>備註：</t>
    </r>
    <r>
      <rPr>
        <sz val="11"/>
        <rFont val="Times New Roman"/>
        <family val="1"/>
      </rPr>
      <t xml:space="preserve">(1) </t>
    </r>
    <r>
      <rPr>
        <sz val="11"/>
        <rFont val="標楷體"/>
        <family val="4"/>
        <charset val="136"/>
      </rPr>
      <t>每十萬女性人口死亡率。</t>
    </r>
    <r>
      <rPr>
        <sz val="11"/>
        <rFont val="Times New Roman"/>
        <family val="1"/>
      </rPr>
      <t xml:space="preserve">  (2) </t>
    </r>
    <r>
      <rPr>
        <sz val="11"/>
        <rFont val="標楷體"/>
        <family val="4"/>
        <charset val="136"/>
      </rPr>
      <t>每十萬男性人口死亡率。</t>
    </r>
    <phoneticPr fontId="4" type="noConversion"/>
  </si>
  <si>
    <r>
      <t>主要癌症死亡原因
(</t>
    </r>
    <r>
      <rPr>
        <sz val="12"/>
        <rFont val="Times New Roman"/>
        <family val="1"/>
      </rPr>
      <t>ICD-10</t>
    </r>
    <r>
      <rPr>
        <sz val="12"/>
        <rFont val="標楷體"/>
        <family val="4"/>
        <charset val="136"/>
      </rPr>
      <t>分類)</t>
    </r>
    <phoneticPr fontId="4" type="noConversion"/>
  </si>
  <si>
    <r>
      <t>106</t>
    </r>
    <r>
      <rPr>
        <sz val="16"/>
        <rFont val="標楷體"/>
        <family val="4"/>
        <charset val="136"/>
      </rPr>
      <t>年原住民族主要癌症死因死亡人數、死亡率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按性別</t>
    </r>
    <phoneticPr fontId="4" type="noConversion"/>
  </si>
  <si>
    <r>
      <t>資料來源：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年原住民族人口及健康統計年報</t>
    </r>
    <phoneticPr fontId="4" type="noConversion"/>
  </si>
  <si>
    <r>
      <t>104</t>
    </r>
    <r>
      <rPr>
        <sz val="16"/>
        <rFont val="標楷體"/>
        <family val="4"/>
        <charset val="136"/>
      </rPr>
      <t>年原住民族主要癌症死因死亡人數、死亡率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按性別</t>
    </r>
    <phoneticPr fontId="4" type="noConversion"/>
  </si>
  <si>
    <r>
      <t>103</t>
    </r>
    <r>
      <rPr>
        <sz val="16"/>
        <rFont val="標楷體"/>
        <family val="4"/>
        <charset val="136"/>
      </rPr>
      <t>年原住民族主要癌症死因死亡人數、死亡率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按性別</t>
    </r>
    <phoneticPr fontId="4" type="noConversion"/>
  </si>
  <si>
    <r>
      <t>資料來源：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年原住民族人口及健康統計年報</t>
    </r>
    <phoneticPr fontId="4" type="noConversion"/>
  </si>
  <si>
    <r>
      <t>102</t>
    </r>
    <r>
      <rPr>
        <sz val="16"/>
        <rFont val="標楷體"/>
        <family val="4"/>
        <charset val="136"/>
      </rPr>
      <t>年原住民族主要癌症死因死亡人數、死亡率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按性別</t>
    </r>
    <phoneticPr fontId="4" type="noConversion"/>
  </si>
  <si>
    <r>
      <t>資料來源：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年原住民族人口及健康統計年報</t>
    </r>
    <phoneticPr fontId="4" type="noConversion"/>
  </si>
  <si>
    <r>
      <t>101</t>
    </r>
    <r>
      <rPr>
        <sz val="16"/>
        <rFont val="標楷體"/>
        <family val="4"/>
        <charset val="136"/>
      </rPr>
      <t>年原住民族主要癌症死因死亡人數、死亡率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按性別</t>
    </r>
    <phoneticPr fontId="4" type="noConversion"/>
  </si>
  <si>
    <r>
      <t>資料來源：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年原住民族人口及健康統計年報</t>
    </r>
    <phoneticPr fontId="4" type="noConversion"/>
  </si>
  <si>
    <r>
      <t>107</t>
    </r>
    <r>
      <rPr>
        <sz val="16"/>
        <rFont val="標楷體"/>
        <family val="4"/>
        <charset val="136"/>
      </rPr>
      <t>年原住民族主要癌症死因死亡人數、死亡率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按性別</t>
    </r>
    <phoneticPr fontId="4" type="noConversion"/>
  </si>
  <si>
    <r>
      <t>資料來源：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年原住民族人口及健康統計年報</t>
    </r>
    <phoneticPr fontId="4" type="noConversion"/>
  </si>
  <si>
    <r>
      <t>108</t>
    </r>
    <r>
      <rPr>
        <sz val="16"/>
        <rFont val="標楷體"/>
        <family val="4"/>
        <charset val="136"/>
      </rPr>
      <t>年原住民族主要癌症死因死亡人數、死亡率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按性別</t>
    </r>
    <phoneticPr fontId="4" type="noConversion"/>
  </si>
  <si>
    <r>
      <t>資料來源：原住民族委員會，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年原住民族人口及健康統計年報</t>
    </r>
    <phoneticPr fontId="4" type="noConversion"/>
  </si>
  <si>
    <t>編製日期：</t>
    <phoneticPr fontId="4" type="noConversion"/>
  </si>
  <si>
    <t>111/08/26</t>
    <phoneticPr fontId="4" type="noConversion"/>
  </si>
  <si>
    <r>
      <t>109</t>
    </r>
    <r>
      <rPr>
        <sz val="16"/>
        <rFont val="標楷體"/>
        <family val="4"/>
        <charset val="136"/>
      </rPr>
      <t>年原住民族主要癌症死因死亡人數、死亡率</t>
    </r>
    <r>
      <rPr>
        <sz val="16"/>
        <rFont val="Times New Roman"/>
        <family val="1"/>
      </rPr>
      <t>-</t>
    </r>
    <r>
      <rPr>
        <sz val="16"/>
        <rFont val="標楷體"/>
        <family val="4"/>
        <charset val="136"/>
      </rPr>
      <t>按性別</t>
    </r>
    <phoneticPr fontId="4" type="noConversion"/>
  </si>
  <si>
    <r>
      <t>資料來源：原住民族委員會，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年原住民族人口及健康統計年報</t>
    </r>
    <phoneticPr fontId="4" type="noConversion"/>
  </si>
  <si>
    <t>112/05/08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</si>
</sst>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;\-&quot;$&quot;#,##0"/>
    <numFmt numFmtId="41" formatCode="_-* #,##0_-;\-* #,##0_-;_-* &quot;-&quot;_-;_-@_-"/>
    <numFmt numFmtId="43" formatCode="_-* #,##0.00_-;\-* #,##0.00_-;_-* &quot;-&quot;??_-;_-@_-"/>
    <numFmt numFmtId="182" formatCode="0.00_ "/>
    <numFmt numFmtId="183" formatCode="0.0_ "/>
    <numFmt numFmtId="184" formatCode="0_ 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_)"/>
    <numFmt numFmtId="188" formatCode="_-* #\ ###\ ##0_-;\-* #\ ###\ ##0_-;_-* &quot;-&quot;_-;_-@_-"/>
    <numFmt numFmtId="189" formatCode="_-* #,##0.00_-;_-* \-#,##0.00_-;_-* &quot;-&quot;_-;_-@_-"/>
    <numFmt numFmtId="190" formatCode="General_)"/>
    <numFmt numFmtId="191" formatCode="_(* #,##0_);_(* \(#,##0\);_(* &quot;-&quot;_);_(@_)"/>
    <numFmt numFmtId="192" formatCode="0&quot;年&quot;"/>
    <numFmt numFmtId="193" formatCode="0.0"/>
    <numFmt numFmtId="194" formatCode="_-* #,##0.0_-;\-* #,##0.0_-;_-* &quot;-&quot;?_-;_-@_-"/>
    <numFmt numFmtId="195" formatCode="0_);[Red]\(0\)"/>
  </numFmts>
  <fonts count="60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華康隸書體W5"/>
      <family val="3"/>
      <charset val="136"/>
    </font>
    <font>
      <b/>
      <sz val="18"/>
      <name val="Times New Roman"/>
      <family val="1"/>
    </font>
    <font>
      <sz val="9"/>
      <name val="新細明體"/>
      <family val="1"/>
      <charset val="136"/>
    </font>
    <font>
      <sz val="7"/>
      <name val="華康隸書體W5"/>
      <family val="3"/>
      <charset val="136"/>
    </font>
    <font>
      <sz val="12"/>
      <name val="華康隸書體W5"/>
      <family val="1"/>
      <charset val="136"/>
    </font>
    <font>
      <sz val="11"/>
      <name val="華康隸書體W5"/>
      <family val="3"/>
      <charset val="136"/>
    </font>
    <font>
      <b/>
      <sz val="12"/>
      <name val="華康隸書體W5"/>
      <family val="3"/>
      <charset val="136"/>
    </font>
    <font>
      <sz val="11"/>
      <name val="標楷體"/>
      <family val="4"/>
      <charset val="136"/>
    </font>
    <font>
      <sz val="7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圖龍中楷"/>
      <family val="3"/>
      <charset val="136"/>
    </font>
    <font>
      <sz val="7"/>
      <name val="圖龍中楷"/>
      <family val="3"/>
      <charset val="136"/>
    </font>
    <font>
      <sz val="10"/>
      <name val="圖龍中楷"/>
      <family val="3"/>
      <charset val="136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0"/>
      <name val="華康隸書體W5"/>
      <family val="3"/>
      <charset val="136"/>
    </font>
    <font>
      <sz val="11"/>
      <name val="圖龍中隸"/>
      <family val="3"/>
      <charset val="136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9"/>
      <name val="標楷體"/>
      <family val="4"/>
      <charset val="136"/>
    </font>
    <font>
      <sz val="12"/>
      <color indexed="10"/>
      <name val="新細明體"/>
      <family val="1"/>
      <charset val="136"/>
    </font>
    <font>
      <sz val="8"/>
      <name val="標楷體"/>
      <family val="4"/>
      <charset val="136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sz val="10"/>
      <name val="Arial"/>
      <family val="2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8.5"/>
      <name val="Times New Roman"/>
      <family val="1"/>
    </font>
    <font>
      <sz val="11"/>
      <color indexed="60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sz val="9"/>
      <name val="Helvetica"/>
      <family val="2"/>
    </font>
    <font>
      <b/>
      <sz val="18"/>
      <color indexed="56"/>
      <name val="新細明體"/>
      <family val="1"/>
      <charset val="136"/>
    </font>
    <font>
      <b/>
      <i/>
      <sz val="9"/>
      <name val="Helvetica"/>
      <family val="2"/>
    </font>
    <font>
      <sz val="11"/>
      <color indexed="10"/>
      <name val="新細明體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u/>
      <sz val="12"/>
      <color indexed="12"/>
      <name val="Times New Roman"/>
      <family val="1"/>
    </font>
    <font>
      <b/>
      <sz val="12"/>
      <color indexed="18"/>
      <name val="標楷體"/>
      <family val="4"/>
      <charset val="136"/>
    </font>
    <font>
      <sz val="12"/>
      <color indexed="1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name val="Times New Roman"/>
      <family val="1"/>
    </font>
    <font>
      <sz val="12"/>
      <name val="Times"/>
      <family val="1"/>
    </font>
    <font>
      <sz val="16"/>
      <name val="標楷體"/>
      <family val="4"/>
      <charset val="136"/>
    </font>
    <font>
      <sz val="16"/>
      <name val="Times New Roman"/>
      <family val="1"/>
    </font>
    <font>
      <sz val="11"/>
      <color theme="1"/>
      <name val="標楷體"/>
      <family val="4"/>
      <charset val="136"/>
    </font>
    <font>
      <sz val="6"/>
      <color theme="1"/>
      <name val="標楷體"/>
      <family val="4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78">
    <xf numFmtId="0" fontId="0" fillId="0" borderId="0"/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0" borderId="1" applyNumberFormat="0" applyAlignment="0" applyProtection="0">
      <alignment vertical="center"/>
    </xf>
    <xf numFmtId="0" fontId="30" fillId="21" borderId="2" applyNumberFormat="0" applyAlignment="0" applyProtection="0">
      <alignment vertical="center"/>
    </xf>
    <xf numFmtId="3" fontId="31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5" fontId="31" fillId="0" borderId="0" applyFont="0" applyFill="0" applyBorder="0" applyAlignment="0" applyProtection="0"/>
    <xf numFmtId="14" fontId="3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2" fontId="31" fillId="0" borderId="0" applyFont="0" applyFill="0" applyBorder="0" applyAlignment="0" applyProtection="0"/>
    <xf numFmtId="0" fontId="33" fillId="4" borderId="0" applyNumberFormat="0" applyBorder="0" applyAlignment="0" applyProtection="0">
      <alignment vertical="center"/>
    </xf>
    <xf numFmtId="187" fontId="34" fillId="0" borderId="3" applyNumberFormat="0" applyFill="0" applyBorder="0" applyProtection="0">
      <alignment horizontal="left"/>
    </xf>
    <xf numFmtId="0" fontId="35" fillId="0" borderId="0" applyNumberFormat="0" applyFont="0" applyFill="0" applyAlignment="0" applyProtection="0"/>
    <xf numFmtId="0" fontId="36" fillId="0" borderId="0" applyNumberFormat="0" applyFont="0" applyFill="0" applyAlignment="0" applyProtection="0"/>
    <xf numFmtId="0" fontId="37" fillId="0" borderId="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1" applyNumberFormat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188" fontId="40" fillId="0" borderId="0" applyFill="0" applyBorder="0" applyProtection="0">
      <alignment horizontal="right"/>
    </xf>
    <xf numFmtId="0" fontId="41" fillId="22" borderId="0" applyNumberFormat="0" applyBorder="0" applyAlignment="0" applyProtection="0">
      <alignment vertical="center"/>
    </xf>
    <xf numFmtId="0" fontId="31" fillId="0" borderId="0"/>
    <xf numFmtId="0" fontId="17" fillId="0" borderId="0"/>
    <xf numFmtId="0" fontId="42" fillId="23" borderId="6" applyNumberFormat="0" applyFont="0" applyAlignment="0" applyProtection="0">
      <alignment vertical="center"/>
    </xf>
    <xf numFmtId="0" fontId="43" fillId="20" borderId="7" applyNumberFormat="0" applyAlignment="0" applyProtection="0">
      <alignment vertical="center"/>
    </xf>
    <xf numFmtId="10" fontId="31" fillId="0" borderId="0" applyFont="0" applyFill="0" applyBorder="0" applyAlignment="0" applyProtection="0"/>
    <xf numFmtId="189" fontId="40" fillId="0" borderId="0" applyFill="0" applyBorder="0" applyProtection="0">
      <alignment horizontal="right"/>
    </xf>
    <xf numFmtId="190" fontId="17" fillId="0" borderId="0" applyNumberFormat="0" applyBorder="0" applyAlignment="0"/>
    <xf numFmtId="190" fontId="17" fillId="0" borderId="0" applyNumberFormat="0" applyBorder="0" applyAlignment="0"/>
    <xf numFmtId="187" fontId="44" fillId="0" borderId="3" applyNumberFormat="0" applyFill="0" applyBorder="0" applyProtection="0">
      <alignment horizontal="left"/>
    </xf>
    <xf numFmtId="0" fontId="45" fillId="0" borderId="0" applyNumberFormat="0" applyFill="0" applyBorder="0" applyAlignment="0" applyProtection="0">
      <alignment vertical="center"/>
    </xf>
    <xf numFmtId="187" fontId="44" fillId="0" borderId="3" applyNumberFormat="0" applyFill="0" applyBorder="0" applyProtection="0">
      <alignment horizontal="right"/>
    </xf>
    <xf numFmtId="0" fontId="31" fillId="0" borderId="8" applyNumberFormat="0" applyFont="0" applyBorder="0" applyAlignment="0" applyProtection="0"/>
    <xf numFmtId="187" fontId="46" fillId="0" borderId="0" applyNumberFormat="0" applyFill="0" applyBorder="0" applyAlignment="0" applyProtection="0">
      <alignment horizontal="left"/>
    </xf>
    <xf numFmtId="0" fontId="4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1" fontId="48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31" fillId="0" borderId="0"/>
    <xf numFmtId="192" fontId="1" fillId="0" borderId="0">
      <alignment vertical="center"/>
    </xf>
  </cellStyleXfs>
  <cellXfs count="336">
    <xf numFmtId="0" fontId="0" fillId="0" borderId="0" xfId="0"/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9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2" fontId="17" fillId="0" borderId="0" xfId="0" applyNumberFormat="1" applyFont="1" applyBorder="1" applyAlignment="1" applyProtection="1">
      <alignment vertical="center"/>
      <protection locked="0"/>
    </xf>
    <xf numFmtId="2" fontId="16" fillId="0" borderId="0" xfId="0" applyNumberFormat="1" applyFont="1" applyAlignment="1">
      <alignment vertical="center"/>
    </xf>
    <xf numFmtId="2" fontId="18" fillId="0" borderId="0" xfId="0" quotePrefix="1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quotePrefix="1" applyFont="1" applyBorder="1" applyAlignment="1">
      <alignment horizontal="center" vertical="center"/>
    </xf>
    <xf numFmtId="0" fontId="18" fillId="0" borderId="0" xfId="0" quotePrefix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2" fontId="16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3" fontId="16" fillId="0" borderId="3" xfId="0" applyNumberFormat="1" applyFont="1" applyBorder="1" applyAlignment="1">
      <alignment vertical="center"/>
    </xf>
    <xf numFmtId="2" fontId="16" fillId="0" borderId="3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2" fontId="16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24" borderId="0" xfId="0" applyFill="1"/>
    <xf numFmtId="0" fontId="11" fillId="24" borderId="16" xfId="0" applyFont="1" applyFill="1" applyBorder="1"/>
    <xf numFmtId="0" fontId="11" fillId="24" borderId="17" xfId="0" applyFont="1" applyFill="1" applyBorder="1"/>
    <xf numFmtId="0" fontId="11" fillId="24" borderId="18" xfId="0" applyFont="1" applyFill="1" applyBorder="1"/>
    <xf numFmtId="0" fontId="11" fillId="0" borderId="16" xfId="0" applyFont="1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3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22" xfId="0" applyFont="1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24" borderId="0" xfId="0" applyFont="1" applyFill="1"/>
    <xf numFmtId="0" fontId="0" fillId="0" borderId="0" xfId="0" applyFill="1"/>
    <xf numFmtId="0" fontId="11" fillId="0" borderId="26" xfId="0" applyFont="1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16" fillId="24" borderId="0" xfId="0" applyNumberFormat="1" applyFont="1" applyFill="1" applyBorder="1" applyAlignment="1">
      <alignment horizontal="left" vertical="center"/>
    </xf>
    <xf numFmtId="0" fontId="0" fillId="24" borderId="0" xfId="59" applyFont="1" applyFill="1">
      <alignment vertical="center"/>
    </xf>
    <xf numFmtId="0" fontId="0" fillId="0" borderId="0" xfId="59" applyFont="1" applyFill="1">
      <alignment vertical="center"/>
    </xf>
    <xf numFmtId="0" fontId="11" fillId="24" borderId="16" xfId="59" applyFont="1" applyFill="1" applyBorder="1">
      <alignment vertical="center"/>
    </xf>
    <xf numFmtId="0" fontId="25" fillId="0" borderId="28" xfId="68" applyFont="1" applyBorder="1" applyAlignment="1">
      <alignment vertical="center" wrapText="1"/>
    </xf>
    <xf numFmtId="0" fontId="25" fillId="0" borderId="28" xfId="68" applyFont="1" applyFill="1" applyBorder="1" applyAlignment="1">
      <alignment vertical="center" wrapText="1"/>
    </xf>
    <xf numFmtId="0" fontId="11" fillId="24" borderId="24" xfId="59" applyFont="1" applyFill="1" applyBorder="1" applyAlignment="1">
      <alignment horizontal="center" vertical="center"/>
    </xf>
    <xf numFmtId="0" fontId="0" fillId="0" borderId="0" xfId="59" applyFont="1">
      <alignment vertical="center"/>
    </xf>
    <xf numFmtId="0" fontId="11" fillId="0" borderId="16" xfId="59" applyFont="1" applyBorder="1">
      <alignment vertical="center"/>
    </xf>
    <xf numFmtId="0" fontId="1" fillId="0" borderId="19" xfId="59" applyFont="1" applyFill="1" applyBorder="1" applyAlignment="1">
      <alignment horizontal="center" vertical="center"/>
    </xf>
    <xf numFmtId="0" fontId="1" fillId="0" borderId="20" xfId="59" applyFont="1" applyFill="1" applyBorder="1" applyAlignment="1">
      <alignment horizontal="center" vertical="center"/>
    </xf>
    <xf numFmtId="0" fontId="0" fillId="0" borderId="20" xfId="59" applyFont="1" applyBorder="1" applyAlignment="1">
      <alignment horizontal="center" vertical="center"/>
    </xf>
    <xf numFmtId="0" fontId="11" fillId="0" borderId="22" xfId="59" applyFont="1" applyBorder="1">
      <alignment vertical="center"/>
    </xf>
    <xf numFmtId="0" fontId="1" fillId="0" borderId="23" xfId="59" applyFont="1" applyFill="1" applyBorder="1" applyAlignment="1">
      <alignment horizontal="center" vertical="center"/>
    </xf>
    <xf numFmtId="0" fontId="1" fillId="0" borderId="24" xfId="59" applyFont="1" applyFill="1" applyBorder="1" applyAlignment="1">
      <alignment horizontal="center" vertical="center"/>
    </xf>
    <xf numFmtId="0" fontId="0" fillId="0" borderId="24" xfId="59" applyFont="1" applyBorder="1" applyAlignment="1">
      <alignment horizontal="center" vertical="center"/>
    </xf>
    <xf numFmtId="0" fontId="0" fillId="25" borderId="0" xfId="59" applyFont="1" applyFill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26" borderId="0" xfId="59" applyFont="1" applyFill="1">
      <alignment vertical="center"/>
    </xf>
    <xf numFmtId="49" fontId="16" fillId="24" borderId="0" xfId="59" applyNumberFormat="1" applyFont="1" applyFill="1" applyBorder="1" applyAlignment="1">
      <alignment horizontal="left" vertical="center"/>
    </xf>
    <xf numFmtId="0" fontId="0" fillId="24" borderId="0" xfId="59" applyFont="1" applyFill="1" applyBorder="1" applyAlignment="1">
      <alignment horizontal="left" vertical="center"/>
    </xf>
    <xf numFmtId="0" fontId="0" fillId="24" borderId="0" xfId="59" applyFont="1" applyFill="1" applyBorder="1">
      <alignment vertical="center"/>
    </xf>
    <xf numFmtId="0" fontId="21" fillId="24" borderId="0" xfId="59" applyFont="1" applyFill="1" applyBorder="1" applyAlignment="1">
      <alignment vertical="center"/>
    </xf>
    <xf numFmtId="0" fontId="0" fillId="0" borderId="0" xfId="59" applyFont="1" applyBorder="1" applyAlignment="1">
      <alignment vertical="center"/>
    </xf>
    <xf numFmtId="0" fontId="11" fillId="0" borderId="26" xfId="59" applyFont="1" applyBorder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59" applyFont="1" applyFill="1" applyBorder="1" applyAlignment="1">
      <alignment horizontal="center" vertical="center"/>
    </xf>
    <xf numFmtId="0" fontId="1" fillId="0" borderId="18" xfId="59" applyFont="1" applyFill="1" applyBorder="1" applyAlignment="1">
      <alignment horizontal="center" vertical="center"/>
    </xf>
    <xf numFmtId="0" fontId="0" fillId="0" borderId="18" xfId="59" applyFont="1" applyBorder="1" applyAlignment="1">
      <alignment horizontal="center" vertical="center"/>
    </xf>
    <xf numFmtId="0" fontId="0" fillId="24" borderId="0" xfId="59" applyFont="1" applyFill="1" applyAlignment="1">
      <alignment horizontal="center" vertical="center"/>
    </xf>
    <xf numFmtId="0" fontId="11" fillId="24" borderId="18" xfId="59" applyFont="1" applyFill="1" applyBorder="1" applyAlignment="1">
      <alignment horizontal="center" vertical="center"/>
    </xf>
    <xf numFmtId="0" fontId="11" fillId="24" borderId="17" xfId="59" applyFont="1" applyFill="1" applyBorder="1" applyAlignment="1">
      <alignment horizontal="center" vertical="center"/>
    </xf>
    <xf numFmtId="0" fontId="11" fillId="24" borderId="23" xfId="59" applyFont="1" applyFill="1" applyBorder="1" applyAlignment="1">
      <alignment horizontal="center" vertical="center"/>
    </xf>
    <xf numFmtId="0" fontId="11" fillId="0" borderId="29" xfId="68" applyFont="1" applyBorder="1" applyAlignment="1">
      <alignment vertical="center" wrapText="1"/>
    </xf>
    <xf numFmtId="0" fontId="11" fillId="24" borderId="19" xfId="59" applyFont="1" applyFill="1" applyBorder="1" applyAlignment="1">
      <alignment horizontal="left" vertical="center"/>
    </xf>
    <xf numFmtId="0" fontId="22" fillId="24" borderId="30" xfId="59" applyFont="1" applyFill="1" applyBorder="1" applyAlignment="1">
      <alignment vertical="center"/>
    </xf>
    <xf numFmtId="0" fontId="22" fillId="24" borderId="31" xfId="59" applyFont="1" applyFill="1" applyBorder="1" applyAlignment="1">
      <alignment vertical="center"/>
    </xf>
    <xf numFmtId="0" fontId="22" fillId="24" borderId="32" xfId="59" applyFont="1" applyFill="1" applyBorder="1" applyAlignment="1">
      <alignment vertical="center"/>
    </xf>
    <xf numFmtId="0" fontId="11" fillId="24" borderId="23" xfId="59" applyFont="1" applyFill="1" applyBorder="1" applyAlignment="1">
      <alignment horizontal="left" vertical="center"/>
    </xf>
    <xf numFmtId="0" fontId="51" fillId="24" borderId="33" xfId="59" applyFont="1" applyFill="1" applyBorder="1" applyAlignment="1">
      <alignment horizontal="center" vertical="top" wrapText="1"/>
    </xf>
    <xf numFmtId="0" fontId="51" fillId="24" borderId="34" xfId="59" applyFont="1" applyFill="1" applyBorder="1" applyAlignment="1">
      <alignment horizontal="center" vertical="top" wrapText="1"/>
    </xf>
    <xf numFmtId="0" fontId="11" fillId="24" borderId="17" xfId="59" applyFont="1" applyFill="1" applyBorder="1" applyAlignment="1">
      <alignment horizontal="left" vertical="center"/>
    </xf>
    <xf numFmtId="0" fontId="51" fillId="24" borderId="35" xfId="59" applyFont="1" applyFill="1" applyBorder="1" applyAlignment="1">
      <alignment horizontal="center" vertical="top" wrapText="1"/>
    </xf>
    <xf numFmtId="0" fontId="51" fillId="24" borderId="36" xfId="59" applyFont="1" applyFill="1" applyBorder="1" applyAlignment="1">
      <alignment horizontal="center" vertical="top" wrapText="1"/>
    </xf>
    <xf numFmtId="0" fontId="51" fillId="24" borderId="37" xfId="59" applyFont="1" applyFill="1" applyBorder="1" applyAlignment="1">
      <alignment horizontal="center" vertical="top" wrapText="1"/>
    </xf>
    <xf numFmtId="0" fontId="51" fillId="24" borderId="38" xfId="59" applyFont="1" applyFill="1" applyBorder="1" applyAlignment="1">
      <alignment horizontal="center" vertical="top" wrapText="1"/>
    </xf>
    <xf numFmtId="0" fontId="51" fillId="24" borderId="30" xfId="59" applyFont="1" applyFill="1" applyBorder="1" applyAlignment="1">
      <alignment horizontal="left" vertical="top" wrapText="1"/>
    </xf>
    <xf numFmtId="0" fontId="52" fillId="24" borderId="33" xfId="59" applyFont="1" applyFill="1" applyBorder="1" applyAlignment="1">
      <alignment horizontal="center" vertical="top" wrapText="1"/>
    </xf>
    <xf numFmtId="0" fontId="11" fillId="24" borderId="33" xfId="59" applyFont="1" applyFill="1" applyBorder="1" applyAlignment="1">
      <alignment horizontal="center" vertical="center"/>
    </xf>
    <xf numFmtId="183" fontId="52" fillId="24" borderId="34" xfId="59" applyNumberFormat="1" applyFont="1" applyFill="1" applyBorder="1" applyAlignment="1">
      <alignment horizontal="center" vertical="top" wrapText="1"/>
    </xf>
    <xf numFmtId="183" fontId="52" fillId="24" borderId="31" xfId="59" applyNumberFormat="1" applyFont="1" applyFill="1" applyBorder="1" applyAlignment="1">
      <alignment horizontal="center" vertical="top" wrapText="1"/>
    </xf>
    <xf numFmtId="0" fontId="52" fillId="24" borderId="31" xfId="59" applyFont="1" applyFill="1" applyBorder="1" applyAlignment="1">
      <alignment horizontal="center" vertical="top" wrapText="1"/>
    </xf>
    <xf numFmtId="183" fontId="52" fillId="24" borderId="32" xfId="59" applyNumberFormat="1" applyFont="1" applyFill="1" applyBorder="1" applyAlignment="1">
      <alignment horizontal="center" vertical="top" wrapText="1"/>
    </xf>
    <xf numFmtId="0" fontId="51" fillId="24" borderId="39" xfId="59" applyFont="1" applyFill="1" applyBorder="1" applyAlignment="1">
      <alignment horizontal="left" vertical="top" wrapText="1"/>
    </xf>
    <xf numFmtId="0" fontId="52" fillId="24" borderId="40" xfId="59" applyFont="1" applyFill="1" applyBorder="1" applyAlignment="1">
      <alignment horizontal="center" vertical="top" wrapText="1"/>
    </xf>
    <xf numFmtId="184" fontId="53" fillId="24" borderId="40" xfId="59" applyNumberFormat="1" applyFont="1" applyFill="1" applyBorder="1" applyAlignment="1">
      <alignment horizontal="center" vertical="center" wrapText="1"/>
    </xf>
    <xf numFmtId="183" fontId="52" fillId="24" borderId="10" xfId="59" applyNumberFormat="1" applyFont="1" applyFill="1" applyBorder="1" applyAlignment="1">
      <alignment horizontal="center" vertical="top" wrapText="1"/>
    </xf>
    <xf numFmtId="0" fontId="52" fillId="24" borderId="0" xfId="59" applyFont="1" applyFill="1" applyBorder="1" applyAlignment="1">
      <alignment horizontal="center" vertical="top" wrapText="1"/>
    </xf>
    <xf numFmtId="183" fontId="52" fillId="24" borderId="41" xfId="59" applyNumberFormat="1" applyFont="1" applyFill="1" applyBorder="1" applyAlignment="1">
      <alignment horizontal="center" vertical="top" wrapText="1"/>
    </xf>
    <xf numFmtId="0" fontId="51" fillId="24" borderId="42" xfId="59" applyFont="1" applyFill="1" applyBorder="1" applyAlignment="1">
      <alignment horizontal="left" vertical="top" wrapText="1"/>
    </xf>
    <xf numFmtId="0" fontId="52" fillId="24" borderId="35" xfId="59" applyFont="1" applyFill="1" applyBorder="1" applyAlignment="1">
      <alignment horizontal="center" vertical="top" wrapText="1"/>
    </xf>
    <xf numFmtId="184" fontId="53" fillId="24" borderId="35" xfId="59" applyNumberFormat="1" applyFont="1" applyFill="1" applyBorder="1" applyAlignment="1">
      <alignment horizontal="center" vertical="center" wrapText="1"/>
    </xf>
    <xf numFmtId="183" fontId="52" fillId="24" borderId="36" xfId="59" applyNumberFormat="1" applyFont="1" applyFill="1" applyBorder="1" applyAlignment="1">
      <alignment horizontal="center" vertical="top" wrapText="1"/>
    </xf>
    <xf numFmtId="0" fontId="52" fillId="24" borderId="37" xfId="59" applyFont="1" applyFill="1" applyBorder="1" applyAlignment="1">
      <alignment horizontal="center" vertical="top" wrapText="1"/>
    </xf>
    <xf numFmtId="183" fontId="52" fillId="24" borderId="38" xfId="59" applyNumberFormat="1" applyFont="1" applyFill="1" applyBorder="1" applyAlignment="1">
      <alignment horizontal="center" vertical="top" wrapText="1"/>
    </xf>
    <xf numFmtId="0" fontId="1" fillId="0" borderId="0" xfId="69">
      <alignment vertical="center"/>
    </xf>
    <xf numFmtId="0" fontId="48" fillId="0" borderId="0" xfId="69" applyFont="1">
      <alignment vertical="center"/>
    </xf>
    <xf numFmtId="0" fontId="48" fillId="0" borderId="0" xfId="0" applyFont="1"/>
    <xf numFmtId="0" fontId="54" fillId="24" borderId="43" xfId="69" applyFont="1" applyFill="1" applyBorder="1" applyAlignment="1">
      <alignment horizontal="center" vertical="top" wrapText="1"/>
    </xf>
    <xf numFmtId="0" fontId="54" fillId="24" borderId="44" xfId="0" applyFont="1" applyFill="1" applyBorder="1" applyAlignment="1">
      <alignment horizontal="center" vertical="top" wrapText="1"/>
    </xf>
    <xf numFmtId="0" fontId="54" fillId="24" borderId="45" xfId="0" applyFont="1" applyFill="1" applyBorder="1" applyAlignment="1">
      <alignment horizontal="center" vertical="top" wrapText="1"/>
    </xf>
    <xf numFmtId="0" fontId="54" fillId="24" borderId="46" xfId="0" applyFont="1" applyFill="1" applyBorder="1" applyAlignment="1">
      <alignment horizontal="center" vertical="top" wrapText="1"/>
    </xf>
    <xf numFmtId="0" fontId="54" fillId="24" borderId="44" xfId="69" applyFont="1" applyFill="1" applyBorder="1" applyAlignment="1">
      <alignment horizontal="center" vertical="top" wrapText="1"/>
    </xf>
    <xf numFmtId="0" fontId="48" fillId="24" borderId="44" xfId="0" applyFont="1" applyFill="1" applyBorder="1" applyAlignment="1">
      <alignment horizontal="right" vertical="top" wrapText="1"/>
    </xf>
    <xf numFmtId="0" fontId="48" fillId="24" borderId="47" xfId="0" applyFont="1" applyFill="1" applyBorder="1" applyAlignment="1">
      <alignment horizontal="right" vertical="top" wrapText="1"/>
    </xf>
    <xf numFmtId="0" fontId="22" fillId="24" borderId="46" xfId="0" applyFont="1" applyFill="1" applyBorder="1" applyAlignment="1">
      <alignment horizontal="center" vertical="top" wrapText="1"/>
    </xf>
    <xf numFmtId="0" fontId="54" fillId="24" borderId="48" xfId="69" applyFont="1" applyFill="1" applyBorder="1" applyAlignment="1">
      <alignment horizontal="center" vertical="top" wrapText="1"/>
    </xf>
    <xf numFmtId="0" fontId="48" fillId="24" borderId="48" xfId="0" applyFont="1" applyFill="1" applyBorder="1" applyAlignment="1">
      <alignment horizontal="right" vertical="top" wrapText="1"/>
    </xf>
    <xf numFmtId="0" fontId="48" fillId="24" borderId="49" xfId="0" applyFont="1" applyFill="1" applyBorder="1" applyAlignment="1">
      <alignment horizontal="right" vertical="top" wrapText="1"/>
    </xf>
    <xf numFmtId="0" fontId="48" fillId="24" borderId="50" xfId="0" applyFont="1" applyFill="1" applyBorder="1" applyAlignment="1">
      <alignment horizontal="right" vertical="top" wrapText="1"/>
    </xf>
    <xf numFmtId="0" fontId="22" fillId="24" borderId="51" xfId="0" applyFont="1" applyFill="1" applyBorder="1" applyAlignment="1">
      <alignment horizontal="center" vertical="top" wrapText="1"/>
    </xf>
    <xf numFmtId="0" fontId="9" fillId="0" borderId="0" xfId="69" applyFont="1" applyAlignment="1">
      <alignment horizontal="left" vertical="center" indent="3"/>
    </xf>
    <xf numFmtId="0" fontId="54" fillId="0" borderId="44" xfId="69" applyFont="1" applyFill="1" applyBorder="1" applyAlignment="1">
      <alignment horizontal="center" vertical="top" wrapText="1"/>
    </xf>
    <xf numFmtId="0" fontId="48" fillId="0" borderId="44" xfId="0" applyFont="1" applyFill="1" applyBorder="1" applyAlignment="1">
      <alignment horizontal="right" vertical="top" wrapText="1"/>
    </xf>
    <xf numFmtId="0" fontId="54" fillId="0" borderId="48" xfId="69" applyFont="1" applyFill="1" applyBorder="1" applyAlignment="1">
      <alignment horizontal="center" vertical="top" wrapText="1"/>
    </xf>
    <xf numFmtId="0" fontId="48" fillId="0" borderId="48" xfId="0" applyFont="1" applyFill="1" applyBorder="1" applyAlignment="1">
      <alignment horizontal="right" vertical="top" wrapText="1"/>
    </xf>
    <xf numFmtId="0" fontId="48" fillId="0" borderId="47" xfId="0" applyFont="1" applyFill="1" applyBorder="1" applyAlignment="1">
      <alignment horizontal="right" vertical="top" wrapText="1"/>
    </xf>
    <xf numFmtId="0" fontId="54" fillId="24" borderId="52" xfId="0" applyFont="1" applyFill="1" applyBorder="1" applyAlignment="1">
      <alignment horizontal="center" vertical="top" wrapText="1"/>
    </xf>
    <xf numFmtId="0" fontId="54" fillId="24" borderId="53" xfId="69" applyFont="1" applyFill="1" applyBorder="1" applyAlignment="1">
      <alignment horizontal="center" vertical="top" wrapText="1"/>
    </xf>
    <xf numFmtId="0" fontId="48" fillId="24" borderId="53" xfId="0" applyFont="1" applyFill="1" applyBorder="1" applyAlignment="1">
      <alignment horizontal="right" vertical="top" wrapText="1"/>
    </xf>
    <xf numFmtId="0" fontId="48" fillId="24" borderId="54" xfId="0" applyFont="1" applyFill="1" applyBorder="1" applyAlignment="1">
      <alignment horizontal="right" vertical="top" wrapText="1"/>
    </xf>
    <xf numFmtId="0" fontId="54" fillId="24" borderId="55" xfId="0" applyFont="1" applyFill="1" applyBorder="1" applyAlignment="1">
      <alignment horizontal="center" vertical="top" wrapText="1"/>
    </xf>
    <xf numFmtId="0" fontId="54" fillId="24" borderId="56" xfId="69" applyFont="1" applyFill="1" applyBorder="1" applyAlignment="1">
      <alignment horizontal="center" vertical="top" wrapText="1"/>
    </xf>
    <xf numFmtId="0" fontId="48" fillId="24" borderId="56" xfId="0" applyFont="1" applyFill="1" applyBorder="1" applyAlignment="1">
      <alignment horizontal="right" vertical="top" wrapText="1"/>
    </xf>
    <xf numFmtId="0" fontId="48" fillId="24" borderId="56" xfId="69" applyFont="1" applyFill="1" applyBorder="1" applyAlignment="1">
      <alignment vertical="top" wrapText="1"/>
    </xf>
    <xf numFmtId="0" fontId="48" fillId="24" borderId="57" xfId="0" applyFont="1" applyFill="1" applyBorder="1" applyAlignment="1">
      <alignment horizontal="right" vertical="top" wrapText="1"/>
    </xf>
    <xf numFmtId="0" fontId="11" fillId="0" borderId="0" xfId="0" applyFont="1"/>
    <xf numFmtId="0" fontId="55" fillId="0" borderId="0" xfId="0" applyFont="1"/>
    <xf numFmtId="193" fontId="55" fillId="0" borderId="0" xfId="0" applyNumberFormat="1" applyFont="1"/>
    <xf numFmtId="0" fontId="55" fillId="0" borderId="14" xfId="0" applyFont="1" applyBorder="1"/>
    <xf numFmtId="0" fontId="58" fillId="0" borderId="0" xfId="61" applyFont="1" applyBorder="1">
      <alignment vertical="center"/>
    </xf>
    <xf numFmtId="0" fontId="11" fillId="0" borderId="0" xfId="70" applyNumberFormat="1" applyFont="1" applyFill="1" applyBorder="1" applyAlignment="1"/>
    <xf numFmtId="0" fontId="11" fillId="0" borderId="14" xfId="70" applyNumberFormat="1" applyFont="1" applyFill="1" applyBorder="1" applyAlignment="1"/>
    <xf numFmtId="0" fontId="54" fillId="24" borderId="58" xfId="0" applyFont="1" applyFill="1" applyBorder="1" applyAlignment="1">
      <alignment horizontal="center" vertical="top" wrapText="1"/>
    </xf>
    <xf numFmtId="49" fontId="48" fillId="0" borderId="0" xfId="69" applyNumberFormat="1" applyFont="1">
      <alignment vertical="center"/>
    </xf>
    <xf numFmtId="49" fontId="58" fillId="0" borderId="10" xfId="61" applyNumberFormat="1" applyFont="1" applyBorder="1">
      <alignment vertical="center"/>
    </xf>
    <xf numFmtId="49" fontId="11" fillId="0" borderId="10" xfId="70" applyNumberFormat="1" applyFont="1" applyFill="1" applyBorder="1" applyAlignment="1"/>
    <xf numFmtId="49" fontId="11" fillId="0" borderId="13" xfId="70" applyNumberFormat="1" applyFont="1" applyFill="1" applyBorder="1" applyAlignment="1"/>
    <xf numFmtId="49" fontId="11" fillId="0" borderId="0" xfId="0" applyNumberFormat="1" applyFont="1"/>
    <xf numFmtId="49" fontId="1" fillId="0" borderId="0" xfId="69" applyNumberFormat="1">
      <alignment vertical="center"/>
    </xf>
    <xf numFmtId="49" fontId="59" fillId="0" borderId="10" xfId="61" applyNumberFormat="1" applyFont="1" applyBorder="1">
      <alignment vertical="center"/>
    </xf>
    <xf numFmtId="0" fontId="11" fillId="0" borderId="0" xfId="69" applyFont="1">
      <alignment vertical="center"/>
    </xf>
    <xf numFmtId="0" fontId="58" fillId="0" borderId="59" xfId="61" applyFont="1" applyBorder="1">
      <alignment vertical="center"/>
    </xf>
    <xf numFmtId="0" fontId="58" fillId="0" borderId="12" xfId="61" applyFont="1" applyBorder="1">
      <alignment vertical="center"/>
    </xf>
    <xf numFmtId="0" fontId="11" fillId="0" borderId="12" xfId="69" applyFont="1" applyBorder="1">
      <alignment vertical="center"/>
    </xf>
    <xf numFmtId="0" fontId="58" fillId="0" borderId="15" xfId="61" applyFont="1" applyBorder="1">
      <alignment vertical="center"/>
    </xf>
    <xf numFmtId="41" fontId="11" fillId="0" borderId="0" xfId="69" applyNumberFormat="1" applyFont="1">
      <alignment vertical="center"/>
    </xf>
    <xf numFmtId="195" fontId="11" fillId="0" borderId="0" xfId="69" applyNumberFormat="1" applyFont="1">
      <alignment vertical="center"/>
    </xf>
    <xf numFmtId="0" fontId="11" fillId="0" borderId="0" xfId="69" applyFont="1" applyAlignment="1">
      <alignment horizontal="center" vertical="center"/>
    </xf>
    <xf numFmtId="0" fontId="11" fillId="0" borderId="60" xfId="69" applyFont="1" applyBorder="1" applyAlignment="1">
      <alignment horizontal="center" vertical="center"/>
    </xf>
    <xf numFmtId="0" fontId="9" fillId="0" borderId="12" xfId="69" applyFont="1" applyBorder="1">
      <alignment vertical="center"/>
    </xf>
    <xf numFmtId="0" fontId="11" fillId="0" borderId="0" xfId="69" applyFont="1" applyFill="1" applyAlignment="1">
      <alignment horizontal="center" vertical="center"/>
    </xf>
    <xf numFmtId="0" fontId="11" fillId="0" borderId="0" xfId="69" applyFont="1" applyFill="1">
      <alignment vertical="center"/>
    </xf>
    <xf numFmtId="0" fontId="11" fillId="0" borderId="61" xfId="0" applyFont="1" applyFill="1" applyBorder="1" applyAlignment="1">
      <alignment horizontal="center" vertical="top" wrapText="1"/>
    </xf>
    <xf numFmtId="0" fontId="11" fillId="0" borderId="58" xfId="0" applyFont="1" applyFill="1" applyBorder="1" applyAlignment="1">
      <alignment horizontal="center" vertical="top" wrapText="1"/>
    </xf>
    <xf numFmtId="0" fontId="11" fillId="0" borderId="62" xfId="0" applyFont="1" applyFill="1" applyBorder="1" applyAlignment="1">
      <alignment horizontal="center" vertical="top" wrapText="1"/>
    </xf>
    <xf numFmtId="0" fontId="48" fillId="0" borderId="10" xfId="69" applyFont="1" applyBorder="1" applyAlignment="1">
      <alignment horizontal="center" vertical="center"/>
    </xf>
    <xf numFmtId="0" fontId="48" fillId="0" borderId="13" xfId="69" applyFont="1" applyBorder="1" applyAlignment="1">
      <alignment horizontal="center" vertical="center"/>
    </xf>
    <xf numFmtId="0" fontId="56" fillId="0" borderId="0" xfId="69" applyFont="1">
      <alignment vertical="center"/>
    </xf>
    <xf numFmtId="0" fontId="11" fillId="0" borderId="0" xfId="0" applyFont="1" applyFill="1" applyAlignment="1">
      <alignment horizontal="left"/>
    </xf>
    <xf numFmtId="0" fontId="48" fillId="0" borderId="63" xfId="0" applyFont="1" applyBorder="1" applyAlignment="1">
      <alignment vertical="center"/>
    </xf>
    <xf numFmtId="194" fontId="48" fillId="0" borderId="63" xfId="0" applyNumberFormat="1" applyFont="1" applyBorder="1" applyAlignment="1">
      <alignment vertical="center"/>
    </xf>
    <xf numFmtId="41" fontId="48" fillId="0" borderId="63" xfId="0" applyNumberFormat="1" applyFont="1" applyBorder="1" applyAlignment="1">
      <alignment vertical="center"/>
    </xf>
    <xf numFmtId="195" fontId="48" fillId="0" borderId="63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194" fontId="48" fillId="0" borderId="0" xfId="0" applyNumberFormat="1" applyFont="1" applyAlignment="1">
      <alignment vertical="center"/>
    </xf>
    <xf numFmtId="41" fontId="48" fillId="0" borderId="0" xfId="0" applyNumberFormat="1" applyFont="1" applyAlignment="1">
      <alignment vertical="center"/>
    </xf>
    <xf numFmtId="195" fontId="48" fillId="0" borderId="0" xfId="0" applyNumberFormat="1" applyFont="1" applyAlignment="1">
      <alignment vertical="center"/>
    </xf>
    <xf numFmtId="0" fontId="48" fillId="0" borderId="14" xfId="0" applyFont="1" applyBorder="1" applyAlignment="1">
      <alignment vertical="center"/>
    </xf>
    <xf numFmtId="194" fontId="48" fillId="0" borderId="14" xfId="0" applyNumberFormat="1" applyFont="1" applyBorder="1" applyAlignment="1">
      <alignment horizontal="right" vertical="center"/>
    </xf>
    <xf numFmtId="41" fontId="48" fillId="0" borderId="14" xfId="0" applyNumberFormat="1" applyFont="1" applyBorder="1" applyAlignment="1">
      <alignment vertical="center"/>
    </xf>
    <xf numFmtId="194" fontId="48" fillId="0" borderId="14" xfId="0" applyNumberFormat="1" applyFont="1" applyBorder="1" applyAlignment="1">
      <alignment vertical="center"/>
    </xf>
    <xf numFmtId="49" fontId="16" fillId="0" borderId="0" xfId="59" applyNumberFormat="1" applyFont="1" applyFill="1" applyBorder="1" applyAlignment="1">
      <alignment horizontal="left" vertical="center"/>
    </xf>
    <xf numFmtId="194" fontId="48" fillId="0" borderId="63" xfId="0" applyNumberFormat="1" applyFont="1" applyBorder="1" applyAlignment="1">
      <alignment horizontal="right" vertical="center"/>
    </xf>
    <xf numFmtId="41" fontId="48" fillId="0" borderId="63" xfId="0" applyNumberFormat="1" applyFont="1" applyBorder="1" applyAlignment="1">
      <alignment horizontal="right" vertical="center"/>
    </xf>
    <xf numFmtId="194" fontId="48" fillId="0" borderId="0" xfId="0" applyNumberFormat="1" applyFont="1" applyAlignment="1">
      <alignment horizontal="right" vertical="center"/>
    </xf>
    <xf numFmtId="41" fontId="48" fillId="0" borderId="0" xfId="0" applyNumberFormat="1" applyFont="1" applyAlignment="1">
      <alignment horizontal="right" vertical="center"/>
    </xf>
    <xf numFmtId="41" fontId="48" fillId="0" borderId="14" xfId="0" applyNumberFormat="1" applyFont="1" applyBorder="1" applyAlignment="1">
      <alignment horizontal="right" vertical="center"/>
    </xf>
    <xf numFmtId="0" fontId="58" fillId="0" borderId="64" xfId="61" applyFont="1" applyBorder="1">
      <alignment vertical="center"/>
    </xf>
    <xf numFmtId="0" fontId="9" fillId="0" borderId="15" xfId="69" applyFont="1" applyBorder="1">
      <alignment vertical="center"/>
    </xf>
    <xf numFmtId="0" fontId="11" fillId="0" borderId="0" xfId="69" applyFont="1" applyAlignment="1">
      <alignment horizontal="right" vertical="center"/>
    </xf>
    <xf numFmtId="0" fontId="48" fillId="0" borderId="0" xfId="69" applyFont="1" applyAlignment="1">
      <alignment horizontal="center" vertical="center"/>
    </xf>
    <xf numFmtId="0" fontId="21" fillId="24" borderId="30" xfId="0" applyFont="1" applyFill="1" applyBorder="1" applyAlignment="1">
      <alignment vertical="center"/>
    </xf>
    <xf numFmtId="0" fontId="21" fillId="24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182" fontId="22" fillId="24" borderId="30" xfId="0" applyNumberFormat="1" applyFont="1" applyFill="1" applyBorder="1" applyAlignment="1">
      <alignment horizontal="center" vertical="center"/>
    </xf>
    <xf numFmtId="182" fontId="22" fillId="24" borderId="31" xfId="0" applyNumberFormat="1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82" fontId="22" fillId="24" borderId="30" xfId="0" applyNumberFormat="1" applyFont="1" applyFill="1" applyBorder="1" applyAlignment="1">
      <alignment horizontal="left" vertical="center"/>
    </xf>
    <xf numFmtId="182" fontId="22" fillId="24" borderId="31" xfId="0" applyNumberFormat="1" applyFont="1" applyFill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82" fontId="22" fillId="24" borderId="67" xfId="0" applyNumberFormat="1" applyFont="1" applyFill="1" applyBorder="1" applyAlignment="1">
      <alignment horizontal="center" vertical="center"/>
    </xf>
    <xf numFmtId="182" fontId="22" fillId="24" borderId="68" xfId="0" applyNumberFormat="1" applyFont="1" applyFill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11" fillId="24" borderId="16" xfId="0" applyFont="1" applyFill="1" applyBorder="1" applyAlignment="1">
      <alignment vertical="center"/>
    </xf>
    <xf numFmtId="0" fontId="11" fillId="24" borderId="65" xfId="0" applyFont="1" applyFill="1" applyBorder="1" applyAlignment="1">
      <alignment vertical="center"/>
    </xf>
    <xf numFmtId="0" fontId="0" fillId="0" borderId="65" xfId="0" applyBorder="1" applyAlignment="1">
      <alignment vertical="center"/>
    </xf>
    <xf numFmtId="0" fontId="11" fillId="24" borderId="66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11" fillId="24" borderId="16" xfId="59" applyFont="1" applyFill="1" applyBorder="1" applyAlignment="1">
      <alignment horizontal="center" vertical="center"/>
    </xf>
    <xf numFmtId="0" fontId="11" fillId="24" borderId="65" xfId="59" applyFont="1" applyFill="1" applyBorder="1" applyAlignment="1">
      <alignment horizontal="center" vertical="center"/>
    </xf>
    <xf numFmtId="0" fontId="0" fillId="0" borderId="65" xfId="59" applyFont="1" applyBorder="1" applyAlignment="1">
      <alignment horizontal="center" vertical="center"/>
    </xf>
    <xf numFmtId="0" fontId="21" fillId="24" borderId="30" xfId="59" applyFont="1" applyFill="1" applyBorder="1" applyAlignment="1">
      <alignment vertical="center"/>
    </xf>
    <xf numFmtId="0" fontId="21" fillId="24" borderId="31" xfId="59" applyFont="1" applyFill="1" applyBorder="1" applyAlignment="1">
      <alignment vertical="center"/>
    </xf>
    <xf numFmtId="0" fontId="0" fillId="0" borderId="32" xfId="59" applyFont="1" applyBorder="1" applyAlignment="1">
      <alignment vertical="center"/>
    </xf>
    <xf numFmtId="182" fontId="22" fillId="24" borderId="30" xfId="59" applyNumberFormat="1" applyFont="1" applyFill="1" applyBorder="1" applyAlignment="1">
      <alignment horizontal="center" vertical="center"/>
    </xf>
    <xf numFmtId="182" fontId="22" fillId="24" borderId="31" xfId="59" applyNumberFormat="1" applyFont="1" applyFill="1" applyBorder="1" applyAlignment="1">
      <alignment horizontal="center" vertical="center"/>
    </xf>
    <xf numFmtId="0" fontId="21" fillId="0" borderId="32" xfId="59" applyFont="1" applyBorder="1" applyAlignment="1">
      <alignment horizontal="center" vertical="center"/>
    </xf>
    <xf numFmtId="182" fontId="22" fillId="24" borderId="30" xfId="59" applyNumberFormat="1" applyFont="1" applyFill="1" applyBorder="1" applyAlignment="1">
      <alignment vertical="center"/>
    </xf>
    <xf numFmtId="182" fontId="22" fillId="24" borderId="31" xfId="59" applyNumberFormat="1" applyFont="1" applyFill="1" applyBorder="1" applyAlignment="1">
      <alignment vertical="center"/>
    </xf>
    <xf numFmtId="0" fontId="21" fillId="0" borderId="32" xfId="59" applyFont="1" applyBorder="1" applyAlignment="1">
      <alignment vertical="center"/>
    </xf>
    <xf numFmtId="182" fontId="22" fillId="24" borderId="67" xfId="59" applyNumberFormat="1" applyFont="1" applyFill="1" applyBorder="1" applyAlignment="1">
      <alignment horizontal="center" vertical="center"/>
    </xf>
    <xf numFmtId="182" fontId="22" fillId="24" borderId="68" xfId="59" applyNumberFormat="1" applyFont="1" applyFill="1" applyBorder="1" applyAlignment="1">
      <alignment horizontal="center" vertical="center"/>
    </xf>
    <xf numFmtId="0" fontId="21" fillId="0" borderId="69" xfId="59" applyFont="1" applyBorder="1" applyAlignment="1">
      <alignment horizontal="center" vertical="center"/>
    </xf>
    <xf numFmtId="0" fontId="11" fillId="24" borderId="66" xfId="59" applyFont="1" applyFill="1" applyBorder="1" applyAlignment="1">
      <alignment vertical="center"/>
    </xf>
    <xf numFmtId="0" fontId="0" fillId="0" borderId="42" xfId="59" applyFont="1" applyBorder="1" applyAlignment="1">
      <alignment vertical="center"/>
    </xf>
    <xf numFmtId="0" fontId="51" fillId="24" borderId="33" xfId="59" applyFont="1" applyFill="1" applyBorder="1" applyAlignment="1">
      <alignment horizontal="center" vertical="top" wrapText="1"/>
    </xf>
    <xf numFmtId="0" fontId="51" fillId="24" borderId="31" xfId="59" applyFont="1" applyFill="1" applyBorder="1" applyAlignment="1">
      <alignment horizontal="center" vertical="top" wrapText="1"/>
    </xf>
    <xf numFmtId="0" fontId="51" fillId="24" borderId="34" xfId="59" applyFont="1" applyFill="1" applyBorder="1" applyAlignment="1">
      <alignment horizontal="center" vertical="top" wrapText="1"/>
    </xf>
    <xf numFmtId="0" fontId="51" fillId="24" borderId="32" xfId="59" applyFont="1" applyFill="1" applyBorder="1" applyAlignment="1">
      <alignment horizontal="center" vertical="top" wrapText="1"/>
    </xf>
    <xf numFmtId="0" fontId="22" fillId="24" borderId="0" xfId="59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37" xfId="69" applyFont="1" applyBorder="1" applyAlignment="1">
      <alignment horizontal="right" vertical="center"/>
    </xf>
    <xf numFmtId="0" fontId="54" fillId="24" borderId="70" xfId="69" applyFont="1" applyFill="1" applyBorder="1" applyAlignment="1">
      <alignment horizontal="center" vertical="top" wrapText="1"/>
    </xf>
    <xf numFmtId="0" fontId="54" fillId="24" borderId="71" xfId="69" applyFont="1" applyFill="1" applyBorder="1" applyAlignment="1">
      <alignment horizontal="center" vertical="top" wrapText="1"/>
    </xf>
    <xf numFmtId="0" fontId="54" fillId="24" borderId="52" xfId="69" applyFont="1" applyFill="1" applyBorder="1" applyAlignment="1">
      <alignment horizontal="center" vertical="top" wrapText="1"/>
    </xf>
    <xf numFmtId="0" fontId="54" fillId="24" borderId="72" xfId="69" applyFont="1" applyFill="1" applyBorder="1" applyAlignment="1">
      <alignment horizontal="center" vertical="top" wrapText="1"/>
    </xf>
    <xf numFmtId="0" fontId="54" fillId="24" borderId="68" xfId="69" applyFont="1" applyFill="1" applyBorder="1" applyAlignment="1">
      <alignment horizontal="center" vertical="top" wrapText="1"/>
    </xf>
    <xf numFmtId="0" fontId="54" fillId="24" borderId="69" xfId="69" applyFont="1" applyFill="1" applyBorder="1" applyAlignment="1">
      <alignment horizontal="center" vertical="top" wrapText="1"/>
    </xf>
    <xf numFmtId="0" fontId="54" fillId="24" borderId="73" xfId="69" applyFont="1" applyFill="1" applyBorder="1" applyAlignment="1">
      <alignment horizontal="center" vertical="top" wrapText="1"/>
    </xf>
    <xf numFmtId="0" fontId="54" fillId="24" borderId="74" xfId="69" applyFont="1" applyFill="1" applyBorder="1" applyAlignment="1">
      <alignment horizontal="center" vertical="top" wrapText="1"/>
    </xf>
    <xf numFmtId="0" fontId="54" fillId="24" borderId="75" xfId="69" applyFont="1" applyFill="1" applyBorder="1" applyAlignment="1">
      <alignment horizontal="center" vertical="top" wrapText="1"/>
    </xf>
    <xf numFmtId="0" fontId="54" fillId="24" borderId="76" xfId="69" applyFont="1" applyFill="1" applyBorder="1" applyAlignment="1">
      <alignment horizontal="center" vertical="top" wrapText="1"/>
    </xf>
    <xf numFmtId="0" fontId="54" fillId="24" borderId="62" xfId="69" applyFont="1" applyFill="1" applyBorder="1" applyAlignment="1">
      <alignment horizontal="center" vertical="top" wrapText="1"/>
    </xf>
    <xf numFmtId="0" fontId="54" fillId="24" borderId="28" xfId="69" applyFont="1" applyFill="1" applyBorder="1" applyAlignment="1">
      <alignment horizontal="center" vertical="top" wrapText="1"/>
    </xf>
    <xf numFmtId="0" fontId="54" fillId="24" borderId="61" xfId="69" applyFont="1" applyFill="1" applyBorder="1" applyAlignment="1">
      <alignment horizontal="center" vertical="top" wrapText="1"/>
    </xf>
    <xf numFmtId="0" fontId="16" fillId="0" borderId="0" xfId="69" applyFont="1" applyBorder="1" applyAlignment="1">
      <alignment horizontal="right" vertical="center"/>
    </xf>
    <xf numFmtId="0" fontId="54" fillId="24" borderId="58" xfId="69" applyFont="1" applyFill="1" applyBorder="1" applyAlignment="1">
      <alignment horizontal="center" vertical="top" wrapText="1"/>
    </xf>
    <xf numFmtId="0" fontId="54" fillId="24" borderId="77" xfId="69" applyFont="1" applyFill="1" applyBorder="1" applyAlignment="1">
      <alignment horizontal="center" vertical="top" wrapText="1"/>
    </xf>
    <xf numFmtId="0" fontId="54" fillId="24" borderId="9" xfId="69" applyFont="1" applyFill="1" applyBorder="1" applyAlignment="1">
      <alignment horizontal="center" vertical="top" wrapText="1"/>
    </xf>
    <xf numFmtId="0" fontId="54" fillId="24" borderId="40" xfId="69" applyFont="1" applyFill="1" applyBorder="1" applyAlignment="1">
      <alignment horizontal="center" vertical="top" wrapText="1"/>
    </xf>
    <xf numFmtId="0" fontId="54" fillId="24" borderId="10" xfId="69" applyFont="1" applyFill="1" applyBorder="1" applyAlignment="1">
      <alignment horizontal="center" vertical="top" wrapText="1"/>
    </xf>
    <xf numFmtId="0" fontId="54" fillId="24" borderId="78" xfId="69" applyFont="1" applyFill="1" applyBorder="1" applyAlignment="1">
      <alignment horizontal="center" vertical="top" wrapText="1"/>
    </xf>
    <xf numFmtId="0" fontId="54" fillId="24" borderId="13" xfId="69" applyFont="1" applyFill="1" applyBorder="1" applyAlignment="1">
      <alignment horizontal="center" vertical="top" wrapText="1"/>
    </xf>
    <xf numFmtId="0" fontId="57" fillId="0" borderId="0" xfId="59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9" fillId="0" borderId="0" xfId="69" applyFont="1" applyFill="1" applyBorder="1" applyAlignment="1">
      <alignment horizontal="right" vertical="center"/>
    </xf>
    <xf numFmtId="0" fontId="11" fillId="0" borderId="9" xfId="69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48" fillId="0" borderId="61" xfId="69" applyFont="1" applyFill="1" applyBorder="1" applyAlignment="1">
      <alignment horizontal="center" vertical="center" wrapText="1"/>
    </xf>
    <xf numFmtId="0" fontId="48" fillId="0" borderId="58" xfId="69" applyFont="1" applyFill="1" applyBorder="1" applyAlignment="1">
      <alignment horizontal="center" vertical="center" wrapText="1"/>
    </xf>
    <xf numFmtId="0" fontId="48" fillId="0" borderId="62" xfId="69" applyFont="1" applyFill="1" applyBorder="1" applyAlignment="1">
      <alignment horizontal="center" vertical="center" wrapText="1"/>
    </xf>
    <xf numFmtId="0" fontId="11" fillId="0" borderId="28" xfId="69" applyFont="1" applyFill="1" applyBorder="1" applyAlignment="1">
      <alignment horizontal="center" vertical="center" wrapText="1"/>
    </xf>
    <xf numFmtId="0" fontId="11" fillId="0" borderId="61" xfId="69" applyFont="1" applyFill="1" applyBorder="1" applyAlignment="1">
      <alignment horizontal="center" vertical="center" wrapText="1"/>
    </xf>
    <xf numFmtId="0" fontId="11" fillId="0" borderId="62" xfId="69" applyFont="1" applyFill="1" applyBorder="1" applyAlignment="1">
      <alignment horizontal="center" vertical="center" wrapText="1"/>
    </xf>
  </cellXfs>
  <cellStyles count="7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0" xfId="28"/>
    <cellStyle name="Currency [0]_~ME00001" xfId="29"/>
    <cellStyle name="Currency_~ME00001" xfId="30"/>
    <cellStyle name="Currency0" xfId="31"/>
    <cellStyle name="Date" xfId="32"/>
    <cellStyle name="Explanatory Text" xfId="33"/>
    <cellStyle name="Fixed" xfId="34"/>
    <cellStyle name="Good" xfId="35"/>
    <cellStyle name="Heading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0" xfId="43"/>
    <cellStyle name="Neutral" xfId="44"/>
    <cellStyle name="Normal 2" xfId="45"/>
    <cellStyle name="Normal_~ME00001" xfId="46"/>
    <cellStyle name="Note" xfId="47"/>
    <cellStyle name="Output" xfId="48"/>
    <cellStyle name="Percent_china.xls Chart 1" xfId="49"/>
    <cellStyle name="r2" xfId="50"/>
    <cellStyle name="Snorm" xfId="51"/>
    <cellStyle name="socxn" xfId="52"/>
    <cellStyle name="Stub" xfId="53"/>
    <cellStyle name="Title" xfId="54"/>
    <cellStyle name="Top" xfId="55"/>
    <cellStyle name="Total" xfId="56"/>
    <cellStyle name="Totals" xfId="57"/>
    <cellStyle name="Warning Text" xfId="58"/>
    <cellStyle name="一般" xfId="0" builtinId="0"/>
    <cellStyle name="一般 2" xfId="59"/>
    <cellStyle name="一般 2 2" xfId="60"/>
    <cellStyle name="一般 2 2 2" xfId="61"/>
    <cellStyle name="一般 2_3.1. ch2-1  十大死因表格-98年" xfId="62"/>
    <cellStyle name="一般 3" xfId="63"/>
    <cellStyle name="一般 4" xfId="64"/>
    <cellStyle name="一般 5" xfId="65"/>
    <cellStyle name="一般 6" xfId="66"/>
    <cellStyle name="一般 7" xfId="67"/>
    <cellStyle name="一般_95、96年死亡率" xfId="68"/>
    <cellStyle name="一般_Book1" xfId="69"/>
    <cellStyle name="一般_表5_ok" xfId="70"/>
    <cellStyle name="千分位 2" xfId="71"/>
    <cellStyle name="千分位[0] 2" xfId="72"/>
    <cellStyle name="千分位[0] 3" xfId="73"/>
    <cellStyle name="千分位[0] 4" xfId="74"/>
    <cellStyle name="超連結 2" xfId="75"/>
    <cellStyle name="標準_SOCX_JPN97" xfId="76"/>
    <cellStyle name="樣式 1" xfId="77"/>
  </cellStyles>
  <dxfs count="3">
    <dxf>
      <fill>
        <patternFill>
          <bgColor indexed="44"/>
        </patternFill>
      </fill>
    </dxf>
    <dxf>
      <fill>
        <patternFill>
          <bgColor indexed="31"/>
        </patternFill>
      </fill>
    </dxf>
    <dxf>
      <font>
        <strike val="0"/>
        <condense val="0"/>
        <extend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oh.gov.tw/Documents%20and%20Settings/stwaterrice/My%20Documents/Downloads/501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LIC\SID\EDUCAT\EAG\IND\1997\DATA\ENGLISH\E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oh.gov.tw/Documents%20and%20Settings/stwaterrice/My%20Documents/Downloads/overview5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oh.gov.tw/CHT2006/&#21407;&#27665;&#26371;/98&#24180;/ch2-2%20%20&#21313;&#22823;&#30284;&#30151;&#34920;&#266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du.tw/Documents%20and%20Settings/moejsmpc/&#26700;&#38754;/&#24369;&#21218;&#29031;&#390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年齡別 "/>
      <sheetName val="97年齡別"/>
      <sheetName val="96年齡別"/>
      <sheetName val="95年齡別"/>
      <sheetName val="94年齡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</sheetNames>
    <definedNames>
      <definedName name="Country_Mean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7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需統一"/>
      <sheetName val="主要癌症死因【章節】"/>
      <sheetName val="ICD10碼"/>
      <sheetName val="死亡人數排序_S"/>
      <sheetName val="【比較】癌死數--表2-1.1.1.0up"/>
      <sheetName val="表2-2.1.1.1"/>
      <sheetName val="圖2-2.1.1.1"/>
      <sheetName val="表2-2.1.2.1"/>
      <sheetName val="表2-2.1.2.2"/>
      <sheetName val="表2-2.1.3.1"/>
      <sheetName val="XSheet2"/>
      <sheetName val="X圖2-2.1.3.1~2-2.1.3.4"/>
      <sheetName val="表2-2.1.4.1"/>
      <sheetName val="X圖2-2.1.4.1~2-2.1.4.3"/>
      <sheetName val="表2-2.1.5.1"/>
      <sheetName val="(Ref)年中人口_縣市"/>
      <sheetName val="粗死亡率排序_S"/>
      <sheetName val="【比較】癌死率--表2-1.2.1.0"/>
      <sheetName val="表2-2.2.1.1"/>
      <sheetName val="(Ref)表2-2.2.1.1(順位)"/>
      <sheetName val="圖2-2.2.1.1"/>
      <sheetName val="圖2-2.2.1.2"/>
      <sheetName val="表2-2.2.2.1"/>
      <sheetName val="圖2-2.2.2.1~2-2.2.2.2"/>
      <sheetName val="(Ref)族別-R1-按性別"/>
      <sheetName val="(Ref)族別-R2-按性別"/>
      <sheetName val="粗死亡率排序_族"/>
      <sheetName val="表2-2.2.3.1"/>
      <sheetName val="圖2-2.2.3.1"/>
      <sheetName val="圖2-2.2.3.2"/>
      <sheetName val="圖2-2.2.3.3"/>
      <sheetName val="圖2-2.2.3.4"/>
      <sheetName val="表2-2.2.3.2"/>
      <sheetName val="圖2-2.2.3.5"/>
      <sheetName val="圖2-2.2.3.6"/>
      <sheetName val="圖2-2.2.3.7"/>
      <sheetName val="圖2-2.2.3.8"/>
      <sheetName val="表2-2.2.3.3"/>
      <sheetName val="圖2-2.2.3.9"/>
      <sheetName val="圖2-2.2.3.10"/>
      <sheetName val="圖2-2.2.3.11"/>
      <sheetName val="圖2-2.2.3.12"/>
      <sheetName val="表2-2.2.3.4"/>
      <sheetName val="圖2-2.2.3.13"/>
      <sheetName val="圖2-2.2.3.14"/>
      <sheetName val="圖2-2.2.3.15"/>
      <sheetName val="圖2-2.2.3.16"/>
      <sheetName val="R1(性別)_粗"/>
      <sheetName val="xR2(性別)_標"/>
      <sheetName val="粗死亡率排序_Ar"/>
      <sheetName val="表2-2.2.4.1"/>
      <sheetName val="表2-2.2.4.2"/>
      <sheetName val="x圖2.4.1(計算)"/>
      <sheetName val="x圖2-2.2.4.1"/>
      <sheetName val="x圖2.4.2(計算)"/>
      <sheetName val="x圖2-2.2.4.2"/>
      <sheetName val="x圖2.4.3(計算)"/>
      <sheetName val="x圖2-2.2.4.3"/>
      <sheetName val="x圖2.4.4 (計算)"/>
      <sheetName val="x圖2-2.2.4.4"/>
      <sheetName val="(Ref)區域別-所有死亡原因-按性別"/>
      <sheetName val="表2-2.2.5.1"/>
      <sheetName val="圖2-2.2.5.1~2-2.2.5.8"/>
      <sheetName val="表2-2.2.5.2"/>
      <sheetName val="表2-2.3.1.1"/>
      <sheetName val="圖2-2.3.1.1"/>
      <sheetName val="表2-2.3.2.1"/>
      <sheetName val="圖2-2.3.2.1"/>
      <sheetName val=" 表2-2.3.3.1"/>
      <sheetName val="圖2-2.3.3.1"/>
      <sheetName val="表2-2.3.3.2"/>
      <sheetName val="圖2-2.3.3.2"/>
      <sheetName val=" 表2-2.3.4.1"/>
      <sheetName val=" 圖2-2.3.4.1"/>
      <sheetName val="表2-2.3.4.2"/>
      <sheetName val="x表3.5.1"/>
      <sheetName val="x表3.5.2"/>
      <sheetName val="x表3.5.3"/>
      <sheetName val="圖2-2.3.4.2"/>
      <sheetName val="粗死亡率排序_6大年齡"/>
      <sheetName val="表2-2.3.5.1"/>
      <sheetName val="表2-2.3.5.2"/>
      <sheetName val="表2-2.3.5.3"/>
      <sheetName val="粗死亡率排序_平&amp;中"/>
      <sheetName val="表2-2.4.1.1"/>
      <sheetName val="表2-2.4.1.2"/>
      <sheetName val="表2-2.4.1.3"/>
      <sheetName val="粗死亡率排序_PAYLL_原"/>
      <sheetName val="粗死亡率排序_PAYLL_非原"/>
      <sheetName val="表2-2.5.1.1"/>
      <sheetName val="表2-2.5.1.2"/>
      <sheetName val="表2-2.5.2.1"/>
      <sheetName val="圖2-2.5.2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貸款 "/>
      <sheetName val="2弱勢經費 "/>
      <sheetName val="3身心障礙人數"/>
      <sheetName val="4特教經費"/>
      <sheetName val="5學校午餐"/>
      <sheetName val="6中輟學生"/>
      <sheetName val="7協助中輟生經費"/>
      <sheetName val="8中輟措施"/>
      <sheetName val="9原住民大專生"/>
      <sheetName val="10低所得"/>
      <sheetName val="11教育優先區"/>
      <sheetName val="end"/>
      <sheetName val="低所得(old)"/>
      <sheetName val="攜手"/>
      <sheetName val="特教專責單位"/>
      <sheetName val="家庭收入與學校"/>
      <sheetName val="教育程度"/>
      <sheetName val="打工比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80" workbookViewId="0">
      <selection activeCell="C16" sqref="C16"/>
    </sheetView>
  </sheetViews>
  <sheetFormatPr defaultColWidth="8.875" defaultRowHeight="16.5"/>
  <cols>
    <col min="1" max="1" width="2.875" style="44" customWidth="1"/>
    <col min="2" max="2" width="9.375" style="57" customWidth="1"/>
    <col min="3" max="3" width="16.375" style="44" customWidth="1"/>
    <col min="4" max="4" width="7.125" style="44" customWidth="1"/>
    <col min="5" max="5" width="7.875" style="44" customWidth="1"/>
    <col min="6" max="6" width="2.25" style="57" customWidth="1"/>
    <col min="7" max="7" width="6.75" style="44" customWidth="1"/>
    <col min="8" max="8" width="9.375" style="57" customWidth="1"/>
    <col min="9" max="9" width="16.375" style="44" customWidth="1"/>
    <col min="10" max="10" width="7.125" style="43" customWidth="1"/>
    <col min="11" max="11" width="8.75" style="43" customWidth="1"/>
    <col min="12" max="12" width="6.75" style="43" customWidth="1"/>
    <col min="13" max="13" width="9.375" style="57" customWidth="1"/>
    <col min="14" max="14" width="16.375" style="44" customWidth="1"/>
    <col min="15" max="15" width="7.125" style="43" customWidth="1"/>
    <col min="16" max="16" width="8.75" style="43" customWidth="1"/>
    <col min="17" max="17" width="6.75" style="43" customWidth="1"/>
    <col min="18" max="16384" width="8.875" style="44"/>
  </cols>
  <sheetData>
    <row r="1" spans="1:17" s="6" customFormat="1" ht="25.5">
      <c r="A1" s="1" t="s">
        <v>0</v>
      </c>
      <c r="B1" s="2"/>
      <c r="C1" s="3"/>
      <c r="D1" s="3"/>
      <c r="E1" s="4"/>
      <c r="F1" s="4"/>
      <c r="G1" s="4"/>
      <c r="H1" s="2"/>
      <c r="I1" s="4"/>
      <c r="J1" s="4"/>
      <c r="K1" s="4"/>
      <c r="L1" s="4"/>
      <c r="M1" s="2"/>
      <c r="N1" s="4"/>
      <c r="O1" s="4"/>
      <c r="P1" s="4"/>
      <c r="Q1" s="5"/>
    </row>
    <row r="2" spans="1:17" s="6" customFormat="1" ht="19.5" customHeight="1">
      <c r="A2" s="7" t="s">
        <v>1</v>
      </c>
      <c r="B2" s="2"/>
      <c r="C2" s="3"/>
      <c r="D2" s="4"/>
      <c r="E2" s="4"/>
      <c r="F2" s="4"/>
      <c r="G2" s="4"/>
      <c r="H2" s="3"/>
      <c r="I2" s="3"/>
      <c r="J2" s="4"/>
      <c r="K2" s="4"/>
      <c r="L2" s="4"/>
      <c r="M2" s="2"/>
      <c r="N2" s="4"/>
      <c r="O2" s="4"/>
      <c r="P2" s="4"/>
      <c r="Q2" s="5"/>
    </row>
    <row r="3" spans="1:17" s="14" customFormat="1" ht="15" customHeight="1">
      <c r="A3" s="8" t="s">
        <v>2</v>
      </c>
      <c r="B3" s="9"/>
      <c r="C3" s="10" t="s">
        <v>3</v>
      </c>
      <c r="D3" s="11"/>
      <c r="E3" s="11"/>
      <c r="F3" s="9"/>
      <c r="G3" s="12"/>
      <c r="H3" s="9"/>
      <c r="I3" s="10" t="s">
        <v>4</v>
      </c>
      <c r="J3" s="10"/>
      <c r="K3" s="10"/>
      <c r="L3" s="13"/>
      <c r="M3" s="9"/>
      <c r="N3" s="10" t="s">
        <v>5</v>
      </c>
      <c r="O3" s="10"/>
      <c r="P3" s="10"/>
      <c r="Q3" s="10"/>
    </row>
    <row r="4" spans="1:17" s="14" customFormat="1" ht="15" customHeight="1">
      <c r="A4" s="15"/>
      <c r="B4" s="16" t="s">
        <v>6</v>
      </c>
      <c r="C4" s="17"/>
      <c r="D4" s="18" t="s">
        <v>7</v>
      </c>
      <c r="E4" s="19" t="s">
        <v>8</v>
      </c>
      <c r="F4" s="20"/>
      <c r="G4" s="18" t="s">
        <v>9</v>
      </c>
      <c r="H4" s="16" t="s">
        <v>6</v>
      </c>
      <c r="I4" s="17"/>
      <c r="J4" s="18" t="s">
        <v>7</v>
      </c>
      <c r="K4" s="18" t="s">
        <v>8</v>
      </c>
      <c r="L4" s="18" t="s">
        <v>9</v>
      </c>
      <c r="M4" s="16" t="s">
        <v>6</v>
      </c>
      <c r="N4" s="17"/>
      <c r="O4" s="18" t="s">
        <v>7</v>
      </c>
      <c r="P4" s="18" t="s">
        <v>8</v>
      </c>
      <c r="Q4" s="21" t="s">
        <v>9</v>
      </c>
    </row>
    <row r="5" spans="1:17" s="14" customFormat="1" ht="15" customHeight="1">
      <c r="A5" s="22"/>
      <c r="B5" s="23" t="s">
        <v>10</v>
      </c>
      <c r="C5" s="24" t="s">
        <v>11</v>
      </c>
      <c r="D5" s="25"/>
      <c r="E5" s="26" t="s">
        <v>12</v>
      </c>
      <c r="F5" s="27"/>
      <c r="G5" s="28" t="s">
        <v>13</v>
      </c>
      <c r="H5" s="23" t="s">
        <v>10</v>
      </c>
      <c r="I5" s="24" t="s">
        <v>11</v>
      </c>
      <c r="J5" s="25"/>
      <c r="K5" s="28" t="s">
        <v>14</v>
      </c>
      <c r="L5" s="28" t="s">
        <v>13</v>
      </c>
      <c r="M5" s="23" t="s">
        <v>10</v>
      </c>
      <c r="N5" s="24" t="s">
        <v>11</v>
      </c>
      <c r="O5" s="25"/>
      <c r="P5" s="28" t="s">
        <v>15</v>
      </c>
      <c r="Q5" s="29" t="s">
        <v>13</v>
      </c>
    </row>
    <row r="6" spans="1:17" s="14" customFormat="1" ht="15" customHeight="1">
      <c r="A6" s="30" t="s">
        <v>16</v>
      </c>
      <c r="B6" s="31" t="s">
        <v>17</v>
      </c>
      <c r="C6" s="32"/>
      <c r="D6" s="33" t="s">
        <v>18</v>
      </c>
      <c r="E6" s="34" t="s">
        <v>19</v>
      </c>
      <c r="F6" s="35"/>
      <c r="G6" s="33" t="s">
        <v>20</v>
      </c>
      <c r="H6" s="31" t="s">
        <v>17</v>
      </c>
      <c r="I6" s="32"/>
      <c r="J6" s="33" t="s">
        <v>18</v>
      </c>
      <c r="K6" s="33" t="s">
        <v>19</v>
      </c>
      <c r="L6" s="33" t="s">
        <v>20</v>
      </c>
      <c r="M6" s="31" t="s">
        <v>17</v>
      </c>
      <c r="N6" s="32"/>
      <c r="O6" s="33" t="s">
        <v>18</v>
      </c>
      <c r="P6" s="36" t="s">
        <v>19</v>
      </c>
      <c r="Q6" s="37" t="s">
        <v>20</v>
      </c>
    </row>
    <row r="7" spans="1:17" ht="6" customHeight="1">
      <c r="A7" s="38"/>
      <c r="B7" s="39"/>
      <c r="C7" s="40"/>
      <c r="D7" s="41"/>
      <c r="E7" s="41"/>
      <c r="F7" s="41"/>
      <c r="G7" s="42"/>
      <c r="H7" s="39"/>
      <c r="I7" s="40"/>
      <c r="J7" s="41"/>
      <c r="K7" s="41"/>
      <c r="L7" s="42"/>
      <c r="M7" s="39"/>
      <c r="N7" s="40"/>
      <c r="O7" s="41"/>
      <c r="P7" s="41"/>
    </row>
    <row r="8" spans="1:17">
      <c r="A8" s="42" t="s">
        <v>21</v>
      </c>
      <c r="B8" s="39" t="s">
        <v>22</v>
      </c>
      <c r="C8" s="46" t="s">
        <v>23</v>
      </c>
      <c r="D8" s="47">
        <v>488</v>
      </c>
      <c r="E8" s="48">
        <v>114.20814903227317</v>
      </c>
      <c r="F8" s="48"/>
      <c r="G8" s="49">
        <f>D8/$D$8*100</f>
        <v>100</v>
      </c>
      <c r="H8" s="39" t="s">
        <v>22</v>
      </c>
      <c r="I8" s="46" t="s">
        <v>23</v>
      </c>
      <c r="J8" s="47">
        <v>265</v>
      </c>
      <c r="K8" s="48">
        <f>J8/217728*100000</f>
        <v>121.71149323927102</v>
      </c>
      <c r="L8" s="49">
        <f>J8/$J$8*100</f>
        <v>100</v>
      </c>
      <c r="M8" s="39" t="s">
        <v>22</v>
      </c>
      <c r="N8" s="46" t="s">
        <v>23</v>
      </c>
      <c r="O8" s="47">
        <v>223</v>
      </c>
      <c r="P8" s="50">
        <f>O8/209562*100000</f>
        <v>106.41242209942642</v>
      </c>
      <c r="Q8" s="51">
        <f>O8/$O$8*100</f>
        <v>100</v>
      </c>
    </row>
    <row r="9" spans="1:17">
      <c r="A9" s="42">
        <v>1</v>
      </c>
      <c r="B9" s="53">
        <v>162</v>
      </c>
      <c r="C9" s="46" t="s">
        <v>24</v>
      </c>
      <c r="D9" s="47">
        <v>84</v>
      </c>
      <c r="E9" s="48">
        <v>19.658779751456855</v>
      </c>
      <c r="F9" s="48"/>
      <c r="G9" s="49">
        <f t="shared" ref="G9:G18" si="0">D9/$D$8*100</f>
        <v>17.21311475409836</v>
      </c>
      <c r="H9" s="53">
        <v>162</v>
      </c>
      <c r="I9" s="46" t="s">
        <v>24</v>
      </c>
      <c r="J9" s="47">
        <v>48</v>
      </c>
      <c r="K9" s="48">
        <f t="shared" ref="K9:K19" si="1">J9/217728*100000</f>
        <v>22.045855379188712</v>
      </c>
      <c r="L9" s="49">
        <f t="shared" ref="L9:L18" si="2">J9/$J$8*100</f>
        <v>18.113207547169811</v>
      </c>
      <c r="M9" s="53">
        <v>162</v>
      </c>
      <c r="N9" s="46" t="s">
        <v>24</v>
      </c>
      <c r="O9" s="47">
        <v>36</v>
      </c>
      <c r="P9" s="50">
        <f t="shared" ref="P9:P19" si="3">O9/209562*100000</f>
        <v>17.178686975692155</v>
      </c>
      <c r="Q9" s="51">
        <f t="shared" ref="Q9:Q18" si="4">O9/$O$8*100</f>
        <v>16.143497757847534</v>
      </c>
    </row>
    <row r="10" spans="1:17">
      <c r="A10" s="42">
        <v>2</v>
      </c>
      <c r="B10" s="53">
        <v>155</v>
      </c>
      <c r="C10" s="46" t="s">
        <v>25</v>
      </c>
      <c r="D10" s="47">
        <v>72</v>
      </c>
      <c r="E10" s="48">
        <v>16.850382644105874</v>
      </c>
      <c r="F10" s="48"/>
      <c r="G10" s="49">
        <f t="shared" si="0"/>
        <v>14.754098360655737</v>
      </c>
      <c r="H10" s="53">
        <v>155</v>
      </c>
      <c r="I10" s="46" t="s">
        <v>25</v>
      </c>
      <c r="J10" s="47">
        <v>44</v>
      </c>
      <c r="K10" s="48">
        <f t="shared" si="1"/>
        <v>20.208700764256321</v>
      </c>
      <c r="L10" s="49">
        <f t="shared" si="2"/>
        <v>16.60377358490566</v>
      </c>
      <c r="M10" s="53">
        <v>155</v>
      </c>
      <c r="N10" s="46" t="s">
        <v>25</v>
      </c>
      <c r="O10" s="47">
        <v>28</v>
      </c>
      <c r="P10" s="50">
        <f t="shared" si="3"/>
        <v>13.3612009810939</v>
      </c>
      <c r="Q10" s="51">
        <f t="shared" si="4"/>
        <v>12.556053811659194</v>
      </c>
    </row>
    <row r="11" spans="1:17">
      <c r="A11" s="42">
        <v>3</v>
      </c>
      <c r="B11" s="53">
        <v>151</v>
      </c>
      <c r="C11" s="46" t="s">
        <v>26</v>
      </c>
      <c r="D11" s="47">
        <v>69</v>
      </c>
      <c r="E11" s="48">
        <v>16.148283367268132</v>
      </c>
      <c r="F11" s="48"/>
      <c r="G11" s="49">
        <f t="shared" si="0"/>
        <v>14.139344262295081</v>
      </c>
      <c r="H11" s="53">
        <v>151</v>
      </c>
      <c r="I11" s="46" t="s">
        <v>26</v>
      </c>
      <c r="J11" s="47">
        <v>42</v>
      </c>
      <c r="K11" s="48">
        <f t="shared" si="1"/>
        <v>19.290123456790123</v>
      </c>
      <c r="L11" s="49">
        <f t="shared" si="2"/>
        <v>15.849056603773585</v>
      </c>
      <c r="M11" s="54">
        <v>151</v>
      </c>
      <c r="N11" s="46" t="s">
        <v>26</v>
      </c>
      <c r="O11" s="47">
        <v>27</v>
      </c>
      <c r="P11" s="50">
        <f t="shared" si="3"/>
        <v>12.884015231769119</v>
      </c>
      <c r="Q11" s="51">
        <f t="shared" si="4"/>
        <v>12.107623318385651</v>
      </c>
    </row>
    <row r="12" spans="1:17" ht="28.5">
      <c r="A12" s="42">
        <v>4</v>
      </c>
      <c r="B12" s="54">
        <v>179180</v>
      </c>
      <c r="C12" s="46" t="s">
        <v>27</v>
      </c>
      <c r="D12" s="47">
        <v>23</v>
      </c>
      <c r="E12" s="48">
        <v>10.97527223446999</v>
      </c>
      <c r="F12" s="52" t="s">
        <v>28</v>
      </c>
      <c r="G12" s="49">
        <f t="shared" si="0"/>
        <v>4.7131147540983607</v>
      </c>
      <c r="H12" s="55" t="s">
        <v>29</v>
      </c>
      <c r="I12" s="56" t="s">
        <v>30</v>
      </c>
      <c r="J12" s="47">
        <v>20</v>
      </c>
      <c r="K12" s="48">
        <f t="shared" si="1"/>
        <v>9.1857730746619648</v>
      </c>
      <c r="L12" s="49">
        <f t="shared" si="2"/>
        <v>7.5471698113207548</v>
      </c>
      <c r="M12" s="53">
        <v>179180</v>
      </c>
      <c r="N12" s="46" t="s">
        <v>27</v>
      </c>
      <c r="O12" s="47">
        <v>23</v>
      </c>
      <c r="P12" s="50">
        <f t="shared" si="3"/>
        <v>10.97527223446999</v>
      </c>
      <c r="Q12" s="51">
        <f t="shared" si="4"/>
        <v>10.31390134529148</v>
      </c>
    </row>
    <row r="13" spans="1:17">
      <c r="A13" s="42">
        <v>5</v>
      </c>
      <c r="B13" s="53">
        <v>153154</v>
      </c>
      <c r="C13" s="46" t="s">
        <v>31</v>
      </c>
      <c r="D13" s="47">
        <v>30</v>
      </c>
      <c r="E13" s="48">
        <v>7.0209927683774493</v>
      </c>
      <c r="G13" s="49">
        <f t="shared" si="0"/>
        <v>6.1475409836065573</v>
      </c>
      <c r="H13" s="54">
        <v>147</v>
      </c>
      <c r="I13" s="56" t="s">
        <v>32</v>
      </c>
      <c r="J13" s="47">
        <v>17</v>
      </c>
      <c r="K13" s="48">
        <f t="shared" si="1"/>
        <v>7.8079071134626696</v>
      </c>
      <c r="L13" s="49">
        <f t="shared" si="2"/>
        <v>6.4150943396226419</v>
      </c>
      <c r="M13" s="54">
        <v>153154</v>
      </c>
      <c r="N13" s="46" t="s">
        <v>31</v>
      </c>
      <c r="O13" s="47">
        <v>16</v>
      </c>
      <c r="P13" s="50">
        <f t="shared" si="3"/>
        <v>7.6349719891965142</v>
      </c>
      <c r="Q13" s="51">
        <f t="shared" si="4"/>
        <v>7.1748878923766819</v>
      </c>
    </row>
    <row r="14" spans="1:17">
      <c r="A14" s="42">
        <v>6</v>
      </c>
      <c r="B14" s="54">
        <v>147</v>
      </c>
      <c r="C14" s="46" t="s">
        <v>32</v>
      </c>
      <c r="D14" s="47">
        <v>29</v>
      </c>
      <c r="E14" s="48">
        <v>6.7869596760982001</v>
      </c>
      <c r="F14" s="52"/>
      <c r="G14" s="49">
        <f t="shared" si="0"/>
        <v>5.942622950819672</v>
      </c>
      <c r="H14" s="54">
        <v>153154</v>
      </c>
      <c r="I14" s="46" t="s">
        <v>31</v>
      </c>
      <c r="J14" s="47">
        <v>14</v>
      </c>
      <c r="K14" s="48">
        <f t="shared" si="1"/>
        <v>6.4300411522633754</v>
      </c>
      <c r="L14" s="49">
        <f t="shared" si="2"/>
        <v>5.2830188679245289</v>
      </c>
      <c r="M14" s="53">
        <v>174</v>
      </c>
      <c r="N14" s="46" t="s">
        <v>35</v>
      </c>
      <c r="O14" s="47">
        <v>14</v>
      </c>
      <c r="P14" s="50">
        <f t="shared" si="3"/>
        <v>6.6806004905469498</v>
      </c>
      <c r="Q14" s="51">
        <f t="shared" si="4"/>
        <v>6.2780269058295968</v>
      </c>
    </row>
    <row r="15" spans="1:17">
      <c r="A15" s="42">
        <v>7</v>
      </c>
      <c r="B15" s="54">
        <v>174</v>
      </c>
      <c r="C15" s="56" t="s">
        <v>35</v>
      </c>
      <c r="D15" s="47">
        <v>14</v>
      </c>
      <c r="E15" s="48">
        <v>6.6806004905469498</v>
      </c>
      <c r="F15" s="52" t="s">
        <v>28</v>
      </c>
      <c r="G15" s="49">
        <f t="shared" si="0"/>
        <v>2.8688524590163933</v>
      </c>
      <c r="H15" s="53">
        <v>185</v>
      </c>
      <c r="I15" s="46" t="s">
        <v>33</v>
      </c>
      <c r="J15" s="47">
        <v>14</v>
      </c>
      <c r="K15" s="48">
        <f t="shared" si="1"/>
        <v>6.4300411522633754</v>
      </c>
      <c r="L15" s="49">
        <f t="shared" si="2"/>
        <v>5.2830188679245289</v>
      </c>
      <c r="M15" s="54">
        <v>147</v>
      </c>
      <c r="N15" s="46" t="s">
        <v>32</v>
      </c>
      <c r="O15" s="47">
        <v>12</v>
      </c>
      <c r="P15" s="50">
        <f t="shared" si="3"/>
        <v>5.7262289918973863</v>
      </c>
      <c r="Q15" s="51">
        <f t="shared" si="4"/>
        <v>5.3811659192825116</v>
      </c>
    </row>
    <row r="16" spans="1:17" ht="28.5">
      <c r="A16" s="42">
        <v>8</v>
      </c>
      <c r="B16" s="55" t="s">
        <v>29</v>
      </c>
      <c r="C16" s="56" t="s">
        <v>30</v>
      </c>
      <c r="D16" s="47">
        <v>28</v>
      </c>
      <c r="E16" s="48">
        <v>6.5529265838189517</v>
      </c>
      <c r="F16" s="52"/>
      <c r="G16" s="49">
        <f t="shared" si="0"/>
        <v>5.7377049180327866</v>
      </c>
      <c r="H16" s="54">
        <v>150</v>
      </c>
      <c r="I16" s="46" t="s">
        <v>36</v>
      </c>
      <c r="J16" s="47">
        <v>13</v>
      </c>
      <c r="K16" s="48">
        <f t="shared" si="1"/>
        <v>5.9707524985302767</v>
      </c>
      <c r="L16" s="49">
        <f t="shared" si="2"/>
        <v>4.9056603773584913</v>
      </c>
      <c r="M16" s="53">
        <v>200202203</v>
      </c>
      <c r="N16" s="46" t="s">
        <v>37</v>
      </c>
      <c r="O16" s="47">
        <v>10</v>
      </c>
      <c r="P16" s="50">
        <f t="shared" si="3"/>
        <v>4.7718574932478219</v>
      </c>
      <c r="Q16" s="51">
        <f t="shared" si="4"/>
        <v>4.4843049327354256</v>
      </c>
    </row>
    <row r="17" spans="1:17" ht="27.6" customHeight="1">
      <c r="A17" s="42">
        <v>9</v>
      </c>
      <c r="B17" s="54">
        <v>185</v>
      </c>
      <c r="C17" s="46" t="s">
        <v>33</v>
      </c>
      <c r="D17" s="47">
        <v>14</v>
      </c>
      <c r="E17" s="48">
        <v>6.4300411522633754</v>
      </c>
      <c r="F17" s="52" t="s">
        <v>34</v>
      </c>
      <c r="G17" s="49">
        <f t="shared" si="0"/>
        <v>2.8688524590163933</v>
      </c>
      <c r="H17" s="53">
        <v>200202203</v>
      </c>
      <c r="I17" s="46" t="s">
        <v>37</v>
      </c>
      <c r="J17" s="47">
        <v>9</v>
      </c>
      <c r="K17" s="48">
        <f t="shared" si="1"/>
        <v>4.1335978835978837</v>
      </c>
      <c r="L17" s="49">
        <f t="shared" si="2"/>
        <v>3.3962264150943398</v>
      </c>
      <c r="M17" s="55" t="s">
        <v>29</v>
      </c>
      <c r="N17" s="46" t="s">
        <v>30</v>
      </c>
      <c r="O17" s="47">
        <v>8</v>
      </c>
      <c r="P17" s="50">
        <f t="shared" si="3"/>
        <v>3.8174859945982571</v>
      </c>
      <c r="Q17" s="51">
        <f t="shared" si="4"/>
        <v>3.5874439461883409</v>
      </c>
    </row>
    <row r="18" spans="1:17">
      <c r="A18" s="42">
        <v>10</v>
      </c>
      <c r="B18" s="53">
        <v>150</v>
      </c>
      <c r="C18" s="46" t="s">
        <v>36</v>
      </c>
      <c r="D18" s="47">
        <v>21</v>
      </c>
      <c r="E18" s="48">
        <v>4.9146949378642137</v>
      </c>
      <c r="F18" s="48"/>
      <c r="G18" s="49">
        <f t="shared" si="0"/>
        <v>4.3032786885245899</v>
      </c>
      <c r="H18" s="53" t="s">
        <v>38</v>
      </c>
      <c r="I18" s="46" t="s">
        <v>39</v>
      </c>
      <c r="J18" s="47">
        <v>8</v>
      </c>
      <c r="K18" s="48">
        <f t="shared" si="1"/>
        <v>3.6743092298647855</v>
      </c>
      <c r="L18" s="49">
        <f t="shared" si="2"/>
        <v>3.0188679245283021</v>
      </c>
      <c r="M18" s="53">
        <v>156</v>
      </c>
      <c r="N18" s="46" t="s">
        <v>40</v>
      </c>
      <c r="O18" s="47">
        <v>8</v>
      </c>
      <c r="P18" s="50">
        <f t="shared" si="3"/>
        <v>3.8174859945982571</v>
      </c>
      <c r="Q18" s="51">
        <f t="shared" si="4"/>
        <v>3.5874439461883409</v>
      </c>
    </row>
    <row r="19" spans="1:17">
      <c r="A19" s="42"/>
      <c r="B19" s="53"/>
      <c r="C19" s="46" t="s">
        <v>41</v>
      </c>
      <c r="D19" s="58">
        <f>D8-SUM(D9:D18)</f>
        <v>104</v>
      </c>
      <c r="E19" s="48">
        <f>D19/427290*100000</f>
        <v>24.339441597041819</v>
      </c>
      <c r="F19" s="48"/>
      <c r="G19" s="49">
        <f>D19/$D$8*100</f>
        <v>21.311475409836063</v>
      </c>
      <c r="H19" s="53"/>
      <c r="I19" s="46" t="s">
        <v>41</v>
      </c>
      <c r="J19" s="58">
        <f>J8-SUM(J9:J18)</f>
        <v>36</v>
      </c>
      <c r="K19" s="48">
        <f t="shared" si="1"/>
        <v>16.534391534391535</v>
      </c>
      <c r="L19" s="49">
        <f>J19/$J$8*100</f>
        <v>13.584905660377359</v>
      </c>
      <c r="M19" s="53"/>
      <c r="N19" s="46" t="s">
        <v>41</v>
      </c>
      <c r="O19" s="58">
        <f>O8-SUM(O9:O18)</f>
        <v>41</v>
      </c>
      <c r="P19" s="50">
        <f t="shared" si="3"/>
        <v>19.56461572231607</v>
      </c>
      <c r="Q19" s="51">
        <f>O19/$O$8*100</f>
        <v>18.385650224215247</v>
      </c>
    </row>
    <row r="20" spans="1:17" ht="6" customHeight="1">
      <c r="A20" s="59"/>
      <c r="B20" s="53"/>
      <c r="C20" s="60"/>
      <c r="D20" s="61"/>
      <c r="E20" s="62"/>
      <c r="F20" s="62"/>
      <c r="G20" s="59"/>
      <c r="H20" s="53"/>
      <c r="I20" s="60"/>
      <c r="J20" s="61"/>
      <c r="K20" s="48" t="s">
        <v>21</v>
      </c>
      <c r="L20" s="59"/>
      <c r="M20" s="53"/>
      <c r="N20" s="60"/>
      <c r="O20" s="61"/>
      <c r="P20" s="48"/>
      <c r="Q20" s="63"/>
    </row>
    <row r="21" spans="1:17" ht="6" customHeight="1">
      <c r="A21" s="64"/>
      <c r="B21" s="65"/>
      <c r="C21" s="66"/>
      <c r="D21" s="67"/>
      <c r="E21" s="68"/>
      <c r="F21" s="68"/>
      <c r="G21" s="64"/>
      <c r="H21" s="65"/>
      <c r="I21" s="66"/>
      <c r="J21" s="67"/>
      <c r="K21" s="68" t="s">
        <v>21</v>
      </c>
      <c r="L21" s="64"/>
      <c r="M21" s="65"/>
      <c r="N21" s="66"/>
      <c r="O21" s="67"/>
      <c r="P21" s="68"/>
      <c r="Q21" s="69"/>
    </row>
    <row r="22" spans="1:17">
      <c r="A22" s="42">
        <v>11</v>
      </c>
      <c r="B22" s="53">
        <v>200202203</v>
      </c>
      <c r="C22" s="46" t="s">
        <v>37</v>
      </c>
      <c r="D22" s="47">
        <v>19</v>
      </c>
      <c r="E22" s="48">
        <v>4.4466287533057178</v>
      </c>
      <c r="F22" s="43"/>
      <c r="G22" s="49">
        <f>D22/$D$8*100</f>
        <v>3.8934426229508197</v>
      </c>
      <c r="H22" s="53">
        <v>156</v>
      </c>
      <c r="I22" s="46" t="s">
        <v>40</v>
      </c>
      <c r="J22" s="47">
        <v>6</v>
      </c>
      <c r="K22" s="48">
        <f>J22/217728*100000</f>
        <v>2.755731922398589</v>
      </c>
      <c r="L22" s="49">
        <f>J22/$J$8*100</f>
        <v>2.2641509433962264</v>
      </c>
      <c r="M22" s="53">
        <v>150</v>
      </c>
      <c r="N22" s="46" t="s">
        <v>36</v>
      </c>
      <c r="O22" s="47">
        <v>8</v>
      </c>
      <c r="P22" s="50">
        <f>O22/209562*100000</f>
        <v>3.8174859945982571</v>
      </c>
      <c r="Q22" s="51">
        <f>O22/$O$8*100</f>
        <v>3.5874439461883409</v>
      </c>
    </row>
    <row r="23" spans="1:17">
      <c r="A23" s="42">
        <v>12</v>
      </c>
      <c r="B23" s="53">
        <v>156</v>
      </c>
      <c r="C23" s="46" t="s">
        <v>40</v>
      </c>
      <c r="D23" s="47">
        <v>14</v>
      </c>
      <c r="E23" s="48">
        <v>3.2764632919094758</v>
      </c>
      <c r="F23" s="44"/>
      <c r="G23" s="49">
        <f>D23/$D$8*100</f>
        <v>2.8688524590163933</v>
      </c>
      <c r="H23" s="53">
        <v>161</v>
      </c>
      <c r="I23" s="46" t="s">
        <v>43</v>
      </c>
      <c r="J23" s="47">
        <v>5</v>
      </c>
      <c r="K23" s="48">
        <f>J23/217728*100000</f>
        <v>2.2964432686654912</v>
      </c>
      <c r="L23" s="49">
        <f>J23/$J$8*100</f>
        <v>1.8867924528301887</v>
      </c>
      <c r="M23" s="53" t="s">
        <v>38</v>
      </c>
      <c r="N23" s="46" t="s">
        <v>39</v>
      </c>
      <c r="O23" s="47">
        <v>6</v>
      </c>
      <c r="P23" s="50">
        <f>O23/209562*100000</f>
        <v>2.8631144959486932</v>
      </c>
      <c r="Q23" s="51">
        <f>O23/$O$8*100</f>
        <v>2.6905829596412558</v>
      </c>
    </row>
    <row r="24" spans="1:17">
      <c r="A24" s="42">
        <v>13</v>
      </c>
      <c r="B24" s="53" t="s">
        <v>38</v>
      </c>
      <c r="C24" s="46" t="s">
        <v>39</v>
      </c>
      <c r="D24" s="47">
        <v>14</v>
      </c>
      <c r="E24" s="48">
        <v>3.2764632919094758</v>
      </c>
      <c r="F24" s="48"/>
      <c r="G24" s="49">
        <f>D24/$D$8*100</f>
        <v>2.8688524590163933</v>
      </c>
      <c r="H24" s="53">
        <v>172173</v>
      </c>
      <c r="I24" s="46" t="s">
        <v>44</v>
      </c>
      <c r="J24" s="47">
        <v>3</v>
      </c>
      <c r="K24" s="48">
        <f>J24/217728*100000</f>
        <v>1.3778659611992945</v>
      </c>
      <c r="L24" s="49">
        <f>J24/$J$8*100</f>
        <v>1.1320754716981132</v>
      </c>
      <c r="M24" s="53">
        <v>157</v>
      </c>
      <c r="N24" s="46" t="s">
        <v>42</v>
      </c>
      <c r="O24" s="47">
        <v>6</v>
      </c>
      <c r="P24" s="50">
        <f>O24/209562*100000</f>
        <v>2.8631144959486932</v>
      </c>
      <c r="Q24" s="48">
        <f>O24/$O$8*100</f>
        <v>2.6905829596412558</v>
      </c>
    </row>
    <row r="25" spans="1:17">
      <c r="A25" s="42">
        <v>14</v>
      </c>
      <c r="B25" s="53">
        <v>157</v>
      </c>
      <c r="C25" s="46" t="s">
        <v>42</v>
      </c>
      <c r="D25" s="47">
        <v>7</v>
      </c>
      <c r="E25" s="48">
        <v>1.6382316459547379</v>
      </c>
      <c r="F25" s="48"/>
      <c r="G25" s="49">
        <f>D25/$D$8*100</f>
        <v>1.4344262295081966</v>
      </c>
      <c r="H25" s="53">
        <v>188</v>
      </c>
      <c r="I25" s="46" t="s">
        <v>45</v>
      </c>
      <c r="J25" s="47">
        <v>3</v>
      </c>
      <c r="K25" s="48">
        <f>J25/217728*100000</f>
        <v>1.3778659611992945</v>
      </c>
      <c r="L25" s="49">
        <f>J25/$J$8*100</f>
        <v>1.1320754716981132</v>
      </c>
      <c r="M25" s="53">
        <v>171</v>
      </c>
      <c r="N25" s="46" t="s">
        <v>46</v>
      </c>
      <c r="O25" s="47">
        <v>3</v>
      </c>
      <c r="P25" s="50">
        <f>O25/209562*100000</f>
        <v>1.4315572479743466</v>
      </c>
      <c r="Q25" s="51">
        <f>O25/$O$8*100</f>
        <v>1.3452914798206279</v>
      </c>
    </row>
    <row r="26" spans="1:17" s="70" customFormat="1">
      <c r="A26" s="42">
        <v>15</v>
      </c>
      <c r="B26" s="53">
        <v>161</v>
      </c>
      <c r="C26" s="46" t="s">
        <v>43</v>
      </c>
      <c r="D26" s="47">
        <v>5</v>
      </c>
      <c r="E26" s="48">
        <v>1.1701654613962413</v>
      </c>
      <c r="F26" s="52"/>
      <c r="G26" s="49">
        <f>D26/$D$8*100</f>
        <v>1.0245901639344261</v>
      </c>
      <c r="H26" s="53">
        <v>189</v>
      </c>
      <c r="I26" s="46" t="s">
        <v>47</v>
      </c>
      <c r="J26" s="47">
        <v>3</v>
      </c>
      <c r="K26" s="48">
        <f>J26/217728*100000</f>
        <v>1.3778659611992945</v>
      </c>
      <c r="L26" s="49">
        <f>J26/$J$8*100</f>
        <v>1.1320754716981132</v>
      </c>
      <c r="M26" s="53">
        <v>193</v>
      </c>
      <c r="N26" s="46" t="s">
        <v>48</v>
      </c>
      <c r="O26" s="47">
        <v>2</v>
      </c>
      <c r="P26" s="50">
        <f>O26/209562*100000</f>
        <v>0.95437149864956428</v>
      </c>
      <c r="Q26" s="51">
        <f>O26/$O$8*100</f>
        <v>0.89686098654708524</v>
      </c>
    </row>
    <row r="27" spans="1:17" ht="6.95" customHeight="1">
      <c r="A27" s="59"/>
      <c r="B27" s="71"/>
      <c r="C27" s="72"/>
      <c r="D27" s="61"/>
      <c r="E27" s="62"/>
      <c r="F27" s="62"/>
      <c r="G27" s="73"/>
      <c r="H27" s="71"/>
      <c r="I27" s="60"/>
      <c r="J27" s="61"/>
      <c r="K27" s="62"/>
      <c r="L27" s="73"/>
      <c r="M27" s="71"/>
      <c r="N27" s="72"/>
      <c r="O27" s="61"/>
      <c r="P27" s="62"/>
      <c r="Q27" s="62"/>
    </row>
    <row r="28" spans="1:17" ht="5.0999999999999996" customHeight="1">
      <c r="A28" s="45"/>
      <c r="B28" s="53"/>
      <c r="C28" s="74"/>
      <c r="D28" s="58"/>
      <c r="E28" s="48"/>
      <c r="F28" s="48"/>
      <c r="G28" s="48"/>
      <c r="H28" s="53"/>
      <c r="I28" s="74"/>
      <c r="J28" s="58"/>
      <c r="K28" s="48"/>
      <c r="L28" s="48"/>
      <c r="M28" s="53"/>
      <c r="N28" s="74"/>
      <c r="O28" s="58"/>
      <c r="P28" s="48"/>
      <c r="Q28" s="48"/>
    </row>
    <row r="29" spans="1:17" s="6" customFormat="1" ht="15" customHeight="1">
      <c r="A29" s="75" t="s">
        <v>49</v>
      </c>
      <c r="B29" s="76"/>
      <c r="C29" s="77"/>
      <c r="D29" s="77"/>
      <c r="E29" s="77"/>
      <c r="F29" s="77"/>
      <c r="G29" s="77"/>
      <c r="H29" s="76"/>
      <c r="I29" s="14"/>
      <c r="J29" s="77"/>
      <c r="K29" s="77"/>
      <c r="L29" s="78"/>
      <c r="M29" s="79"/>
      <c r="P29" s="78"/>
      <c r="Q29" s="80" t="s">
        <v>21</v>
      </c>
    </row>
    <row r="30" spans="1:17" s="6" customFormat="1" ht="15" customHeight="1">
      <c r="A30" s="81" t="s">
        <v>50</v>
      </c>
      <c r="B30" s="76"/>
      <c r="C30" s="77"/>
      <c r="D30" s="77"/>
      <c r="E30" s="77"/>
      <c r="F30" s="76"/>
      <c r="G30" s="14"/>
      <c r="H30" s="76"/>
      <c r="I30" s="14"/>
      <c r="J30" s="77"/>
      <c r="K30" s="77"/>
      <c r="L30" s="78"/>
      <c r="M30" s="44"/>
      <c r="N30" s="44"/>
      <c r="Q30" s="78"/>
    </row>
    <row r="31" spans="1:17" s="6" customFormat="1" ht="15" customHeight="1">
      <c r="A31" s="81" t="s">
        <v>51</v>
      </c>
      <c r="B31" s="76"/>
      <c r="C31" s="77"/>
      <c r="D31" s="14"/>
      <c r="E31" s="14"/>
      <c r="F31" s="76"/>
      <c r="G31" s="14"/>
      <c r="H31" s="14"/>
      <c r="I31" s="14"/>
      <c r="J31" s="77"/>
      <c r="K31" s="77"/>
      <c r="L31" s="78"/>
      <c r="M31" s="44"/>
      <c r="N31" s="44"/>
      <c r="O31" s="78"/>
      <c r="P31" s="78"/>
      <c r="Q31" s="78"/>
    </row>
    <row r="32" spans="1:17">
      <c r="A32" s="82"/>
      <c r="B32" s="44"/>
      <c r="F32" s="44"/>
      <c r="I32" s="82"/>
      <c r="M32" s="44"/>
    </row>
    <row r="33" spans="1:14" s="83" customFormat="1">
      <c r="A33" s="44"/>
      <c r="H33" s="57"/>
      <c r="I33" s="44"/>
      <c r="J33" s="43"/>
      <c r="K33" s="43"/>
      <c r="L33" s="43"/>
      <c r="M33" s="57"/>
      <c r="N33" s="44"/>
    </row>
    <row r="34" spans="1:14">
      <c r="B34" s="44"/>
      <c r="F34" s="44"/>
    </row>
    <row r="35" spans="1:14">
      <c r="B35" s="44"/>
      <c r="F35" s="44"/>
    </row>
  </sheetData>
  <phoneticPr fontId="4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sqref="A1:K1"/>
    </sheetView>
  </sheetViews>
  <sheetFormatPr defaultRowHeight="16.5"/>
  <cols>
    <col min="1" max="1" width="9" style="225"/>
    <col min="2" max="2" width="32.875" style="218" customWidth="1"/>
    <col min="3" max="4" width="12.625" style="218" customWidth="1"/>
    <col min="5" max="5" width="13.625" style="218" customWidth="1"/>
    <col min="6" max="7" width="12.625" style="218" customWidth="1"/>
    <col min="8" max="8" width="13.625" style="218" customWidth="1"/>
    <col min="9" max="10" width="12.625" style="218" customWidth="1"/>
    <col min="11" max="11" width="13.625" style="218" customWidth="1"/>
    <col min="12" max="16384" width="9" style="218"/>
  </cols>
  <sheetData>
    <row r="1" spans="1:11" s="235" customFormat="1" ht="30" customHeight="1">
      <c r="A1" s="321" t="s">
        <v>194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>
      <c r="A2" s="228"/>
      <c r="B2" s="229"/>
      <c r="C2" s="229"/>
      <c r="D2" s="229"/>
      <c r="E2" s="229"/>
      <c r="F2" s="229"/>
      <c r="G2" s="229"/>
      <c r="H2" s="229"/>
      <c r="I2" s="323" t="s">
        <v>177</v>
      </c>
      <c r="J2" s="323"/>
      <c r="K2" s="323"/>
    </row>
    <row r="3" spans="1:11" ht="24" customHeight="1">
      <c r="A3" s="324" t="s">
        <v>175</v>
      </c>
      <c r="B3" s="327" t="s">
        <v>188</v>
      </c>
      <c r="C3" s="330">
        <v>2013</v>
      </c>
      <c r="D3" s="331"/>
      <c r="E3" s="331"/>
      <c r="F3" s="331"/>
      <c r="G3" s="331"/>
      <c r="H3" s="331"/>
      <c r="I3" s="331"/>
      <c r="J3" s="331"/>
      <c r="K3" s="332"/>
    </row>
    <row r="4" spans="1:11" ht="24" customHeight="1">
      <c r="A4" s="325"/>
      <c r="B4" s="328"/>
      <c r="C4" s="333" t="s">
        <v>113</v>
      </c>
      <c r="D4" s="333"/>
      <c r="E4" s="334"/>
      <c r="F4" s="335" t="s">
        <v>114</v>
      </c>
      <c r="G4" s="333"/>
      <c r="H4" s="334"/>
      <c r="I4" s="335" t="s">
        <v>115</v>
      </c>
      <c r="J4" s="333"/>
      <c r="K4" s="333"/>
    </row>
    <row r="5" spans="1:11" ht="39.950000000000003" customHeight="1">
      <c r="A5" s="326"/>
      <c r="B5" s="329"/>
      <c r="C5" s="230" t="s">
        <v>181</v>
      </c>
      <c r="D5" s="231" t="s">
        <v>183</v>
      </c>
      <c r="E5" s="231" t="s">
        <v>182</v>
      </c>
      <c r="F5" s="230" t="s">
        <v>181</v>
      </c>
      <c r="G5" s="231" t="s">
        <v>183</v>
      </c>
      <c r="H5" s="231" t="s">
        <v>182</v>
      </c>
      <c r="I5" s="230" t="s">
        <v>184</v>
      </c>
      <c r="J5" s="231" t="s">
        <v>183</v>
      </c>
      <c r="K5" s="232" t="s">
        <v>182</v>
      </c>
    </row>
    <row r="6" spans="1:11" ht="24" customHeight="1">
      <c r="A6" s="226"/>
      <c r="B6" s="219" t="s">
        <v>97</v>
      </c>
      <c r="C6" s="237">
        <v>748</v>
      </c>
      <c r="D6" s="238">
        <v>141</v>
      </c>
      <c r="E6" s="238">
        <v>151.4</v>
      </c>
      <c r="F6" s="239">
        <v>402</v>
      </c>
      <c r="G6" s="238">
        <v>155.19999999999999</v>
      </c>
      <c r="H6" s="238">
        <v>187.8</v>
      </c>
      <c r="I6" s="240">
        <v>346</v>
      </c>
      <c r="J6" s="238">
        <v>127.4</v>
      </c>
      <c r="K6" s="238">
        <v>124.2</v>
      </c>
    </row>
    <row r="7" spans="1:11" ht="24" customHeight="1">
      <c r="A7" s="233">
        <v>1</v>
      </c>
      <c r="B7" s="220" t="s">
        <v>99</v>
      </c>
      <c r="C7" s="241">
        <v>129</v>
      </c>
      <c r="D7" s="242">
        <v>24.3</v>
      </c>
      <c r="E7" s="242">
        <v>27.2</v>
      </c>
      <c r="F7" s="243">
        <v>58</v>
      </c>
      <c r="G7" s="242">
        <v>22.4</v>
      </c>
      <c r="H7" s="242">
        <v>29</v>
      </c>
      <c r="I7" s="244">
        <v>71</v>
      </c>
      <c r="J7" s="242">
        <v>26.1</v>
      </c>
      <c r="K7" s="242">
        <v>25.9</v>
      </c>
    </row>
    <row r="8" spans="1:11" ht="24" customHeight="1">
      <c r="A8" s="233">
        <v>2</v>
      </c>
      <c r="B8" s="220" t="s">
        <v>100</v>
      </c>
      <c r="C8" s="241">
        <v>125</v>
      </c>
      <c r="D8" s="242">
        <v>23.6</v>
      </c>
      <c r="E8" s="242">
        <v>25.3</v>
      </c>
      <c r="F8" s="243">
        <v>74</v>
      </c>
      <c r="G8" s="242">
        <v>28.6</v>
      </c>
      <c r="H8" s="242">
        <v>32.6</v>
      </c>
      <c r="I8" s="244">
        <v>51</v>
      </c>
      <c r="J8" s="242">
        <v>18.8</v>
      </c>
      <c r="K8" s="242">
        <v>18.8</v>
      </c>
    </row>
    <row r="9" spans="1:11" ht="24" customHeight="1">
      <c r="A9" s="233">
        <v>3</v>
      </c>
      <c r="B9" s="220" t="s">
        <v>81</v>
      </c>
      <c r="C9" s="241">
        <v>75</v>
      </c>
      <c r="D9" s="242">
        <v>14.1</v>
      </c>
      <c r="E9" s="242">
        <v>16.3</v>
      </c>
      <c r="F9" s="243">
        <v>52</v>
      </c>
      <c r="G9" s="242">
        <v>20.100000000000001</v>
      </c>
      <c r="H9" s="242">
        <v>28.8</v>
      </c>
      <c r="I9" s="244">
        <v>23</v>
      </c>
      <c r="J9" s="242">
        <v>8.5</v>
      </c>
      <c r="K9" s="242">
        <v>8.3000000000000007</v>
      </c>
    </row>
    <row r="10" spans="1:11" ht="24" customHeight="1">
      <c r="A10" s="233">
        <v>4</v>
      </c>
      <c r="B10" s="220" t="s">
        <v>101</v>
      </c>
      <c r="C10" s="241">
        <v>58</v>
      </c>
      <c r="D10" s="242">
        <v>10.9</v>
      </c>
      <c r="E10" s="242">
        <v>11.5</v>
      </c>
      <c r="F10" s="243">
        <v>33</v>
      </c>
      <c r="G10" s="242">
        <v>12.7</v>
      </c>
      <c r="H10" s="242">
        <v>15.3</v>
      </c>
      <c r="I10" s="244">
        <v>25</v>
      </c>
      <c r="J10" s="242">
        <v>9.1999999999999993</v>
      </c>
      <c r="K10" s="242">
        <v>8.9</v>
      </c>
    </row>
    <row r="11" spans="1:11" ht="24" customHeight="1">
      <c r="A11" s="233">
        <v>5</v>
      </c>
      <c r="B11" s="220" t="s">
        <v>80</v>
      </c>
      <c r="C11" s="241">
        <v>56</v>
      </c>
      <c r="D11" s="242">
        <v>10.6</v>
      </c>
      <c r="E11" s="242">
        <v>10.6</v>
      </c>
      <c r="F11" s="243">
        <v>42</v>
      </c>
      <c r="G11" s="242">
        <v>16.2</v>
      </c>
      <c r="H11" s="242">
        <v>17.600000000000001</v>
      </c>
      <c r="I11" s="244">
        <v>14</v>
      </c>
      <c r="J11" s="242">
        <v>5.2</v>
      </c>
      <c r="K11" s="242">
        <v>5.0999999999999996</v>
      </c>
    </row>
    <row r="12" spans="1:11" ht="24" customHeight="1">
      <c r="A12" s="233">
        <v>6</v>
      </c>
      <c r="B12" s="220" t="s">
        <v>35</v>
      </c>
      <c r="C12" s="241">
        <v>28</v>
      </c>
      <c r="D12" s="242">
        <v>10.3</v>
      </c>
      <c r="E12" s="242">
        <v>9.6</v>
      </c>
      <c r="F12" s="243">
        <v>0</v>
      </c>
      <c r="G12" s="242">
        <v>0</v>
      </c>
      <c r="H12" s="242">
        <v>0</v>
      </c>
      <c r="I12" s="243">
        <v>28</v>
      </c>
      <c r="J12" s="242">
        <v>10.3</v>
      </c>
      <c r="K12" s="242">
        <v>9.6</v>
      </c>
    </row>
    <row r="13" spans="1:11" ht="24" customHeight="1">
      <c r="A13" s="233">
        <v>7</v>
      </c>
      <c r="B13" s="220" t="s">
        <v>36</v>
      </c>
      <c r="C13" s="241">
        <v>49</v>
      </c>
      <c r="D13" s="242">
        <v>9.1999999999999993</v>
      </c>
      <c r="E13" s="242">
        <v>9.1999999999999993</v>
      </c>
      <c r="F13" s="243">
        <v>34</v>
      </c>
      <c r="G13" s="242">
        <v>13.1</v>
      </c>
      <c r="H13" s="242">
        <v>13.7</v>
      </c>
      <c r="I13" s="244">
        <v>15</v>
      </c>
      <c r="J13" s="242">
        <v>5.5</v>
      </c>
      <c r="K13" s="242">
        <v>5.4</v>
      </c>
    </row>
    <row r="14" spans="1:11" ht="24" customHeight="1">
      <c r="A14" s="233">
        <v>8</v>
      </c>
      <c r="B14" s="220" t="s">
        <v>176</v>
      </c>
      <c r="C14" s="241">
        <v>33</v>
      </c>
      <c r="D14" s="242">
        <v>6.2</v>
      </c>
      <c r="E14" s="242">
        <v>6.7</v>
      </c>
      <c r="F14" s="243">
        <v>14</v>
      </c>
      <c r="G14" s="242">
        <v>5.4</v>
      </c>
      <c r="H14" s="242">
        <v>5.7</v>
      </c>
      <c r="I14" s="244">
        <v>19</v>
      </c>
      <c r="J14" s="242">
        <v>7</v>
      </c>
      <c r="K14" s="242">
        <v>6.9</v>
      </c>
    </row>
    <row r="15" spans="1:11" ht="24" customHeight="1">
      <c r="A15" s="233">
        <v>9</v>
      </c>
      <c r="B15" s="221" t="s">
        <v>109</v>
      </c>
      <c r="C15" s="241">
        <v>16</v>
      </c>
      <c r="D15" s="242">
        <v>5.9</v>
      </c>
      <c r="E15" s="242">
        <v>5.8</v>
      </c>
      <c r="F15" s="243">
        <v>0</v>
      </c>
      <c r="G15" s="242">
        <v>0</v>
      </c>
      <c r="H15" s="242">
        <v>0</v>
      </c>
      <c r="I15" s="243">
        <v>16</v>
      </c>
      <c r="J15" s="242">
        <v>5.9</v>
      </c>
      <c r="K15" s="242">
        <v>5.8</v>
      </c>
    </row>
    <row r="16" spans="1:11" ht="24" customHeight="1">
      <c r="A16" s="234">
        <v>10</v>
      </c>
      <c r="B16" s="222" t="s">
        <v>32</v>
      </c>
      <c r="C16" s="245">
        <v>22</v>
      </c>
      <c r="D16" s="246">
        <v>4.0999999999999996</v>
      </c>
      <c r="E16" s="246">
        <v>4.0999999999999996</v>
      </c>
      <c r="F16" s="247">
        <v>10</v>
      </c>
      <c r="G16" s="248">
        <v>3.9</v>
      </c>
      <c r="H16" s="248">
        <v>4.3</v>
      </c>
      <c r="I16" s="247">
        <v>12</v>
      </c>
      <c r="J16" s="248">
        <v>4.4000000000000004</v>
      </c>
      <c r="K16" s="248">
        <v>3.9</v>
      </c>
    </row>
    <row r="17" spans="1:9">
      <c r="A17" s="236" t="s">
        <v>195</v>
      </c>
    </row>
    <row r="18" spans="1:9">
      <c r="A18" s="249" t="s">
        <v>187</v>
      </c>
      <c r="F18" s="223"/>
    </row>
    <row r="19" spans="1:9">
      <c r="I19" s="224"/>
    </row>
  </sheetData>
  <mergeCells count="8">
    <mergeCell ref="A1:K1"/>
    <mergeCell ref="I2:K2"/>
    <mergeCell ref="A3:A5"/>
    <mergeCell ref="B3:B5"/>
    <mergeCell ref="C3:K3"/>
    <mergeCell ref="C4:E4"/>
    <mergeCell ref="F4:H4"/>
    <mergeCell ref="I4:K4"/>
  </mergeCells>
  <phoneticPr fontId="4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sqref="A1:K1"/>
    </sheetView>
  </sheetViews>
  <sheetFormatPr defaultRowHeight="16.5"/>
  <cols>
    <col min="1" max="1" width="9" style="225"/>
    <col min="2" max="2" width="32.875" style="218" customWidth="1"/>
    <col min="3" max="4" width="12.625" style="218" customWidth="1"/>
    <col min="5" max="5" width="13.625" style="218" customWidth="1"/>
    <col min="6" max="7" width="12.625" style="218" customWidth="1"/>
    <col min="8" max="8" width="13.625" style="218" customWidth="1"/>
    <col min="9" max="10" width="12.625" style="218" customWidth="1"/>
    <col min="11" max="11" width="13.625" style="218" customWidth="1"/>
    <col min="12" max="16384" width="9" style="218"/>
  </cols>
  <sheetData>
    <row r="1" spans="1:11" s="235" customFormat="1" ht="30" customHeight="1">
      <c r="A1" s="321" t="s">
        <v>192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>
      <c r="A2" s="228"/>
      <c r="B2" s="229"/>
      <c r="C2" s="229"/>
      <c r="D2" s="229"/>
      <c r="E2" s="229"/>
      <c r="F2" s="229"/>
      <c r="G2" s="229"/>
      <c r="H2" s="229"/>
      <c r="I2" s="323" t="s">
        <v>177</v>
      </c>
      <c r="J2" s="323"/>
      <c r="K2" s="323"/>
    </row>
    <row r="3" spans="1:11" ht="24" customHeight="1">
      <c r="A3" s="324" t="s">
        <v>175</v>
      </c>
      <c r="B3" s="327" t="s">
        <v>188</v>
      </c>
      <c r="C3" s="330">
        <v>2014</v>
      </c>
      <c r="D3" s="331"/>
      <c r="E3" s="331"/>
      <c r="F3" s="331"/>
      <c r="G3" s="331"/>
      <c r="H3" s="331"/>
      <c r="I3" s="331"/>
      <c r="J3" s="331"/>
      <c r="K3" s="332"/>
    </row>
    <row r="4" spans="1:11" ht="24" customHeight="1">
      <c r="A4" s="325"/>
      <c r="B4" s="328"/>
      <c r="C4" s="333" t="s">
        <v>113</v>
      </c>
      <c r="D4" s="333"/>
      <c r="E4" s="334"/>
      <c r="F4" s="335" t="s">
        <v>114</v>
      </c>
      <c r="G4" s="333"/>
      <c r="H4" s="334"/>
      <c r="I4" s="335" t="s">
        <v>115</v>
      </c>
      <c r="J4" s="333"/>
      <c r="K4" s="333"/>
    </row>
    <row r="5" spans="1:11" ht="39.950000000000003" customHeight="1">
      <c r="A5" s="326"/>
      <c r="B5" s="329"/>
      <c r="C5" s="230" t="s">
        <v>181</v>
      </c>
      <c r="D5" s="231" t="s">
        <v>183</v>
      </c>
      <c r="E5" s="231" t="s">
        <v>182</v>
      </c>
      <c r="F5" s="230" t="s">
        <v>181</v>
      </c>
      <c r="G5" s="231" t="s">
        <v>183</v>
      </c>
      <c r="H5" s="231" t="s">
        <v>182</v>
      </c>
      <c r="I5" s="230" t="s">
        <v>184</v>
      </c>
      <c r="J5" s="231" t="s">
        <v>183</v>
      </c>
      <c r="K5" s="232" t="s">
        <v>182</v>
      </c>
    </row>
    <row r="6" spans="1:11" ht="24" customHeight="1">
      <c r="A6" s="226"/>
      <c r="B6" s="219" t="s">
        <v>97</v>
      </c>
      <c r="C6" s="237">
        <v>823</v>
      </c>
      <c r="D6" s="238">
        <v>153.30000000000001</v>
      </c>
      <c r="E6" s="238">
        <v>162.69999999999999</v>
      </c>
      <c r="F6" s="239">
        <v>437</v>
      </c>
      <c r="G6" s="238">
        <v>167</v>
      </c>
      <c r="H6" s="238">
        <v>208.2</v>
      </c>
      <c r="I6" s="240">
        <v>386</v>
      </c>
      <c r="J6" s="238">
        <v>140.19999999999999</v>
      </c>
      <c r="K6" s="238">
        <v>131.4</v>
      </c>
    </row>
    <row r="7" spans="1:11" ht="24" customHeight="1">
      <c r="A7" s="233">
        <v>1</v>
      </c>
      <c r="B7" s="220" t="s">
        <v>99</v>
      </c>
      <c r="C7" s="241">
        <v>149</v>
      </c>
      <c r="D7" s="242">
        <v>27.8</v>
      </c>
      <c r="E7" s="242">
        <v>30.7</v>
      </c>
      <c r="F7" s="243">
        <v>71</v>
      </c>
      <c r="G7" s="242">
        <v>27.1</v>
      </c>
      <c r="H7" s="242">
        <v>37.6</v>
      </c>
      <c r="I7" s="244">
        <v>78</v>
      </c>
      <c r="J7" s="242">
        <v>28.3</v>
      </c>
      <c r="K7" s="242">
        <v>26.8</v>
      </c>
    </row>
    <row r="8" spans="1:11" ht="24" customHeight="1">
      <c r="A8" s="233">
        <v>2</v>
      </c>
      <c r="B8" s="220" t="s">
        <v>100</v>
      </c>
      <c r="C8" s="241">
        <v>147</v>
      </c>
      <c r="D8" s="242">
        <v>27.4</v>
      </c>
      <c r="E8" s="242">
        <v>29.2</v>
      </c>
      <c r="F8" s="243">
        <v>77</v>
      </c>
      <c r="G8" s="242">
        <v>29.4</v>
      </c>
      <c r="H8" s="242">
        <v>35</v>
      </c>
      <c r="I8" s="244">
        <v>70</v>
      </c>
      <c r="J8" s="242">
        <v>25.4</v>
      </c>
      <c r="K8" s="242">
        <v>24</v>
      </c>
    </row>
    <row r="9" spans="1:11" ht="24" customHeight="1">
      <c r="A9" s="233">
        <v>3</v>
      </c>
      <c r="B9" s="220" t="s">
        <v>80</v>
      </c>
      <c r="C9" s="241">
        <v>83</v>
      </c>
      <c r="D9" s="242">
        <v>15.5</v>
      </c>
      <c r="E9" s="242">
        <v>15.5</v>
      </c>
      <c r="F9" s="243">
        <v>60</v>
      </c>
      <c r="G9" s="242">
        <v>22.9</v>
      </c>
      <c r="H9" s="242">
        <v>25.1</v>
      </c>
      <c r="I9" s="244">
        <v>23</v>
      </c>
      <c r="J9" s="242">
        <v>8.4</v>
      </c>
      <c r="K9" s="242">
        <v>7.8</v>
      </c>
    </row>
    <row r="10" spans="1:11" ht="24" customHeight="1">
      <c r="A10" s="233">
        <v>4</v>
      </c>
      <c r="B10" s="220" t="s">
        <v>101</v>
      </c>
      <c r="C10" s="241">
        <v>63</v>
      </c>
      <c r="D10" s="242">
        <v>11.7</v>
      </c>
      <c r="E10" s="242">
        <v>12</v>
      </c>
      <c r="F10" s="243">
        <v>28</v>
      </c>
      <c r="G10" s="242">
        <v>10.7</v>
      </c>
      <c r="H10" s="242">
        <v>13.6</v>
      </c>
      <c r="I10" s="244">
        <v>35</v>
      </c>
      <c r="J10" s="242">
        <v>12.7</v>
      </c>
      <c r="K10" s="242">
        <v>11.8</v>
      </c>
    </row>
    <row r="11" spans="1:11" ht="24" customHeight="1">
      <c r="A11" s="233">
        <v>5</v>
      </c>
      <c r="B11" s="220" t="s">
        <v>81</v>
      </c>
      <c r="C11" s="241">
        <v>58</v>
      </c>
      <c r="D11" s="242">
        <v>10.8</v>
      </c>
      <c r="E11" s="242">
        <v>12.1</v>
      </c>
      <c r="F11" s="243">
        <v>35</v>
      </c>
      <c r="G11" s="242">
        <v>13.4</v>
      </c>
      <c r="H11" s="242">
        <v>18.3</v>
      </c>
      <c r="I11" s="244">
        <v>23</v>
      </c>
      <c r="J11" s="242">
        <v>8.4</v>
      </c>
      <c r="K11" s="242">
        <v>7.9</v>
      </c>
    </row>
    <row r="12" spans="1:11" ht="24" customHeight="1">
      <c r="A12" s="233">
        <v>6</v>
      </c>
      <c r="B12" s="220" t="s">
        <v>36</v>
      </c>
      <c r="C12" s="241">
        <v>57</v>
      </c>
      <c r="D12" s="242">
        <v>10.6</v>
      </c>
      <c r="E12" s="242">
        <v>10.5</v>
      </c>
      <c r="F12" s="243">
        <v>42</v>
      </c>
      <c r="G12" s="242">
        <v>16.100000000000001</v>
      </c>
      <c r="H12" s="242">
        <v>17.3</v>
      </c>
      <c r="I12" s="243">
        <v>15</v>
      </c>
      <c r="J12" s="242">
        <v>5.4</v>
      </c>
      <c r="K12" s="242">
        <v>5.0999999999999996</v>
      </c>
    </row>
    <row r="13" spans="1:11" ht="24" customHeight="1">
      <c r="A13" s="233">
        <v>7</v>
      </c>
      <c r="B13" s="220" t="s">
        <v>35</v>
      </c>
      <c r="C13" s="241">
        <v>28</v>
      </c>
      <c r="D13" s="242">
        <v>10.199999999999999</v>
      </c>
      <c r="E13" s="242">
        <v>8.6</v>
      </c>
      <c r="F13" s="243">
        <v>0</v>
      </c>
      <c r="G13" s="242">
        <v>0</v>
      </c>
      <c r="H13" s="242">
        <v>0</v>
      </c>
      <c r="I13" s="244">
        <v>28</v>
      </c>
      <c r="J13" s="242">
        <v>10.199999999999999</v>
      </c>
      <c r="K13" s="242">
        <v>8.6</v>
      </c>
    </row>
    <row r="14" spans="1:11" ht="24" customHeight="1">
      <c r="A14" s="233">
        <v>8</v>
      </c>
      <c r="B14" s="227" t="s">
        <v>109</v>
      </c>
      <c r="C14" s="241">
        <v>20</v>
      </c>
      <c r="D14" s="242">
        <v>7.3</v>
      </c>
      <c r="E14" s="242">
        <v>6.5</v>
      </c>
      <c r="F14" s="243">
        <v>0</v>
      </c>
      <c r="G14" s="242">
        <v>0</v>
      </c>
      <c r="H14" s="242">
        <v>0</v>
      </c>
      <c r="I14" s="244">
        <v>20</v>
      </c>
      <c r="J14" s="242">
        <v>7.3</v>
      </c>
      <c r="K14" s="242">
        <v>6.5</v>
      </c>
    </row>
    <row r="15" spans="1:11" ht="24" customHeight="1">
      <c r="A15" s="233">
        <v>9</v>
      </c>
      <c r="B15" s="227" t="s">
        <v>179</v>
      </c>
      <c r="C15" s="241">
        <v>16</v>
      </c>
      <c r="D15" s="242">
        <v>6.1</v>
      </c>
      <c r="E15" s="242">
        <v>10.1</v>
      </c>
      <c r="F15" s="243">
        <v>16</v>
      </c>
      <c r="G15" s="242">
        <v>6.1</v>
      </c>
      <c r="H15" s="242">
        <v>10.1</v>
      </c>
      <c r="I15" s="243">
        <v>0</v>
      </c>
      <c r="J15" s="242">
        <v>0</v>
      </c>
      <c r="K15" s="242">
        <v>0</v>
      </c>
    </row>
    <row r="16" spans="1:11" ht="24" customHeight="1">
      <c r="A16" s="234">
        <v>10</v>
      </c>
      <c r="B16" s="222" t="s">
        <v>32</v>
      </c>
      <c r="C16" s="245">
        <v>28</v>
      </c>
      <c r="D16" s="246">
        <v>5.2</v>
      </c>
      <c r="E16" s="246">
        <v>5.3</v>
      </c>
      <c r="F16" s="247">
        <v>16</v>
      </c>
      <c r="G16" s="248">
        <v>6.1</v>
      </c>
      <c r="H16" s="248">
        <v>7.4</v>
      </c>
      <c r="I16" s="247">
        <v>12</v>
      </c>
      <c r="J16" s="248">
        <v>4.4000000000000004</v>
      </c>
      <c r="K16" s="248">
        <v>3.9</v>
      </c>
    </row>
    <row r="17" spans="1:9">
      <c r="A17" s="236" t="s">
        <v>193</v>
      </c>
    </row>
    <row r="18" spans="1:9">
      <c r="A18" s="249" t="s">
        <v>187</v>
      </c>
      <c r="F18" s="223"/>
    </row>
    <row r="19" spans="1:9">
      <c r="I19" s="224"/>
    </row>
  </sheetData>
  <mergeCells count="8">
    <mergeCell ref="A1:K1"/>
    <mergeCell ref="I2:K2"/>
    <mergeCell ref="A3:A5"/>
    <mergeCell ref="B3:B5"/>
    <mergeCell ref="C3:K3"/>
    <mergeCell ref="C4:E4"/>
    <mergeCell ref="F4:H4"/>
    <mergeCell ref="I4:K4"/>
  </mergeCells>
  <phoneticPr fontId="4" type="noConversion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B14" sqref="B14"/>
    </sheetView>
  </sheetViews>
  <sheetFormatPr defaultRowHeight="16.5"/>
  <cols>
    <col min="1" max="1" width="9" style="225"/>
    <col min="2" max="2" width="32.875" style="218" customWidth="1"/>
    <col min="3" max="4" width="12.625" style="218" customWidth="1"/>
    <col min="5" max="5" width="13.625" style="218" customWidth="1"/>
    <col min="6" max="7" width="12.625" style="218" customWidth="1"/>
    <col min="8" max="8" width="13.625" style="218" customWidth="1"/>
    <col min="9" max="10" width="12.625" style="218" customWidth="1"/>
    <col min="11" max="11" width="13.625" style="218" customWidth="1"/>
    <col min="12" max="16384" width="9" style="218"/>
  </cols>
  <sheetData>
    <row r="1" spans="1:11" s="235" customFormat="1" ht="30" customHeight="1">
      <c r="A1" s="321" t="s">
        <v>191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>
      <c r="A2" s="228"/>
      <c r="B2" s="229"/>
      <c r="C2" s="229"/>
      <c r="D2" s="229"/>
      <c r="E2" s="229"/>
      <c r="F2" s="229"/>
      <c r="G2" s="229"/>
      <c r="H2" s="229"/>
      <c r="I2" s="323" t="s">
        <v>177</v>
      </c>
      <c r="J2" s="323"/>
      <c r="K2" s="323"/>
    </row>
    <row r="3" spans="1:11" ht="24" customHeight="1">
      <c r="A3" s="324" t="s">
        <v>175</v>
      </c>
      <c r="B3" s="327" t="s">
        <v>188</v>
      </c>
      <c r="C3" s="330">
        <v>2015</v>
      </c>
      <c r="D3" s="331"/>
      <c r="E3" s="331"/>
      <c r="F3" s="331"/>
      <c r="G3" s="331"/>
      <c r="H3" s="331"/>
      <c r="I3" s="331"/>
      <c r="J3" s="331"/>
      <c r="K3" s="332"/>
    </row>
    <row r="4" spans="1:11" ht="24" customHeight="1">
      <c r="A4" s="325"/>
      <c r="B4" s="328"/>
      <c r="C4" s="333" t="s">
        <v>113</v>
      </c>
      <c r="D4" s="333"/>
      <c r="E4" s="334"/>
      <c r="F4" s="335" t="s">
        <v>114</v>
      </c>
      <c r="G4" s="333"/>
      <c r="H4" s="334"/>
      <c r="I4" s="335" t="s">
        <v>115</v>
      </c>
      <c r="J4" s="333"/>
      <c r="K4" s="333"/>
    </row>
    <row r="5" spans="1:11" ht="39.950000000000003" customHeight="1">
      <c r="A5" s="326"/>
      <c r="B5" s="329"/>
      <c r="C5" s="230" t="s">
        <v>181</v>
      </c>
      <c r="D5" s="231" t="s">
        <v>183</v>
      </c>
      <c r="E5" s="231" t="s">
        <v>182</v>
      </c>
      <c r="F5" s="230" t="s">
        <v>181</v>
      </c>
      <c r="G5" s="231" t="s">
        <v>183</v>
      </c>
      <c r="H5" s="231" t="s">
        <v>182</v>
      </c>
      <c r="I5" s="230" t="s">
        <v>184</v>
      </c>
      <c r="J5" s="231" t="s">
        <v>183</v>
      </c>
      <c r="K5" s="232" t="s">
        <v>182</v>
      </c>
    </row>
    <row r="6" spans="1:11" ht="24" customHeight="1">
      <c r="A6" s="226"/>
      <c r="B6" s="219" t="s">
        <v>97</v>
      </c>
      <c r="C6" s="237">
        <v>901</v>
      </c>
      <c r="D6" s="238">
        <v>165.8</v>
      </c>
      <c r="E6" s="238">
        <v>167.5</v>
      </c>
      <c r="F6" s="239">
        <v>486</v>
      </c>
      <c r="G6" s="238">
        <v>183.6</v>
      </c>
      <c r="H6" s="238">
        <v>211.6</v>
      </c>
      <c r="I6" s="240">
        <v>415</v>
      </c>
      <c r="J6" s="238">
        <v>148.9</v>
      </c>
      <c r="K6" s="238">
        <v>135.1</v>
      </c>
    </row>
    <row r="7" spans="1:11" ht="24" customHeight="1">
      <c r="A7" s="233">
        <v>1</v>
      </c>
      <c r="B7" s="220" t="s">
        <v>99</v>
      </c>
      <c r="C7" s="241">
        <v>162</v>
      </c>
      <c r="D7" s="242">
        <v>29.8</v>
      </c>
      <c r="E7" s="242">
        <v>30.3</v>
      </c>
      <c r="F7" s="243">
        <v>71</v>
      </c>
      <c r="G7" s="242">
        <v>26.8</v>
      </c>
      <c r="H7" s="242">
        <v>31.3</v>
      </c>
      <c r="I7" s="244">
        <v>91</v>
      </c>
      <c r="J7" s="242">
        <v>32.6</v>
      </c>
      <c r="K7" s="242">
        <v>29.6</v>
      </c>
    </row>
    <row r="8" spans="1:11" ht="24" customHeight="1">
      <c r="A8" s="233">
        <v>2</v>
      </c>
      <c r="B8" s="220" t="s">
        <v>100</v>
      </c>
      <c r="C8" s="241">
        <v>155</v>
      </c>
      <c r="D8" s="242">
        <v>28.5</v>
      </c>
      <c r="E8" s="242">
        <v>29.8</v>
      </c>
      <c r="F8" s="243">
        <v>89</v>
      </c>
      <c r="G8" s="242">
        <v>33.6</v>
      </c>
      <c r="H8" s="242">
        <v>38.700000000000003</v>
      </c>
      <c r="I8" s="244">
        <v>66</v>
      </c>
      <c r="J8" s="242">
        <v>23.7</v>
      </c>
      <c r="K8" s="242">
        <v>23</v>
      </c>
    </row>
    <row r="9" spans="1:11" ht="24" customHeight="1">
      <c r="A9" s="233">
        <v>3</v>
      </c>
      <c r="B9" s="220" t="s">
        <v>80</v>
      </c>
      <c r="C9" s="241">
        <v>81</v>
      </c>
      <c r="D9" s="242">
        <v>14.9</v>
      </c>
      <c r="E9" s="242">
        <v>14.7</v>
      </c>
      <c r="F9" s="243">
        <v>53</v>
      </c>
      <c r="G9" s="242">
        <v>20</v>
      </c>
      <c r="H9" s="242">
        <v>21.1</v>
      </c>
      <c r="I9" s="244">
        <v>28</v>
      </c>
      <c r="J9" s="242">
        <v>10</v>
      </c>
      <c r="K9" s="242">
        <v>9.1</v>
      </c>
    </row>
    <row r="10" spans="1:11" ht="24" customHeight="1">
      <c r="A10" s="233">
        <v>4</v>
      </c>
      <c r="B10" s="220" t="s">
        <v>81</v>
      </c>
      <c r="C10" s="241">
        <v>73</v>
      </c>
      <c r="D10" s="242">
        <v>13.4</v>
      </c>
      <c r="E10" s="242">
        <v>13.9</v>
      </c>
      <c r="F10" s="243">
        <v>43</v>
      </c>
      <c r="G10" s="242">
        <v>16.2</v>
      </c>
      <c r="H10" s="242">
        <v>20.8</v>
      </c>
      <c r="I10" s="244">
        <v>30</v>
      </c>
      <c r="J10" s="242">
        <v>10.8</v>
      </c>
      <c r="K10" s="242">
        <v>9.4</v>
      </c>
    </row>
    <row r="11" spans="1:11" ht="24" customHeight="1">
      <c r="A11" s="233">
        <v>5</v>
      </c>
      <c r="B11" s="220" t="s">
        <v>101</v>
      </c>
      <c r="C11" s="241">
        <v>68</v>
      </c>
      <c r="D11" s="242">
        <v>12.5</v>
      </c>
      <c r="E11" s="242">
        <v>12.6</v>
      </c>
      <c r="F11" s="243">
        <v>33</v>
      </c>
      <c r="G11" s="242">
        <v>12.5</v>
      </c>
      <c r="H11" s="242">
        <v>14.9</v>
      </c>
      <c r="I11" s="244">
        <v>35</v>
      </c>
      <c r="J11" s="242">
        <v>12.6</v>
      </c>
      <c r="K11" s="242">
        <v>11.2</v>
      </c>
    </row>
    <row r="12" spans="1:11" ht="24" customHeight="1">
      <c r="A12" s="233">
        <v>6</v>
      </c>
      <c r="B12" s="227" t="s">
        <v>179</v>
      </c>
      <c r="C12" s="241">
        <v>30</v>
      </c>
      <c r="D12" s="242">
        <v>11.3</v>
      </c>
      <c r="E12" s="242">
        <v>16.8</v>
      </c>
      <c r="F12" s="243">
        <v>30</v>
      </c>
      <c r="G12" s="242">
        <v>11.3</v>
      </c>
      <c r="H12" s="242">
        <v>16.8</v>
      </c>
      <c r="I12" s="243">
        <v>0</v>
      </c>
      <c r="J12" s="242">
        <v>0</v>
      </c>
      <c r="K12" s="242">
        <v>0</v>
      </c>
    </row>
    <row r="13" spans="1:11" ht="24" customHeight="1">
      <c r="A13" s="233">
        <v>7</v>
      </c>
      <c r="B13" s="220" t="s">
        <v>35</v>
      </c>
      <c r="C13" s="241">
        <v>28</v>
      </c>
      <c r="D13" s="242">
        <v>10</v>
      </c>
      <c r="E13" s="242">
        <v>8.9</v>
      </c>
      <c r="F13" s="243">
        <v>0</v>
      </c>
      <c r="G13" s="242">
        <v>0</v>
      </c>
      <c r="H13" s="242">
        <v>0</v>
      </c>
      <c r="I13" s="244">
        <v>28</v>
      </c>
      <c r="J13" s="242">
        <v>10</v>
      </c>
      <c r="K13" s="242">
        <v>8.9</v>
      </c>
    </row>
    <row r="14" spans="1:11" ht="24" customHeight="1">
      <c r="A14" s="233">
        <v>8</v>
      </c>
      <c r="B14" s="227" t="s">
        <v>109</v>
      </c>
      <c r="C14" s="241">
        <v>21</v>
      </c>
      <c r="D14" s="242">
        <v>7.5</v>
      </c>
      <c r="E14" s="242">
        <v>6.5</v>
      </c>
      <c r="F14" s="243">
        <v>0</v>
      </c>
      <c r="G14" s="242">
        <v>0</v>
      </c>
      <c r="H14" s="242">
        <v>0</v>
      </c>
      <c r="I14" s="244">
        <v>21</v>
      </c>
      <c r="J14" s="242">
        <v>7.5</v>
      </c>
      <c r="K14" s="242">
        <v>6.5</v>
      </c>
    </row>
    <row r="15" spans="1:11" ht="24" customHeight="1">
      <c r="A15" s="233">
        <v>9</v>
      </c>
      <c r="B15" s="227" t="s">
        <v>36</v>
      </c>
      <c r="C15" s="241">
        <v>40</v>
      </c>
      <c r="D15" s="242">
        <v>7.4</v>
      </c>
      <c r="E15" s="242">
        <v>6.9</v>
      </c>
      <c r="F15" s="243">
        <v>32</v>
      </c>
      <c r="G15" s="242">
        <v>12.1</v>
      </c>
      <c r="H15" s="242">
        <v>12.4</v>
      </c>
      <c r="I15" s="243">
        <v>8</v>
      </c>
      <c r="J15" s="242">
        <v>2.9</v>
      </c>
      <c r="K15" s="242">
        <v>2.5</v>
      </c>
    </row>
    <row r="16" spans="1:11" ht="24" customHeight="1">
      <c r="A16" s="234">
        <v>10</v>
      </c>
      <c r="B16" s="222" t="s">
        <v>32</v>
      </c>
      <c r="C16" s="245">
        <v>37</v>
      </c>
      <c r="D16" s="246">
        <v>6.8</v>
      </c>
      <c r="E16" s="246">
        <v>6.1</v>
      </c>
      <c r="F16" s="247">
        <v>24</v>
      </c>
      <c r="G16" s="248">
        <v>9.1</v>
      </c>
      <c r="H16" s="248">
        <v>8.3000000000000007</v>
      </c>
      <c r="I16" s="247">
        <v>13</v>
      </c>
      <c r="J16" s="248">
        <v>4.7</v>
      </c>
      <c r="K16" s="248">
        <v>4</v>
      </c>
    </row>
    <row r="17" spans="1:9">
      <c r="A17" s="236" t="s">
        <v>190</v>
      </c>
    </row>
    <row r="18" spans="1:9">
      <c r="A18" s="249" t="s">
        <v>187</v>
      </c>
      <c r="F18" s="223"/>
    </row>
    <row r="19" spans="1:9">
      <c r="I19" s="224"/>
    </row>
  </sheetData>
  <mergeCells count="8">
    <mergeCell ref="A1:K1"/>
    <mergeCell ref="I2:K2"/>
    <mergeCell ref="A3:A5"/>
    <mergeCell ref="B3:B5"/>
    <mergeCell ref="C3:K3"/>
    <mergeCell ref="C4:E4"/>
    <mergeCell ref="F4:H4"/>
    <mergeCell ref="I4:K4"/>
  </mergeCells>
  <phoneticPr fontId="4" type="noConversion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B16" sqref="B16"/>
    </sheetView>
  </sheetViews>
  <sheetFormatPr defaultRowHeight="16.5"/>
  <cols>
    <col min="1" max="1" width="9" style="225"/>
    <col min="2" max="2" width="32.875" style="218" customWidth="1"/>
    <col min="3" max="4" width="12.625" style="218" customWidth="1"/>
    <col min="5" max="5" width="13.625" style="218" customWidth="1"/>
    <col min="6" max="7" width="12.625" style="218" customWidth="1"/>
    <col min="8" max="8" width="13.625" style="218" customWidth="1"/>
    <col min="9" max="10" width="12.625" style="218" customWidth="1"/>
    <col min="11" max="11" width="13.625" style="218" customWidth="1"/>
    <col min="12" max="16384" width="9" style="218"/>
  </cols>
  <sheetData>
    <row r="1" spans="1:11" s="235" customFormat="1" ht="30" customHeight="1">
      <c r="A1" s="321" t="s">
        <v>185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>
      <c r="A2" s="228"/>
      <c r="B2" s="229"/>
      <c r="C2" s="229"/>
      <c r="D2" s="229"/>
      <c r="E2" s="229"/>
      <c r="F2" s="229"/>
      <c r="G2" s="229"/>
      <c r="H2" s="229"/>
      <c r="I2" s="323" t="s">
        <v>177</v>
      </c>
      <c r="J2" s="323"/>
      <c r="K2" s="323"/>
    </row>
    <row r="3" spans="1:11" ht="24" customHeight="1">
      <c r="A3" s="324" t="s">
        <v>175</v>
      </c>
      <c r="B3" s="327" t="s">
        <v>188</v>
      </c>
      <c r="C3" s="330">
        <v>2016</v>
      </c>
      <c r="D3" s="331"/>
      <c r="E3" s="331"/>
      <c r="F3" s="331"/>
      <c r="G3" s="331"/>
      <c r="H3" s="331"/>
      <c r="I3" s="331"/>
      <c r="J3" s="331"/>
      <c r="K3" s="332"/>
    </row>
    <row r="4" spans="1:11" ht="24" customHeight="1">
      <c r="A4" s="325"/>
      <c r="B4" s="328"/>
      <c r="C4" s="333" t="s">
        <v>113</v>
      </c>
      <c r="D4" s="333"/>
      <c r="E4" s="334"/>
      <c r="F4" s="335" t="s">
        <v>114</v>
      </c>
      <c r="G4" s="333"/>
      <c r="H4" s="334"/>
      <c r="I4" s="335" t="s">
        <v>115</v>
      </c>
      <c r="J4" s="333"/>
      <c r="K4" s="333"/>
    </row>
    <row r="5" spans="1:11" ht="39.950000000000003" customHeight="1">
      <c r="A5" s="326"/>
      <c r="B5" s="329"/>
      <c r="C5" s="230" t="s">
        <v>181</v>
      </c>
      <c r="D5" s="231" t="s">
        <v>183</v>
      </c>
      <c r="E5" s="231" t="s">
        <v>182</v>
      </c>
      <c r="F5" s="230" t="s">
        <v>181</v>
      </c>
      <c r="G5" s="231" t="s">
        <v>183</v>
      </c>
      <c r="H5" s="231" t="s">
        <v>182</v>
      </c>
      <c r="I5" s="230" t="s">
        <v>184</v>
      </c>
      <c r="J5" s="231" t="s">
        <v>183</v>
      </c>
      <c r="K5" s="232" t="s">
        <v>182</v>
      </c>
    </row>
    <row r="6" spans="1:11" ht="24" customHeight="1">
      <c r="A6" s="226"/>
      <c r="B6" s="219" t="s">
        <v>97</v>
      </c>
      <c r="C6" s="237">
        <v>979</v>
      </c>
      <c r="D6" s="238">
        <v>178</v>
      </c>
      <c r="E6" s="238">
        <v>174.6</v>
      </c>
      <c r="F6" s="239">
        <v>537</v>
      </c>
      <c r="G6" s="238">
        <v>200.7</v>
      </c>
      <c r="H6" s="238">
        <v>225.6</v>
      </c>
      <c r="I6" s="240">
        <v>442</v>
      </c>
      <c r="J6" s="238">
        <v>156.4</v>
      </c>
      <c r="K6" s="238">
        <v>137.19999999999999</v>
      </c>
    </row>
    <row r="7" spans="1:11" ht="24" customHeight="1">
      <c r="A7" s="233">
        <v>1</v>
      </c>
      <c r="B7" s="220" t="s">
        <v>99</v>
      </c>
      <c r="C7" s="241">
        <v>186</v>
      </c>
      <c r="D7" s="242">
        <v>33.799999999999997</v>
      </c>
      <c r="E7" s="242">
        <v>34.799999999999997</v>
      </c>
      <c r="F7" s="243">
        <v>103</v>
      </c>
      <c r="G7" s="242">
        <v>38.5</v>
      </c>
      <c r="H7" s="242">
        <v>47.5</v>
      </c>
      <c r="I7" s="244">
        <v>83</v>
      </c>
      <c r="J7" s="242">
        <v>29.4</v>
      </c>
      <c r="K7" s="242">
        <v>26.4</v>
      </c>
    </row>
    <row r="8" spans="1:11" ht="24" customHeight="1">
      <c r="A8" s="233">
        <v>2</v>
      </c>
      <c r="B8" s="220" t="s">
        <v>100</v>
      </c>
      <c r="C8" s="241">
        <v>168</v>
      </c>
      <c r="D8" s="242">
        <v>30.5</v>
      </c>
      <c r="E8" s="242">
        <v>29.5</v>
      </c>
      <c r="F8" s="243">
        <v>97</v>
      </c>
      <c r="G8" s="242">
        <v>36.200000000000003</v>
      </c>
      <c r="H8" s="242">
        <v>38.799999999999997</v>
      </c>
      <c r="I8" s="244">
        <v>71</v>
      </c>
      <c r="J8" s="242">
        <v>25.1</v>
      </c>
      <c r="K8" s="242">
        <v>22</v>
      </c>
    </row>
    <row r="9" spans="1:11" ht="24" customHeight="1">
      <c r="A9" s="233">
        <v>3</v>
      </c>
      <c r="B9" s="220" t="s">
        <v>101</v>
      </c>
      <c r="C9" s="241">
        <v>91</v>
      </c>
      <c r="D9" s="242">
        <v>16.5</v>
      </c>
      <c r="E9" s="242">
        <v>15.9</v>
      </c>
      <c r="F9" s="243">
        <v>48</v>
      </c>
      <c r="G9" s="242">
        <v>17.899999999999999</v>
      </c>
      <c r="H9" s="242">
        <v>19.2</v>
      </c>
      <c r="I9" s="244">
        <v>43</v>
      </c>
      <c r="J9" s="242">
        <v>15.2</v>
      </c>
      <c r="K9" s="242">
        <v>13</v>
      </c>
    </row>
    <row r="10" spans="1:11" ht="24" customHeight="1">
      <c r="A10" s="233">
        <v>4</v>
      </c>
      <c r="B10" s="220" t="s">
        <v>35</v>
      </c>
      <c r="C10" s="241">
        <v>43</v>
      </c>
      <c r="D10" s="242">
        <v>15.2</v>
      </c>
      <c r="E10" s="242">
        <v>12.8</v>
      </c>
      <c r="F10" s="243">
        <v>0</v>
      </c>
      <c r="G10" s="242">
        <v>0</v>
      </c>
      <c r="H10" s="242">
        <v>0</v>
      </c>
      <c r="I10" s="244">
        <v>43</v>
      </c>
      <c r="J10" s="242">
        <v>15.2</v>
      </c>
      <c r="K10" s="242">
        <v>12.8</v>
      </c>
    </row>
    <row r="11" spans="1:11" ht="24" customHeight="1">
      <c r="A11" s="233">
        <v>5</v>
      </c>
      <c r="B11" s="220" t="s">
        <v>80</v>
      </c>
      <c r="C11" s="241">
        <v>82</v>
      </c>
      <c r="D11" s="242">
        <v>14.9</v>
      </c>
      <c r="E11" s="242">
        <v>13.7</v>
      </c>
      <c r="F11" s="243">
        <v>55</v>
      </c>
      <c r="G11" s="242">
        <v>20.6</v>
      </c>
      <c r="H11" s="242">
        <v>20.5</v>
      </c>
      <c r="I11" s="244">
        <v>27</v>
      </c>
      <c r="J11" s="242">
        <v>9.6</v>
      </c>
      <c r="K11" s="242">
        <v>8.1</v>
      </c>
    </row>
    <row r="12" spans="1:11" ht="24" customHeight="1">
      <c r="A12" s="233">
        <v>6</v>
      </c>
      <c r="B12" s="227" t="s">
        <v>81</v>
      </c>
      <c r="C12" s="241">
        <v>76</v>
      </c>
      <c r="D12" s="242">
        <v>13.8</v>
      </c>
      <c r="E12" s="242">
        <v>13.9</v>
      </c>
      <c r="F12" s="243">
        <v>46</v>
      </c>
      <c r="G12" s="242">
        <v>17.2</v>
      </c>
      <c r="H12" s="242">
        <v>20.8</v>
      </c>
      <c r="I12" s="243">
        <v>30</v>
      </c>
      <c r="J12" s="242">
        <v>10.6</v>
      </c>
      <c r="K12" s="242">
        <v>9.4</v>
      </c>
    </row>
    <row r="13" spans="1:11" ht="24" customHeight="1">
      <c r="A13" s="233">
        <v>7</v>
      </c>
      <c r="B13" s="220" t="s">
        <v>36</v>
      </c>
      <c r="C13" s="241">
        <v>49</v>
      </c>
      <c r="D13" s="242">
        <v>8.9</v>
      </c>
      <c r="E13" s="242">
        <v>8.4</v>
      </c>
      <c r="F13" s="243">
        <v>36</v>
      </c>
      <c r="G13" s="242">
        <v>13.5</v>
      </c>
      <c r="H13" s="242">
        <v>14.2</v>
      </c>
      <c r="I13" s="244">
        <v>13</v>
      </c>
      <c r="J13" s="242">
        <v>4.5999999999999996</v>
      </c>
      <c r="K13" s="242">
        <v>3.9</v>
      </c>
    </row>
    <row r="14" spans="1:11" ht="24" customHeight="1">
      <c r="A14" s="233">
        <v>8</v>
      </c>
      <c r="B14" s="227" t="s">
        <v>42</v>
      </c>
      <c r="C14" s="241">
        <v>38</v>
      </c>
      <c r="D14" s="242">
        <v>6.9</v>
      </c>
      <c r="E14" s="242">
        <v>6.7</v>
      </c>
      <c r="F14" s="243">
        <v>14</v>
      </c>
      <c r="G14" s="242">
        <v>5.2</v>
      </c>
      <c r="H14" s="242">
        <v>6.1</v>
      </c>
      <c r="I14" s="244">
        <v>24</v>
      </c>
      <c r="J14" s="242">
        <v>8.5</v>
      </c>
      <c r="K14" s="242">
        <v>7.3</v>
      </c>
    </row>
    <row r="15" spans="1:11" ht="24" customHeight="1">
      <c r="A15" s="233">
        <v>9</v>
      </c>
      <c r="B15" s="227" t="s">
        <v>179</v>
      </c>
      <c r="C15" s="241">
        <v>18</v>
      </c>
      <c r="D15" s="242">
        <v>6.7</v>
      </c>
      <c r="E15" s="242">
        <v>8.6</v>
      </c>
      <c r="F15" s="243">
        <v>18</v>
      </c>
      <c r="G15" s="242">
        <v>6.7</v>
      </c>
      <c r="H15" s="242">
        <v>8.6</v>
      </c>
      <c r="I15" s="243">
        <v>0</v>
      </c>
      <c r="J15" s="242">
        <v>0</v>
      </c>
      <c r="K15" s="242">
        <v>0</v>
      </c>
    </row>
    <row r="16" spans="1:11" ht="24" customHeight="1">
      <c r="A16" s="234">
        <v>10</v>
      </c>
      <c r="B16" s="222" t="s">
        <v>32</v>
      </c>
      <c r="C16" s="245">
        <v>30</v>
      </c>
      <c r="D16" s="246">
        <v>5.5</v>
      </c>
      <c r="E16" s="246">
        <v>4.9000000000000004</v>
      </c>
      <c r="F16" s="247">
        <v>25</v>
      </c>
      <c r="G16" s="248">
        <v>9.3000000000000007</v>
      </c>
      <c r="H16" s="248">
        <v>9.1</v>
      </c>
      <c r="I16" s="247">
        <v>5</v>
      </c>
      <c r="J16" s="248">
        <v>1.8</v>
      </c>
      <c r="K16" s="248">
        <v>1.6</v>
      </c>
    </row>
    <row r="17" spans="1:9">
      <c r="A17" s="236" t="s">
        <v>186</v>
      </c>
    </row>
    <row r="18" spans="1:9">
      <c r="A18" s="249" t="s">
        <v>187</v>
      </c>
      <c r="F18" s="223"/>
    </row>
    <row r="19" spans="1:9">
      <c r="I19" s="224"/>
    </row>
  </sheetData>
  <mergeCells count="8">
    <mergeCell ref="A1:K1"/>
    <mergeCell ref="I2:K2"/>
    <mergeCell ref="A3:A5"/>
    <mergeCell ref="B3:B5"/>
    <mergeCell ref="C3:K3"/>
    <mergeCell ref="C4:E4"/>
    <mergeCell ref="F4:H4"/>
    <mergeCell ref="I4:K4"/>
  </mergeCells>
  <phoneticPr fontId="4" type="noConversion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B9" sqref="B9"/>
    </sheetView>
  </sheetViews>
  <sheetFormatPr defaultRowHeight="16.5"/>
  <cols>
    <col min="1" max="1" width="9" style="225"/>
    <col min="2" max="2" width="32.875" style="218" customWidth="1"/>
    <col min="3" max="4" width="12.625" style="218" customWidth="1"/>
    <col min="5" max="5" width="14.5" style="218" customWidth="1"/>
    <col min="6" max="7" width="12.625" style="218" customWidth="1"/>
    <col min="8" max="8" width="15" style="218" customWidth="1"/>
    <col min="9" max="9" width="12.625" style="218" customWidth="1"/>
    <col min="10" max="10" width="13.75" style="218" customWidth="1"/>
    <col min="11" max="11" width="15.25" style="218" customWidth="1"/>
    <col min="12" max="16384" width="9" style="218"/>
  </cols>
  <sheetData>
    <row r="1" spans="1:11" s="235" customFormat="1" ht="30" customHeight="1">
      <c r="A1" s="321" t="s">
        <v>189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>
      <c r="A2" s="228"/>
      <c r="B2" s="229"/>
      <c r="C2" s="229"/>
      <c r="D2" s="229"/>
      <c r="E2" s="229"/>
      <c r="F2" s="229"/>
      <c r="G2" s="229"/>
      <c r="H2" s="229"/>
      <c r="I2" s="323" t="s">
        <v>177</v>
      </c>
      <c r="J2" s="323"/>
      <c r="K2" s="323"/>
    </row>
    <row r="3" spans="1:11" ht="24" customHeight="1">
      <c r="A3" s="324" t="s">
        <v>175</v>
      </c>
      <c r="B3" s="327" t="s">
        <v>188</v>
      </c>
      <c r="C3" s="330">
        <v>2017</v>
      </c>
      <c r="D3" s="331"/>
      <c r="E3" s="331"/>
      <c r="F3" s="331"/>
      <c r="G3" s="331"/>
      <c r="H3" s="331"/>
      <c r="I3" s="331"/>
      <c r="J3" s="331"/>
      <c r="K3" s="332"/>
    </row>
    <row r="4" spans="1:11" ht="24" customHeight="1">
      <c r="A4" s="325"/>
      <c r="B4" s="328"/>
      <c r="C4" s="333" t="s">
        <v>113</v>
      </c>
      <c r="D4" s="333"/>
      <c r="E4" s="334"/>
      <c r="F4" s="335" t="s">
        <v>114</v>
      </c>
      <c r="G4" s="333"/>
      <c r="H4" s="334"/>
      <c r="I4" s="335" t="s">
        <v>115</v>
      </c>
      <c r="J4" s="333"/>
      <c r="K4" s="333"/>
    </row>
    <row r="5" spans="1:11" ht="54.6" customHeight="1">
      <c r="A5" s="326"/>
      <c r="B5" s="329"/>
      <c r="C5" s="230" t="s">
        <v>181</v>
      </c>
      <c r="D5" s="231" t="s">
        <v>183</v>
      </c>
      <c r="E5" s="231" t="s">
        <v>182</v>
      </c>
      <c r="F5" s="230" t="s">
        <v>181</v>
      </c>
      <c r="G5" s="231" t="s">
        <v>183</v>
      </c>
      <c r="H5" s="231" t="s">
        <v>182</v>
      </c>
      <c r="I5" s="230" t="s">
        <v>184</v>
      </c>
      <c r="J5" s="231" t="s">
        <v>183</v>
      </c>
      <c r="K5" s="232" t="s">
        <v>182</v>
      </c>
    </row>
    <row r="6" spans="1:11" ht="24" customHeight="1">
      <c r="A6" s="226"/>
      <c r="B6" s="219" t="s">
        <v>97</v>
      </c>
      <c r="C6" s="251">
        <v>925</v>
      </c>
      <c r="D6" s="250">
        <v>166.2</v>
      </c>
      <c r="E6" s="250">
        <v>159.80000000000001</v>
      </c>
      <c r="F6" s="251">
        <v>498</v>
      </c>
      <c r="G6" s="250">
        <v>184.2</v>
      </c>
      <c r="H6" s="250">
        <v>204.3</v>
      </c>
      <c r="I6" s="251">
        <v>427</v>
      </c>
      <c r="J6" s="250">
        <v>149.30000000000001</v>
      </c>
      <c r="K6" s="250">
        <v>127.9</v>
      </c>
    </row>
    <row r="7" spans="1:11" ht="24" customHeight="1">
      <c r="A7" s="233">
        <v>1</v>
      </c>
      <c r="B7" s="220" t="s">
        <v>99</v>
      </c>
      <c r="C7" s="253">
        <v>166</v>
      </c>
      <c r="D7" s="252">
        <v>29.8</v>
      </c>
      <c r="E7" s="252">
        <v>28.6</v>
      </c>
      <c r="F7" s="253">
        <v>91</v>
      </c>
      <c r="G7" s="252">
        <v>33.700000000000003</v>
      </c>
      <c r="H7" s="252">
        <v>37.4</v>
      </c>
      <c r="I7" s="253">
        <v>75</v>
      </c>
      <c r="J7" s="252">
        <v>26.2</v>
      </c>
      <c r="K7" s="252">
        <v>22.5</v>
      </c>
    </row>
    <row r="8" spans="1:11" ht="24" customHeight="1">
      <c r="A8" s="233">
        <v>2</v>
      </c>
      <c r="B8" s="220" t="s">
        <v>100</v>
      </c>
      <c r="C8" s="253">
        <v>159</v>
      </c>
      <c r="D8" s="252">
        <v>28.6</v>
      </c>
      <c r="E8" s="252">
        <v>27.2</v>
      </c>
      <c r="F8" s="253">
        <v>94</v>
      </c>
      <c r="G8" s="252">
        <v>34.799999999999997</v>
      </c>
      <c r="H8" s="252">
        <v>36.299999999999997</v>
      </c>
      <c r="I8" s="253">
        <v>65</v>
      </c>
      <c r="J8" s="252">
        <v>22.7</v>
      </c>
      <c r="K8" s="252">
        <v>19.899999999999999</v>
      </c>
    </row>
    <row r="9" spans="1:11" ht="24" customHeight="1">
      <c r="A9" s="233">
        <v>3</v>
      </c>
      <c r="B9" s="220" t="s">
        <v>81</v>
      </c>
      <c r="C9" s="253">
        <v>92</v>
      </c>
      <c r="D9" s="252">
        <v>16.5</v>
      </c>
      <c r="E9" s="252">
        <v>16.8</v>
      </c>
      <c r="F9" s="253">
        <v>63</v>
      </c>
      <c r="G9" s="252">
        <v>23.3</v>
      </c>
      <c r="H9" s="252">
        <v>27.8</v>
      </c>
      <c r="I9" s="253">
        <v>29</v>
      </c>
      <c r="J9" s="252">
        <v>10.1</v>
      </c>
      <c r="K9" s="252">
        <v>9.1</v>
      </c>
    </row>
    <row r="10" spans="1:11" ht="24" customHeight="1">
      <c r="A10" s="233">
        <v>4</v>
      </c>
      <c r="B10" s="220" t="s">
        <v>101</v>
      </c>
      <c r="C10" s="253">
        <v>67</v>
      </c>
      <c r="D10" s="252">
        <v>12</v>
      </c>
      <c r="E10" s="252">
        <v>11.8</v>
      </c>
      <c r="F10" s="253">
        <v>34</v>
      </c>
      <c r="G10" s="252">
        <v>12.6</v>
      </c>
      <c r="H10" s="252">
        <v>15</v>
      </c>
      <c r="I10" s="253">
        <v>33</v>
      </c>
      <c r="J10" s="252">
        <v>11.5</v>
      </c>
      <c r="K10" s="252">
        <v>9.8000000000000007</v>
      </c>
    </row>
    <row r="11" spans="1:11" ht="24" customHeight="1">
      <c r="A11" s="233">
        <v>5</v>
      </c>
      <c r="B11" s="220" t="s">
        <v>36</v>
      </c>
      <c r="C11" s="253">
        <v>64</v>
      </c>
      <c r="D11" s="252">
        <v>11.5</v>
      </c>
      <c r="E11" s="252">
        <v>10.5</v>
      </c>
      <c r="F11" s="253">
        <v>47</v>
      </c>
      <c r="G11" s="252">
        <v>17.399999999999999</v>
      </c>
      <c r="H11" s="252">
        <v>17.8</v>
      </c>
      <c r="I11" s="253">
        <v>17</v>
      </c>
      <c r="J11" s="252">
        <v>5.9</v>
      </c>
      <c r="K11" s="252">
        <v>5</v>
      </c>
    </row>
    <row r="12" spans="1:11" ht="24" customHeight="1">
      <c r="A12" s="233">
        <v>6</v>
      </c>
      <c r="B12" s="227" t="s">
        <v>35</v>
      </c>
      <c r="C12" s="253">
        <v>31</v>
      </c>
      <c r="D12" s="252">
        <v>10.8</v>
      </c>
      <c r="E12" s="252">
        <v>8.6999999999999993</v>
      </c>
      <c r="F12" s="253">
        <v>0</v>
      </c>
      <c r="G12" s="252">
        <v>0</v>
      </c>
      <c r="H12" s="252">
        <v>0</v>
      </c>
      <c r="I12" s="253">
        <v>31</v>
      </c>
      <c r="J12" s="252">
        <v>10.8</v>
      </c>
      <c r="K12" s="252">
        <v>8.6999999999999993</v>
      </c>
    </row>
    <row r="13" spans="1:11" ht="24" customHeight="1">
      <c r="A13" s="233">
        <v>7</v>
      </c>
      <c r="B13" s="220" t="s">
        <v>80</v>
      </c>
      <c r="C13" s="253">
        <v>60</v>
      </c>
      <c r="D13" s="252">
        <v>10.8</v>
      </c>
      <c r="E13" s="252">
        <v>9.8000000000000007</v>
      </c>
      <c r="F13" s="253">
        <v>45</v>
      </c>
      <c r="G13" s="252">
        <v>16.600000000000001</v>
      </c>
      <c r="H13" s="252">
        <v>16.3</v>
      </c>
      <c r="I13" s="253">
        <v>15</v>
      </c>
      <c r="J13" s="252">
        <v>5.2</v>
      </c>
      <c r="K13" s="252">
        <v>4.5999999999999996</v>
      </c>
    </row>
    <row r="14" spans="1:11" ht="24" customHeight="1">
      <c r="A14" s="233">
        <v>8</v>
      </c>
      <c r="B14" s="227" t="s">
        <v>179</v>
      </c>
      <c r="C14" s="253">
        <v>26</v>
      </c>
      <c r="D14" s="252">
        <v>9.6</v>
      </c>
      <c r="E14" s="252">
        <v>13</v>
      </c>
      <c r="F14" s="253">
        <v>26</v>
      </c>
      <c r="G14" s="252">
        <v>9.6</v>
      </c>
      <c r="H14" s="252">
        <v>13</v>
      </c>
      <c r="I14" s="253">
        <v>0</v>
      </c>
      <c r="J14" s="252">
        <v>0</v>
      </c>
      <c r="K14" s="252">
        <v>0</v>
      </c>
    </row>
    <row r="15" spans="1:11" ht="24" customHeight="1">
      <c r="A15" s="233">
        <v>9</v>
      </c>
      <c r="B15" s="227" t="s">
        <v>56</v>
      </c>
      <c r="C15" s="253">
        <v>17</v>
      </c>
      <c r="D15" s="252">
        <v>5.9</v>
      </c>
      <c r="E15" s="252">
        <v>5.0999999999999996</v>
      </c>
      <c r="F15" s="253">
        <v>0</v>
      </c>
      <c r="G15" s="252">
        <v>0</v>
      </c>
      <c r="H15" s="252">
        <v>0</v>
      </c>
      <c r="I15" s="253">
        <v>17</v>
      </c>
      <c r="J15" s="252">
        <v>5.9</v>
      </c>
      <c r="K15" s="252">
        <v>5.0999999999999996</v>
      </c>
    </row>
    <row r="16" spans="1:11" ht="24" customHeight="1">
      <c r="A16" s="234">
        <v>10</v>
      </c>
      <c r="B16" s="222" t="s">
        <v>42</v>
      </c>
      <c r="C16" s="254">
        <v>33</v>
      </c>
      <c r="D16" s="246">
        <v>5.9</v>
      </c>
      <c r="E16" s="246">
        <v>5.7</v>
      </c>
      <c r="F16" s="254">
        <v>10</v>
      </c>
      <c r="G16" s="246">
        <v>3.7</v>
      </c>
      <c r="H16" s="246">
        <v>4</v>
      </c>
      <c r="I16" s="254">
        <v>23</v>
      </c>
      <c r="J16" s="246">
        <v>8</v>
      </c>
      <c r="K16" s="246">
        <v>6.7</v>
      </c>
    </row>
    <row r="17" spans="1:9">
      <c r="A17" s="236" t="s">
        <v>180</v>
      </c>
    </row>
    <row r="18" spans="1:9">
      <c r="A18" s="249" t="s">
        <v>187</v>
      </c>
      <c r="F18" s="223"/>
    </row>
    <row r="19" spans="1:9">
      <c r="I19" s="224"/>
    </row>
  </sheetData>
  <mergeCells count="8">
    <mergeCell ref="A1:K1"/>
    <mergeCell ref="I2:K2"/>
    <mergeCell ref="A3:A5"/>
    <mergeCell ref="B3:B5"/>
    <mergeCell ref="C3:K3"/>
    <mergeCell ref="C4:E4"/>
    <mergeCell ref="F4:H4"/>
    <mergeCell ref="I4:K4"/>
  </mergeCells>
  <phoneticPr fontId="4" type="noConversion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B13" sqref="B13"/>
    </sheetView>
  </sheetViews>
  <sheetFormatPr defaultRowHeight="16.5"/>
  <cols>
    <col min="1" max="1" width="9" style="225"/>
    <col min="2" max="2" width="32.875" style="218" customWidth="1"/>
    <col min="3" max="4" width="12.625" style="218" customWidth="1"/>
    <col min="5" max="5" width="14.5" style="218" customWidth="1"/>
    <col min="6" max="7" width="12.625" style="218" customWidth="1"/>
    <col min="8" max="8" width="15" style="218" customWidth="1"/>
    <col min="9" max="9" width="12.625" style="218" customWidth="1"/>
    <col min="10" max="10" width="13.75" style="218" customWidth="1"/>
    <col min="11" max="11" width="15.25" style="218" customWidth="1"/>
    <col min="12" max="16384" width="9" style="218"/>
  </cols>
  <sheetData>
    <row r="1" spans="1:11" s="235" customFormat="1" ht="30" customHeight="1">
      <c r="A1" s="321" t="s">
        <v>198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>
      <c r="A2" s="228"/>
      <c r="B2" s="229"/>
      <c r="C2" s="229"/>
      <c r="D2" s="229"/>
      <c r="E2" s="229"/>
      <c r="F2" s="229"/>
      <c r="G2" s="229"/>
      <c r="H2" s="229"/>
      <c r="I2" s="323" t="s">
        <v>177</v>
      </c>
      <c r="J2" s="323"/>
      <c r="K2" s="323"/>
    </row>
    <row r="3" spans="1:11" ht="24" customHeight="1">
      <c r="A3" s="324" t="s">
        <v>175</v>
      </c>
      <c r="B3" s="327" t="s">
        <v>188</v>
      </c>
      <c r="C3" s="330">
        <v>2018</v>
      </c>
      <c r="D3" s="331"/>
      <c r="E3" s="331"/>
      <c r="F3" s="331"/>
      <c r="G3" s="331"/>
      <c r="H3" s="331"/>
      <c r="I3" s="331"/>
      <c r="J3" s="331"/>
      <c r="K3" s="332"/>
    </row>
    <row r="4" spans="1:11" ht="24" customHeight="1">
      <c r="A4" s="325"/>
      <c r="B4" s="328"/>
      <c r="C4" s="333" t="s">
        <v>113</v>
      </c>
      <c r="D4" s="333"/>
      <c r="E4" s="334"/>
      <c r="F4" s="335" t="s">
        <v>114</v>
      </c>
      <c r="G4" s="333"/>
      <c r="H4" s="334"/>
      <c r="I4" s="335" t="s">
        <v>115</v>
      </c>
      <c r="J4" s="333"/>
      <c r="K4" s="333"/>
    </row>
    <row r="5" spans="1:11" ht="54.6" customHeight="1">
      <c r="A5" s="326"/>
      <c r="B5" s="329"/>
      <c r="C5" s="230" t="s">
        <v>181</v>
      </c>
      <c r="D5" s="231" t="s">
        <v>183</v>
      </c>
      <c r="E5" s="231" t="s">
        <v>182</v>
      </c>
      <c r="F5" s="230" t="s">
        <v>181</v>
      </c>
      <c r="G5" s="231" t="s">
        <v>183</v>
      </c>
      <c r="H5" s="231" t="s">
        <v>182</v>
      </c>
      <c r="I5" s="230" t="s">
        <v>181</v>
      </c>
      <c r="J5" s="231" t="s">
        <v>183</v>
      </c>
      <c r="K5" s="232" t="s">
        <v>182</v>
      </c>
    </row>
    <row r="6" spans="1:11" ht="24" customHeight="1">
      <c r="A6" s="226"/>
      <c r="B6" s="219" t="s">
        <v>97</v>
      </c>
      <c r="C6" s="251">
        <v>978</v>
      </c>
      <c r="D6" s="250">
        <v>173.8</v>
      </c>
      <c r="E6" s="250">
        <v>162.1</v>
      </c>
      <c r="F6" s="251">
        <v>512</v>
      </c>
      <c r="G6" s="250">
        <v>187.5</v>
      </c>
      <c r="H6" s="250">
        <v>196.5</v>
      </c>
      <c r="I6" s="251">
        <v>466</v>
      </c>
      <c r="J6" s="250">
        <v>160.9</v>
      </c>
      <c r="K6" s="250">
        <v>136.19999999999999</v>
      </c>
    </row>
    <row r="7" spans="1:11" ht="24" customHeight="1">
      <c r="A7" s="233">
        <v>1</v>
      </c>
      <c r="B7" s="220" t="s">
        <v>99</v>
      </c>
      <c r="C7" s="253">
        <v>176</v>
      </c>
      <c r="D7" s="252">
        <v>31.3</v>
      </c>
      <c r="E7" s="252">
        <v>29.3</v>
      </c>
      <c r="F7" s="253">
        <v>81</v>
      </c>
      <c r="G7" s="252">
        <v>29.7</v>
      </c>
      <c r="H7" s="252">
        <v>31.8</v>
      </c>
      <c r="I7" s="253">
        <v>95</v>
      </c>
      <c r="J7" s="252">
        <v>32.799999999999997</v>
      </c>
      <c r="K7" s="252">
        <v>27.3</v>
      </c>
    </row>
    <row r="8" spans="1:11" ht="24" customHeight="1">
      <c r="A8" s="233">
        <v>2</v>
      </c>
      <c r="B8" s="220" t="s">
        <v>100</v>
      </c>
      <c r="C8" s="253">
        <v>157</v>
      </c>
      <c r="D8" s="252">
        <v>27.9</v>
      </c>
      <c r="E8" s="252">
        <v>26.4</v>
      </c>
      <c r="F8" s="253">
        <v>84</v>
      </c>
      <c r="G8" s="252">
        <v>30.8</v>
      </c>
      <c r="H8" s="252">
        <v>32</v>
      </c>
      <c r="I8" s="253">
        <v>73</v>
      </c>
      <c r="J8" s="252">
        <v>25.2</v>
      </c>
      <c r="K8" s="252">
        <v>21.3</v>
      </c>
    </row>
    <row r="9" spans="1:11" ht="24" customHeight="1">
      <c r="A9" s="233">
        <v>3</v>
      </c>
      <c r="B9" s="220" t="s">
        <v>80</v>
      </c>
      <c r="C9" s="253">
        <v>87</v>
      </c>
      <c r="D9" s="252">
        <v>15.5</v>
      </c>
      <c r="E9" s="252">
        <v>13.6</v>
      </c>
      <c r="F9" s="253">
        <v>61</v>
      </c>
      <c r="G9" s="252">
        <v>22.3</v>
      </c>
      <c r="H9" s="252">
        <v>20.6</v>
      </c>
      <c r="I9" s="253">
        <v>26</v>
      </c>
      <c r="J9" s="252">
        <v>9</v>
      </c>
      <c r="K9" s="252">
        <v>7.5</v>
      </c>
    </row>
    <row r="10" spans="1:11" ht="24" customHeight="1">
      <c r="A10" s="233">
        <v>4</v>
      </c>
      <c r="B10" s="220" t="s">
        <v>101</v>
      </c>
      <c r="C10" s="253">
        <v>81</v>
      </c>
      <c r="D10" s="252">
        <v>14.4</v>
      </c>
      <c r="E10" s="252">
        <v>13.8</v>
      </c>
      <c r="F10" s="253">
        <v>45</v>
      </c>
      <c r="G10" s="252">
        <v>16.5</v>
      </c>
      <c r="H10" s="252">
        <v>17.399999999999999</v>
      </c>
      <c r="I10" s="253">
        <v>36</v>
      </c>
      <c r="J10" s="252">
        <v>12.4</v>
      </c>
      <c r="K10" s="252">
        <v>11.1</v>
      </c>
    </row>
    <row r="11" spans="1:11" ht="24" customHeight="1">
      <c r="A11" s="233">
        <v>5</v>
      </c>
      <c r="B11" s="227" t="s">
        <v>35</v>
      </c>
      <c r="C11" s="253">
        <v>38</v>
      </c>
      <c r="D11" s="252">
        <v>13.1</v>
      </c>
      <c r="E11" s="252">
        <v>10.6</v>
      </c>
      <c r="F11" s="253">
        <v>0</v>
      </c>
      <c r="G11" s="252">
        <v>0</v>
      </c>
      <c r="H11" s="252">
        <v>0</v>
      </c>
      <c r="I11" s="253">
        <v>38</v>
      </c>
      <c r="J11" s="252">
        <v>13.1</v>
      </c>
      <c r="K11" s="252">
        <v>10.6</v>
      </c>
    </row>
    <row r="12" spans="1:11" ht="24" customHeight="1">
      <c r="A12" s="233">
        <v>6</v>
      </c>
      <c r="B12" s="220" t="s">
        <v>81</v>
      </c>
      <c r="C12" s="253">
        <v>67</v>
      </c>
      <c r="D12" s="252">
        <v>11.9</v>
      </c>
      <c r="E12" s="252">
        <v>11.4</v>
      </c>
      <c r="F12" s="253">
        <v>44</v>
      </c>
      <c r="G12" s="252">
        <v>16.100000000000001</v>
      </c>
      <c r="H12" s="252">
        <v>18.600000000000001</v>
      </c>
      <c r="I12" s="253">
        <v>23</v>
      </c>
      <c r="J12" s="252">
        <v>7.9</v>
      </c>
      <c r="K12" s="252">
        <v>6.8</v>
      </c>
    </row>
    <row r="13" spans="1:11" ht="24" customHeight="1">
      <c r="A13" s="233">
        <v>7</v>
      </c>
      <c r="B13" s="220" t="s">
        <v>36</v>
      </c>
      <c r="C13" s="253">
        <v>66</v>
      </c>
      <c r="D13" s="252">
        <v>11.7</v>
      </c>
      <c r="E13" s="252">
        <v>10</v>
      </c>
      <c r="F13" s="253">
        <v>45</v>
      </c>
      <c r="G13" s="252">
        <v>16.5</v>
      </c>
      <c r="H13" s="252">
        <v>15.4</v>
      </c>
      <c r="I13" s="253">
        <v>21</v>
      </c>
      <c r="J13" s="252">
        <v>7.3</v>
      </c>
      <c r="K13" s="252">
        <v>5.8</v>
      </c>
    </row>
    <row r="14" spans="1:11" ht="24" customHeight="1">
      <c r="A14" s="233">
        <v>8</v>
      </c>
      <c r="B14" s="227" t="s">
        <v>179</v>
      </c>
      <c r="C14" s="253">
        <v>22</v>
      </c>
      <c r="D14" s="252">
        <v>8.1</v>
      </c>
      <c r="E14" s="252">
        <v>11.3</v>
      </c>
      <c r="F14" s="253">
        <v>22</v>
      </c>
      <c r="G14" s="252">
        <v>8.1</v>
      </c>
      <c r="H14" s="252">
        <v>11.3</v>
      </c>
      <c r="I14" s="253">
        <v>0</v>
      </c>
      <c r="J14" s="252">
        <v>0</v>
      </c>
      <c r="K14" s="252">
        <v>0</v>
      </c>
    </row>
    <row r="15" spans="1:11" ht="24" customHeight="1">
      <c r="A15" s="233">
        <v>9</v>
      </c>
      <c r="B15" s="220" t="s">
        <v>42</v>
      </c>
      <c r="C15" s="253">
        <v>38</v>
      </c>
      <c r="D15" s="252">
        <v>6.8</v>
      </c>
      <c r="E15" s="252">
        <v>6.5</v>
      </c>
      <c r="F15" s="253">
        <v>15</v>
      </c>
      <c r="G15" s="252">
        <v>5.5</v>
      </c>
      <c r="H15" s="252">
        <v>6.2</v>
      </c>
      <c r="I15" s="253">
        <v>23</v>
      </c>
      <c r="J15" s="252">
        <v>7.9</v>
      </c>
      <c r="K15" s="252">
        <v>6.7</v>
      </c>
    </row>
    <row r="16" spans="1:11" ht="24" customHeight="1">
      <c r="A16" s="234">
        <v>10</v>
      </c>
      <c r="B16" s="222" t="s">
        <v>32</v>
      </c>
      <c r="C16" s="254">
        <v>35</v>
      </c>
      <c r="D16" s="246">
        <v>6.2</v>
      </c>
      <c r="E16" s="246">
        <v>5.4</v>
      </c>
      <c r="F16" s="254">
        <v>22</v>
      </c>
      <c r="G16" s="246">
        <v>8.1</v>
      </c>
      <c r="H16" s="246">
        <v>7.4</v>
      </c>
      <c r="I16" s="254">
        <v>13</v>
      </c>
      <c r="J16" s="246">
        <v>4.5</v>
      </c>
      <c r="K16" s="246">
        <v>3.7</v>
      </c>
    </row>
    <row r="17" spans="1:9">
      <c r="A17" s="236" t="s">
        <v>199</v>
      </c>
    </row>
    <row r="18" spans="1:9">
      <c r="A18" s="249" t="s">
        <v>187</v>
      </c>
      <c r="F18" s="223"/>
    </row>
    <row r="19" spans="1:9">
      <c r="I19" s="224"/>
    </row>
  </sheetData>
  <mergeCells count="8">
    <mergeCell ref="A1:K1"/>
    <mergeCell ref="I2:K2"/>
    <mergeCell ref="A3:A5"/>
    <mergeCell ref="B3:B5"/>
    <mergeCell ref="C3:K3"/>
    <mergeCell ref="C4:E4"/>
    <mergeCell ref="F4:H4"/>
    <mergeCell ref="I4:K4"/>
  </mergeCells>
  <phoneticPr fontId="4" type="noConversion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B3" sqref="B3:B5"/>
    </sheetView>
  </sheetViews>
  <sheetFormatPr defaultRowHeight="16.5"/>
  <cols>
    <col min="1" max="1" width="9" style="225"/>
    <col min="2" max="2" width="32.875" style="218" customWidth="1"/>
    <col min="3" max="4" width="12.625" style="218" customWidth="1"/>
    <col min="5" max="5" width="14.5" style="218" customWidth="1"/>
    <col min="6" max="7" width="12.625" style="218" customWidth="1"/>
    <col min="8" max="8" width="15" style="218" customWidth="1"/>
    <col min="9" max="9" width="12.625" style="218" customWidth="1"/>
    <col min="10" max="10" width="13.75" style="218" customWidth="1"/>
    <col min="11" max="11" width="15.25" style="218" customWidth="1"/>
    <col min="12" max="16384" width="9" style="218"/>
  </cols>
  <sheetData>
    <row r="1" spans="1:11" s="235" customFormat="1" ht="30" customHeight="1">
      <c r="A1" s="321" t="s">
        <v>200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>
      <c r="A2" s="228"/>
      <c r="B2" s="229"/>
      <c r="C2" s="229"/>
      <c r="D2" s="229"/>
      <c r="E2" s="229"/>
      <c r="F2" s="229"/>
      <c r="G2" s="229"/>
      <c r="H2" s="229"/>
      <c r="I2" s="323" t="s">
        <v>177</v>
      </c>
      <c r="J2" s="323"/>
      <c r="K2" s="323"/>
    </row>
    <row r="3" spans="1:11" ht="24" customHeight="1">
      <c r="A3" s="324" t="s">
        <v>175</v>
      </c>
      <c r="B3" s="327" t="s">
        <v>188</v>
      </c>
      <c r="C3" s="330">
        <v>2019</v>
      </c>
      <c r="D3" s="331"/>
      <c r="E3" s="331"/>
      <c r="F3" s="331"/>
      <c r="G3" s="331"/>
      <c r="H3" s="331"/>
      <c r="I3" s="331"/>
      <c r="J3" s="331"/>
      <c r="K3" s="332"/>
    </row>
    <row r="4" spans="1:11" ht="24" customHeight="1">
      <c r="A4" s="325"/>
      <c r="B4" s="328"/>
      <c r="C4" s="333" t="s">
        <v>113</v>
      </c>
      <c r="D4" s="333"/>
      <c r="E4" s="334"/>
      <c r="F4" s="335" t="s">
        <v>114</v>
      </c>
      <c r="G4" s="333"/>
      <c r="H4" s="334"/>
      <c r="I4" s="335" t="s">
        <v>115</v>
      </c>
      <c r="J4" s="333"/>
      <c r="K4" s="333"/>
    </row>
    <row r="5" spans="1:11" ht="39" customHeight="1">
      <c r="A5" s="326"/>
      <c r="B5" s="329"/>
      <c r="C5" s="230" t="s">
        <v>181</v>
      </c>
      <c r="D5" s="231" t="s">
        <v>183</v>
      </c>
      <c r="E5" s="231" t="s">
        <v>182</v>
      </c>
      <c r="F5" s="230" t="s">
        <v>181</v>
      </c>
      <c r="G5" s="231" t="s">
        <v>183</v>
      </c>
      <c r="H5" s="231" t="s">
        <v>182</v>
      </c>
      <c r="I5" s="230" t="s">
        <v>181</v>
      </c>
      <c r="J5" s="231" t="s">
        <v>183</v>
      </c>
      <c r="K5" s="232" t="s">
        <v>182</v>
      </c>
    </row>
    <row r="6" spans="1:11" ht="24" customHeight="1">
      <c r="A6" s="226"/>
      <c r="B6" s="219" t="s">
        <v>97</v>
      </c>
      <c r="C6" s="251">
        <v>1000</v>
      </c>
      <c r="D6" s="250">
        <v>175.9</v>
      </c>
      <c r="E6" s="250">
        <v>159</v>
      </c>
      <c r="F6" s="251">
        <v>526</v>
      </c>
      <c r="G6" s="250">
        <v>190.9</v>
      </c>
      <c r="H6" s="250">
        <v>199</v>
      </c>
      <c r="I6" s="251">
        <v>474</v>
      </c>
      <c r="J6" s="250">
        <v>161.80000000000001</v>
      </c>
      <c r="K6" s="250">
        <v>132</v>
      </c>
    </row>
    <row r="7" spans="1:11" ht="24" customHeight="1">
      <c r="A7" s="233">
        <v>1</v>
      </c>
      <c r="B7" s="220" t="s">
        <v>99</v>
      </c>
      <c r="C7" s="253">
        <v>175</v>
      </c>
      <c r="D7" s="252">
        <v>30.8</v>
      </c>
      <c r="E7" s="252">
        <v>28</v>
      </c>
      <c r="F7" s="253">
        <v>80</v>
      </c>
      <c r="G7" s="252">
        <v>29</v>
      </c>
      <c r="H7" s="252">
        <v>30.6</v>
      </c>
      <c r="I7" s="253">
        <v>95</v>
      </c>
      <c r="J7" s="252">
        <v>32.4</v>
      </c>
      <c r="K7" s="252">
        <v>26.3</v>
      </c>
    </row>
    <row r="8" spans="1:11" ht="24" customHeight="1">
      <c r="A8" s="233">
        <v>2</v>
      </c>
      <c r="B8" s="220" t="s">
        <v>100</v>
      </c>
      <c r="C8" s="253">
        <v>146</v>
      </c>
      <c r="D8" s="252">
        <v>25.7</v>
      </c>
      <c r="E8" s="252">
        <v>23.1</v>
      </c>
      <c r="F8" s="253">
        <v>87</v>
      </c>
      <c r="G8" s="252">
        <v>31.6</v>
      </c>
      <c r="H8" s="252">
        <v>33.200000000000003</v>
      </c>
      <c r="I8" s="253">
        <v>59</v>
      </c>
      <c r="J8" s="252">
        <v>20.100000000000001</v>
      </c>
      <c r="K8" s="252">
        <v>16.399999999999999</v>
      </c>
    </row>
    <row r="9" spans="1:11" ht="24" customHeight="1">
      <c r="A9" s="233">
        <v>3</v>
      </c>
      <c r="B9" s="227" t="s">
        <v>35</v>
      </c>
      <c r="C9" s="253">
        <v>71</v>
      </c>
      <c r="D9" s="252">
        <v>24.2</v>
      </c>
      <c r="E9" s="252">
        <v>19.100000000000001</v>
      </c>
      <c r="F9" s="253">
        <v>0</v>
      </c>
      <c r="G9" s="252">
        <v>0</v>
      </c>
      <c r="H9" s="252">
        <v>0</v>
      </c>
      <c r="I9" s="253">
        <v>71</v>
      </c>
      <c r="J9" s="252">
        <v>24.2</v>
      </c>
      <c r="K9" s="252">
        <v>19.100000000000001</v>
      </c>
    </row>
    <row r="10" spans="1:11" ht="24" customHeight="1">
      <c r="A10" s="233">
        <v>4</v>
      </c>
      <c r="B10" s="220" t="s">
        <v>101</v>
      </c>
      <c r="C10" s="253">
        <v>93</v>
      </c>
      <c r="D10" s="252">
        <v>16.399999999999999</v>
      </c>
      <c r="E10" s="252">
        <v>15.1</v>
      </c>
      <c r="F10" s="253">
        <v>46</v>
      </c>
      <c r="G10" s="252">
        <v>16.7</v>
      </c>
      <c r="H10" s="252">
        <v>17.100000000000001</v>
      </c>
      <c r="I10" s="253">
        <v>47</v>
      </c>
      <c r="J10" s="252">
        <v>16</v>
      </c>
      <c r="K10" s="252">
        <v>13.3</v>
      </c>
    </row>
    <row r="11" spans="1:11" ht="24" customHeight="1">
      <c r="A11" s="233">
        <v>5</v>
      </c>
      <c r="B11" s="220" t="s">
        <v>80</v>
      </c>
      <c r="C11" s="253">
        <v>82</v>
      </c>
      <c r="D11" s="252">
        <v>14.4</v>
      </c>
      <c r="E11" s="252">
        <v>12.8</v>
      </c>
      <c r="F11" s="253">
        <v>55</v>
      </c>
      <c r="G11" s="252">
        <v>20</v>
      </c>
      <c r="H11" s="252">
        <v>19.5</v>
      </c>
      <c r="I11" s="253">
        <v>27</v>
      </c>
      <c r="J11" s="252">
        <v>9.1999999999999993</v>
      </c>
      <c r="K11" s="252">
        <v>7.4</v>
      </c>
    </row>
    <row r="12" spans="1:11" ht="24" customHeight="1">
      <c r="A12" s="233">
        <v>6</v>
      </c>
      <c r="B12" s="220" t="s">
        <v>81</v>
      </c>
      <c r="C12" s="253">
        <v>80</v>
      </c>
      <c r="D12" s="252">
        <v>14.1</v>
      </c>
      <c r="E12" s="252">
        <v>13.5</v>
      </c>
      <c r="F12" s="253">
        <v>52</v>
      </c>
      <c r="G12" s="252">
        <v>18.899999999999999</v>
      </c>
      <c r="H12" s="252">
        <v>20.7</v>
      </c>
      <c r="I12" s="253">
        <v>28</v>
      </c>
      <c r="J12" s="252">
        <v>9.6</v>
      </c>
      <c r="K12" s="252">
        <v>8.4</v>
      </c>
    </row>
    <row r="13" spans="1:11" ht="24" customHeight="1">
      <c r="A13" s="233">
        <v>7</v>
      </c>
      <c r="B13" s="227" t="s">
        <v>179</v>
      </c>
      <c r="C13" s="253">
        <v>28</v>
      </c>
      <c r="D13" s="252">
        <v>10.199999999999999</v>
      </c>
      <c r="E13" s="252">
        <v>13.2</v>
      </c>
      <c r="F13" s="253">
        <v>28</v>
      </c>
      <c r="G13" s="252">
        <v>10.199999999999999</v>
      </c>
      <c r="H13" s="252">
        <v>13.2</v>
      </c>
      <c r="I13" s="253">
        <v>0</v>
      </c>
      <c r="J13" s="252">
        <v>0</v>
      </c>
      <c r="K13" s="252">
        <v>0</v>
      </c>
    </row>
    <row r="14" spans="1:11" ht="24" customHeight="1">
      <c r="A14" s="233">
        <v>8</v>
      </c>
      <c r="B14" s="220" t="s">
        <v>36</v>
      </c>
      <c r="C14" s="253">
        <v>56</v>
      </c>
      <c r="D14" s="252">
        <v>9.8000000000000007</v>
      </c>
      <c r="E14" s="252">
        <v>8.3000000000000007</v>
      </c>
      <c r="F14" s="253">
        <v>49</v>
      </c>
      <c r="G14" s="252">
        <v>17.8</v>
      </c>
      <c r="H14" s="252">
        <v>17.2</v>
      </c>
      <c r="I14" s="253">
        <v>7</v>
      </c>
      <c r="J14" s="252">
        <v>2.4</v>
      </c>
      <c r="K14" s="252">
        <v>1.8</v>
      </c>
    </row>
    <row r="15" spans="1:11" ht="24" customHeight="1">
      <c r="A15" s="233">
        <v>9</v>
      </c>
      <c r="B15" s="220" t="s">
        <v>42</v>
      </c>
      <c r="C15" s="253">
        <v>40</v>
      </c>
      <c r="D15" s="252">
        <v>7</v>
      </c>
      <c r="E15" s="252">
        <v>6.9</v>
      </c>
      <c r="F15" s="253">
        <v>16</v>
      </c>
      <c r="G15" s="252">
        <v>5.8</v>
      </c>
      <c r="H15" s="252">
        <v>6.5</v>
      </c>
      <c r="I15" s="253">
        <v>24</v>
      </c>
      <c r="J15" s="252">
        <v>8.1999999999999993</v>
      </c>
      <c r="K15" s="252">
        <v>7.1</v>
      </c>
    </row>
    <row r="16" spans="1:11" ht="24" customHeight="1">
      <c r="A16" s="234">
        <v>10</v>
      </c>
      <c r="B16" s="256" t="s">
        <v>109</v>
      </c>
      <c r="C16" s="254">
        <v>20</v>
      </c>
      <c r="D16" s="246">
        <v>6.8</v>
      </c>
      <c r="E16" s="246">
        <v>5.7</v>
      </c>
      <c r="F16" s="254">
        <v>0</v>
      </c>
      <c r="G16" s="246">
        <v>0</v>
      </c>
      <c r="H16" s="246">
        <v>0</v>
      </c>
      <c r="I16" s="254">
        <v>20</v>
      </c>
      <c r="J16" s="246">
        <v>6.8</v>
      </c>
      <c r="K16" s="246">
        <v>5.7</v>
      </c>
    </row>
    <row r="17" spans="1:11">
      <c r="A17" s="236" t="s">
        <v>201</v>
      </c>
      <c r="J17" s="257" t="s">
        <v>202</v>
      </c>
      <c r="K17" s="258" t="s">
        <v>203</v>
      </c>
    </row>
    <row r="18" spans="1:11">
      <c r="A18" s="249" t="s">
        <v>187</v>
      </c>
      <c r="F18" s="223"/>
    </row>
    <row r="19" spans="1:11">
      <c r="I19" s="224"/>
    </row>
  </sheetData>
  <mergeCells count="8">
    <mergeCell ref="A1:K1"/>
    <mergeCell ref="I2:K2"/>
    <mergeCell ref="A3:A5"/>
    <mergeCell ref="B3:B5"/>
    <mergeCell ref="C3:K3"/>
    <mergeCell ref="C4:E4"/>
    <mergeCell ref="F4:H4"/>
    <mergeCell ref="I4:K4"/>
  </mergeCells>
  <phoneticPr fontId="4" type="noConversion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sqref="A1:K1"/>
    </sheetView>
  </sheetViews>
  <sheetFormatPr defaultRowHeight="16.5"/>
  <cols>
    <col min="1" max="1" width="9" style="225"/>
    <col min="2" max="2" width="32.875" style="218" customWidth="1"/>
    <col min="3" max="4" width="12.625" style="218" customWidth="1"/>
    <col min="5" max="5" width="14.5" style="218" customWidth="1"/>
    <col min="6" max="7" width="12.625" style="218" customWidth="1"/>
    <col min="8" max="8" width="15" style="218" customWidth="1"/>
    <col min="9" max="9" width="12.625" style="218" customWidth="1"/>
    <col min="10" max="10" width="13.75" style="218" customWidth="1"/>
    <col min="11" max="11" width="15.25" style="218" customWidth="1"/>
    <col min="12" max="16384" width="9" style="218"/>
  </cols>
  <sheetData>
    <row r="1" spans="1:11" s="235" customFormat="1" ht="30" customHeight="1">
      <c r="A1" s="321" t="s">
        <v>204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>
      <c r="A2" s="228"/>
      <c r="B2" s="229"/>
      <c r="C2" s="229"/>
      <c r="D2" s="229"/>
      <c r="E2" s="229"/>
      <c r="F2" s="229"/>
      <c r="G2" s="229"/>
      <c r="H2" s="229"/>
      <c r="I2" s="323" t="s">
        <v>177</v>
      </c>
      <c r="J2" s="323"/>
      <c r="K2" s="323"/>
    </row>
    <row r="3" spans="1:11" ht="24" customHeight="1">
      <c r="A3" s="324" t="s">
        <v>175</v>
      </c>
      <c r="B3" s="327" t="s">
        <v>188</v>
      </c>
      <c r="C3" s="330">
        <v>2020</v>
      </c>
      <c r="D3" s="331"/>
      <c r="E3" s="331"/>
      <c r="F3" s="331"/>
      <c r="G3" s="331"/>
      <c r="H3" s="331"/>
      <c r="I3" s="331"/>
      <c r="J3" s="331"/>
      <c r="K3" s="332"/>
    </row>
    <row r="4" spans="1:11" ht="24" customHeight="1">
      <c r="A4" s="325"/>
      <c r="B4" s="328"/>
      <c r="C4" s="333" t="s">
        <v>113</v>
      </c>
      <c r="D4" s="333"/>
      <c r="E4" s="334"/>
      <c r="F4" s="335" t="s">
        <v>114</v>
      </c>
      <c r="G4" s="333"/>
      <c r="H4" s="334"/>
      <c r="I4" s="335" t="s">
        <v>115</v>
      </c>
      <c r="J4" s="333"/>
      <c r="K4" s="333"/>
    </row>
    <row r="5" spans="1:11" ht="39" customHeight="1">
      <c r="A5" s="326"/>
      <c r="B5" s="329"/>
      <c r="C5" s="230" t="s">
        <v>181</v>
      </c>
      <c r="D5" s="231" t="s">
        <v>183</v>
      </c>
      <c r="E5" s="231" t="s">
        <v>182</v>
      </c>
      <c r="F5" s="230" t="s">
        <v>181</v>
      </c>
      <c r="G5" s="231" t="s">
        <v>183</v>
      </c>
      <c r="H5" s="231" t="s">
        <v>182</v>
      </c>
      <c r="I5" s="230" t="s">
        <v>181</v>
      </c>
      <c r="J5" s="231" t="s">
        <v>183</v>
      </c>
      <c r="K5" s="232" t="s">
        <v>182</v>
      </c>
    </row>
    <row r="6" spans="1:11" ht="24" customHeight="1">
      <c r="A6" s="226"/>
      <c r="B6" s="219" t="s">
        <v>97</v>
      </c>
      <c r="C6" s="251">
        <v>994</v>
      </c>
      <c r="D6" s="250">
        <v>173.1</v>
      </c>
      <c r="E6" s="250">
        <v>154.1</v>
      </c>
      <c r="F6" s="251">
        <v>538</v>
      </c>
      <c r="G6" s="250">
        <v>193.6</v>
      </c>
      <c r="H6" s="250">
        <v>197</v>
      </c>
      <c r="I6" s="251">
        <v>456</v>
      </c>
      <c r="J6" s="250">
        <v>153.9</v>
      </c>
      <c r="K6" s="250">
        <v>123.8</v>
      </c>
    </row>
    <row r="7" spans="1:11" ht="24" customHeight="1">
      <c r="A7" s="233">
        <v>1</v>
      </c>
      <c r="B7" s="220" t="s">
        <v>99</v>
      </c>
      <c r="C7" s="253">
        <v>166</v>
      </c>
      <c r="D7" s="252">
        <v>28.9</v>
      </c>
      <c r="E7" s="252">
        <v>25.8</v>
      </c>
      <c r="F7" s="253">
        <v>81</v>
      </c>
      <c r="G7" s="252">
        <v>29.1</v>
      </c>
      <c r="H7" s="252">
        <v>29.2</v>
      </c>
      <c r="I7" s="253">
        <v>85</v>
      </c>
      <c r="J7" s="252">
        <v>28.7</v>
      </c>
      <c r="K7" s="252">
        <v>22.8</v>
      </c>
    </row>
    <row r="8" spans="1:11" ht="24" customHeight="1">
      <c r="A8" s="233">
        <v>2</v>
      </c>
      <c r="B8" s="220" t="s">
        <v>100</v>
      </c>
      <c r="C8" s="253">
        <v>163</v>
      </c>
      <c r="D8" s="252">
        <v>28.4</v>
      </c>
      <c r="E8" s="252">
        <v>25.5</v>
      </c>
      <c r="F8" s="253">
        <v>105</v>
      </c>
      <c r="G8" s="252">
        <v>37.799999999999997</v>
      </c>
      <c r="H8" s="252">
        <v>38.4</v>
      </c>
      <c r="I8" s="253">
        <v>58</v>
      </c>
      <c r="J8" s="252">
        <v>19.600000000000001</v>
      </c>
      <c r="K8" s="252">
        <v>15.8</v>
      </c>
    </row>
    <row r="9" spans="1:11" ht="24" customHeight="1">
      <c r="A9" s="233">
        <v>3</v>
      </c>
      <c r="B9" s="220" t="s">
        <v>80</v>
      </c>
      <c r="C9" s="253">
        <v>95</v>
      </c>
      <c r="D9" s="252">
        <v>16.5</v>
      </c>
      <c r="E9" s="252">
        <v>14.2</v>
      </c>
      <c r="F9" s="253">
        <v>70</v>
      </c>
      <c r="G9" s="252">
        <v>25.2</v>
      </c>
      <c r="H9" s="252">
        <v>23.1</v>
      </c>
      <c r="I9" s="253">
        <v>25</v>
      </c>
      <c r="J9" s="252">
        <v>8.4</v>
      </c>
      <c r="K9" s="252">
        <v>6.7</v>
      </c>
    </row>
    <row r="10" spans="1:11" ht="24" customHeight="1">
      <c r="A10" s="233">
        <v>4</v>
      </c>
      <c r="B10" s="227" t="s">
        <v>35</v>
      </c>
      <c r="C10" s="253">
        <v>48</v>
      </c>
      <c r="D10" s="252">
        <v>16.2</v>
      </c>
      <c r="E10" s="252">
        <v>13.1</v>
      </c>
      <c r="F10" s="253">
        <v>0</v>
      </c>
      <c r="G10" s="252">
        <v>0</v>
      </c>
      <c r="H10" s="252">
        <v>0</v>
      </c>
      <c r="I10" s="253">
        <v>48</v>
      </c>
      <c r="J10" s="252">
        <v>16.2</v>
      </c>
      <c r="K10" s="252">
        <v>13.1</v>
      </c>
    </row>
    <row r="11" spans="1:11" ht="24" customHeight="1">
      <c r="A11" s="233">
        <v>5</v>
      </c>
      <c r="B11" s="220" t="s">
        <v>101</v>
      </c>
      <c r="C11" s="253">
        <v>93</v>
      </c>
      <c r="D11" s="252">
        <v>16.2</v>
      </c>
      <c r="E11" s="252">
        <v>14.3</v>
      </c>
      <c r="F11" s="253">
        <v>45</v>
      </c>
      <c r="G11" s="252">
        <v>16.2</v>
      </c>
      <c r="H11" s="252">
        <v>15.5</v>
      </c>
      <c r="I11" s="253">
        <v>48</v>
      </c>
      <c r="J11" s="252">
        <v>16.2</v>
      </c>
      <c r="K11" s="252">
        <v>12.8</v>
      </c>
    </row>
    <row r="12" spans="1:11" ht="24" customHeight="1">
      <c r="A12" s="233">
        <v>6</v>
      </c>
      <c r="B12" s="220" t="s">
        <v>81</v>
      </c>
      <c r="C12" s="253">
        <v>80</v>
      </c>
      <c r="D12" s="252">
        <v>13.9</v>
      </c>
      <c r="E12" s="252">
        <v>12.5</v>
      </c>
      <c r="F12" s="253">
        <v>47</v>
      </c>
      <c r="G12" s="252">
        <v>16.899999999999999</v>
      </c>
      <c r="H12" s="252">
        <v>17.2</v>
      </c>
      <c r="I12" s="253">
        <v>33</v>
      </c>
      <c r="J12" s="252">
        <v>11.1</v>
      </c>
      <c r="K12" s="252">
        <v>9.1</v>
      </c>
    </row>
    <row r="13" spans="1:11" ht="24" customHeight="1">
      <c r="A13" s="233">
        <v>7</v>
      </c>
      <c r="B13" s="220" t="s">
        <v>36</v>
      </c>
      <c r="C13" s="253">
        <v>60</v>
      </c>
      <c r="D13" s="252">
        <v>10.5</v>
      </c>
      <c r="E13" s="252">
        <v>9.1999999999999993</v>
      </c>
      <c r="F13" s="253">
        <v>46</v>
      </c>
      <c r="G13" s="252">
        <v>16.600000000000001</v>
      </c>
      <c r="H13" s="252">
        <v>16.600000000000001</v>
      </c>
      <c r="I13" s="253">
        <v>14</v>
      </c>
      <c r="J13" s="252">
        <v>4.7</v>
      </c>
      <c r="K13" s="252">
        <v>3.8</v>
      </c>
    </row>
    <row r="14" spans="1:11" ht="24" customHeight="1">
      <c r="A14" s="233">
        <v>8</v>
      </c>
      <c r="B14" s="227" t="s">
        <v>109</v>
      </c>
      <c r="C14" s="253">
        <v>27</v>
      </c>
      <c r="D14" s="252">
        <v>9.1</v>
      </c>
      <c r="E14" s="252">
        <v>7.2</v>
      </c>
      <c r="F14" s="253">
        <v>0</v>
      </c>
      <c r="G14" s="252">
        <v>0</v>
      </c>
      <c r="H14" s="252">
        <v>0</v>
      </c>
      <c r="I14" s="253">
        <v>27</v>
      </c>
      <c r="J14" s="252">
        <v>9.1</v>
      </c>
      <c r="K14" s="252">
        <v>7.2</v>
      </c>
    </row>
    <row r="15" spans="1:11" ht="24" customHeight="1">
      <c r="A15" s="233">
        <v>9</v>
      </c>
      <c r="B15" s="227" t="s">
        <v>179</v>
      </c>
      <c r="C15" s="253">
        <v>24</v>
      </c>
      <c r="D15" s="252">
        <v>8.6</v>
      </c>
      <c r="E15" s="252">
        <v>11.3</v>
      </c>
      <c r="F15" s="253">
        <v>24</v>
      </c>
      <c r="G15" s="252">
        <v>8.6</v>
      </c>
      <c r="H15" s="252">
        <v>11.3</v>
      </c>
      <c r="I15" s="253">
        <v>0</v>
      </c>
      <c r="J15" s="252">
        <v>0</v>
      </c>
      <c r="K15" s="252">
        <v>0</v>
      </c>
    </row>
    <row r="16" spans="1:11" ht="24" customHeight="1">
      <c r="A16" s="234">
        <v>10</v>
      </c>
      <c r="B16" s="222" t="s">
        <v>42</v>
      </c>
      <c r="C16" s="254">
        <v>44</v>
      </c>
      <c r="D16" s="246">
        <v>7.7</v>
      </c>
      <c r="E16" s="246">
        <v>6.7</v>
      </c>
      <c r="F16" s="254">
        <v>22</v>
      </c>
      <c r="G16" s="246">
        <v>7.9</v>
      </c>
      <c r="H16" s="246">
        <v>7.8</v>
      </c>
      <c r="I16" s="254">
        <v>22</v>
      </c>
      <c r="J16" s="246">
        <v>7.4</v>
      </c>
      <c r="K16" s="246">
        <v>5.8</v>
      </c>
    </row>
    <row r="17" spans="1:11">
      <c r="A17" s="236" t="s">
        <v>205</v>
      </c>
      <c r="J17" s="257" t="s">
        <v>202</v>
      </c>
      <c r="K17" s="258" t="s">
        <v>206</v>
      </c>
    </row>
    <row r="18" spans="1:11">
      <c r="A18" s="249" t="s">
        <v>187</v>
      </c>
      <c r="F18" s="223"/>
    </row>
    <row r="19" spans="1:11">
      <c r="I19" s="224"/>
    </row>
  </sheetData>
  <mergeCells count="8">
    <mergeCell ref="A1:K1"/>
    <mergeCell ref="I2:K2"/>
    <mergeCell ref="A3:A5"/>
    <mergeCell ref="B3:B5"/>
    <mergeCell ref="C3:K3"/>
    <mergeCell ref="C4:E4"/>
    <mergeCell ref="F4:H4"/>
    <mergeCell ref="I4:K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80" workbookViewId="0">
      <selection activeCell="C12" sqref="C12"/>
    </sheetView>
  </sheetViews>
  <sheetFormatPr defaultColWidth="8.875" defaultRowHeight="16.5"/>
  <cols>
    <col min="1" max="1" width="2.875" style="44" customWidth="1"/>
    <col min="2" max="2" width="9.375" style="57" customWidth="1"/>
    <col min="3" max="3" width="16.375" style="44" customWidth="1"/>
    <col min="4" max="4" width="7.125" style="44" customWidth="1"/>
    <col min="5" max="5" width="7.875" style="44" customWidth="1"/>
    <col min="6" max="6" width="2.25" style="57" customWidth="1"/>
    <col min="7" max="7" width="6.75" style="44" customWidth="1"/>
    <col min="8" max="8" width="9.375" style="57" customWidth="1"/>
    <col min="9" max="9" width="16.375" style="44" customWidth="1"/>
    <col min="10" max="10" width="7.125" style="43" customWidth="1"/>
    <col min="11" max="11" width="8.75" style="43" customWidth="1"/>
    <col min="12" max="12" width="6.75" style="43" customWidth="1"/>
    <col min="13" max="13" width="9.375" style="57" customWidth="1"/>
    <col min="14" max="14" width="16.375" style="44" customWidth="1"/>
    <col min="15" max="15" width="7.125" style="43" customWidth="1"/>
    <col min="16" max="16" width="8.75" style="43" customWidth="1"/>
    <col min="17" max="17" width="6.75" style="43" customWidth="1"/>
    <col min="18" max="16384" width="8.875" style="44"/>
  </cols>
  <sheetData>
    <row r="1" spans="1:17" s="6" customFormat="1" ht="25.5">
      <c r="A1" s="1" t="s">
        <v>52</v>
      </c>
      <c r="B1" s="2"/>
      <c r="C1" s="3"/>
      <c r="D1" s="3"/>
      <c r="E1" s="4"/>
      <c r="F1" s="4"/>
      <c r="G1" s="4"/>
      <c r="H1" s="2"/>
      <c r="I1" s="4"/>
      <c r="J1" s="4"/>
      <c r="K1" s="4"/>
      <c r="L1" s="4"/>
      <c r="M1" s="2"/>
      <c r="N1" s="4"/>
      <c r="O1" s="4"/>
      <c r="P1" s="4"/>
      <c r="Q1" s="5"/>
    </row>
    <row r="2" spans="1:17" s="6" customFormat="1" ht="19.5" customHeight="1">
      <c r="A2" s="7" t="s">
        <v>53</v>
      </c>
      <c r="B2" s="2"/>
      <c r="C2" s="3"/>
      <c r="D2" s="4"/>
      <c r="E2" s="4"/>
      <c r="F2" s="4"/>
      <c r="G2" s="4"/>
      <c r="H2" s="3"/>
      <c r="I2" s="3"/>
      <c r="J2" s="4"/>
      <c r="K2" s="4"/>
      <c r="L2" s="4"/>
      <c r="M2" s="2"/>
      <c r="N2" s="4"/>
      <c r="O2" s="4"/>
      <c r="P2" s="4"/>
      <c r="Q2" s="5"/>
    </row>
    <row r="3" spans="1:17" s="14" customFormat="1" ht="15" customHeight="1">
      <c r="A3" s="8" t="s">
        <v>2</v>
      </c>
      <c r="B3" s="9"/>
      <c r="C3" s="10" t="s">
        <v>3</v>
      </c>
      <c r="D3" s="11"/>
      <c r="E3" s="11"/>
      <c r="F3" s="9"/>
      <c r="G3" s="12"/>
      <c r="H3" s="9"/>
      <c r="I3" s="10" t="s">
        <v>4</v>
      </c>
      <c r="J3" s="10"/>
      <c r="K3" s="10"/>
      <c r="L3" s="13"/>
      <c r="M3" s="9"/>
      <c r="N3" s="10" t="s">
        <v>5</v>
      </c>
      <c r="O3" s="10"/>
      <c r="P3" s="10"/>
      <c r="Q3" s="10"/>
    </row>
    <row r="4" spans="1:17" s="14" customFormat="1" ht="15" customHeight="1">
      <c r="A4" s="15"/>
      <c r="B4" s="16" t="s">
        <v>6</v>
      </c>
      <c r="C4" s="17"/>
      <c r="D4" s="18" t="s">
        <v>7</v>
      </c>
      <c r="E4" s="19" t="s">
        <v>8</v>
      </c>
      <c r="F4" s="20"/>
      <c r="G4" s="18" t="s">
        <v>9</v>
      </c>
      <c r="H4" s="16" t="s">
        <v>6</v>
      </c>
      <c r="I4" s="17"/>
      <c r="J4" s="18" t="s">
        <v>7</v>
      </c>
      <c r="K4" s="18" t="s">
        <v>8</v>
      </c>
      <c r="L4" s="18" t="s">
        <v>9</v>
      </c>
      <c r="M4" s="16" t="s">
        <v>6</v>
      </c>
      <c r="N4" s="17"/>
      <c r="O4" s="18" t="s">
        <v>7</v>
      </c>
      <c r="P4" s="18" t="s">
        <v>8</v>
      </c>
      <c r="Q4" s="21" t="s">
        <v>9</v>
      </c>
    </row>
    <row r="5" spans="1:17" s="14" customFormat="1" ht="15" customHeight="1">
      <c r="A5" s="22"/>
      <c r="B5" s="23" t="s">
        <v>10</v>
      </c>
      <c r="C5" s="24" t="s">
        <v>54</v>
      </c>
      <c r="D5" s="25"/>
      <c r="E5" s="26" t="s">
        <v>12</v>
      </c>
      <c r="F5" s="27"/>
      <c r="G5" s="28" t="s">
        <v>13</v>
      </c>
      <c r="H5" s="23" t="s">
        <v>10</v>
      </c>
      <c r="I5" s="24" t="s">
        <v>54</v>
      </c>
      <c r="J5" s="25"/>
      <c r="K5" s="28" t="s">
        <v>14</v>
      </c>
      <c r="L5" s="28" t="s">
        <v>13</v>
      </c>
      <c r="M5" s="23" t="s">
        <v>10</v>
      </c>
      <c r="N5" s="24" t="s">
        <v>54</v>
      </c>
      <c r="O5" s="25"/>
      <c r="P5" s="28" t="s">
        <v>15</v>
      </c>
      <c r="Q5" s="29" t="s">
        <v>13</v>
      </c>
    </row>
    <row r="6" spans="1:17" s="14" customFormat="1" ht="15" customHeight="1">
      <c r="A6" s="30" t="s">
        <v>16</v>
      </c>
      <c r="B6" s="31" t="s">
        <v>17</v>
      </c>
      <c r="C6" s="32"/>
      <c r="D6" s="33" t="s">
        <v>18</v>
      </c>
      <c r="E6" s="34" t="s">
        <v>19</v>
      </c>
      <c r="F6" s="35"/>
      <c r="G6" s="33" t="s">
        <v>20</v>
      </c>
      <c r="H6" s="31" t="s">
        <v>17</v>
      </c>
      <c r="I6" s="32"/>
      <c r="J6" s="33" t="s">
        <v>18</v>
      </c>
      <c r="K6" s="33" t="s">
        <v>19</v>
      </c>
      <c r="L6" s="33" t="s">
        <v>20</v>
      </c>
      <c r="M6" s="31" t="s">
        <v>17</v>
      </c>
      <c r="N6" s="32"/>
      <c r="O6" s="33" t="s">
        <v>18</v>
      </c>
      <c r="P6" s="36" t="s">
        <v>19</v>
      </c>
      <c r="Q6" s="37" t="s">
        <v>20</v>
      </c>
    </row>
    <row r="7" spans="1:17" ht="6" customHeight="1">
      <c r="A7" s="38"/>
      <c r="B7" s="39"/>
      <c r="C7" s="40"/>
      <c r="D7" s="41"/>
      <c r="E7" s="41"/>
      <c r="F7" s="41"/>
      <c r="G7" s="42"/>
      <c r="H7" s="39"/>
      <c r="I7" s="40"/>
      <c r="J7" s="41"/>
      <c r="K7" s="41"/>
      <c r="L7" s="42"/>
      <c r="M7" s="39"/>
      <c r="N7" s="40"/>
      <c r="O7" s="41"/>
      <c r="P7" s="41"/>
    </row>
    <row r="8" spans="1:17">
      <c r="A8" s="42" t="s">
        <v>21</v>
      </c>
      <c r="B8" s="39" t="s">
        <v>22</v>
      </c>
      <c r="C8" s="46" t="s">
        <v>23</v>
      </c>
      <c r="D8" s="47">
        <v>583</v>
      </c>
      <c r="E8" s="48">
        <v>132.72442493671116</v>
      </c>
      <c r="F8" s="48"/>
      <c r="G8" s="49">
        <f>D8/$D$8*100</f>
        <v>100</v>
      </c>
      <c r="H8" s="39" t="s">
        <v>22</v>
      </c>
      <c r="I8" s="46" t="s">
        <v>23</v>
      </c>
      <c r="J8" s="47">
        <v>316</v>
      </c>
      <c r="K8" s="50">
        <f>J8/222205*100000</f>
        <v>142.21102135415495</v>
      </c>
      <c r="L8" s="49">
        <f>J8/$J$8*100</f>
        <v>100</v>
      </c>
      <c r="M8" s="39" t="s">
        <v>22</v>
      </c>
      <c r="N8" s="46" t="s">
        <v>23</v>
      </c>
      <c r="O8" s="47">
        <v>267</v>
      </c>
      <c r="P8" s="50">
        <f>O8/217051*100000</f>
        <v>123.01256386747815</v>
      </c>
      <c r="Q8" s="51">
        <f>O8/$O$8*100</f>
        <v>100</v>
      </c>
    </row>
    <row r="9" spans="1:17">
      <c r="A9" s="42">
        <v>1</v>
      </c>
      <c r="B9" s="53">
        <v>162</v>
      </c>
      <c r="C9" s="46" t="s">
        <v>24</v>
      </c>
      <c r="D9" s="47">
        <v>105</v>
      </c>
      <c r="E9" s="48">
        <v>23.904055949150383</v>
      </c>
      <c r="F9" s="48"/>
      <c r="G9" s="49">
        <f t="shared" ref="G9:G18" si="0">D9/$D$8*100</f>
        <v>18.010291595197256</v>
      </c>
      <c r="H9" s="53">
        <v>155</v>
      </c>
      <c r="I9" s="46" t="s">
        <v>25</v>
      </c>
      <c r="J9" s="47">
        <v>64</v>
      </c>
      <c r="K9" s="50">
        <f t="shared" ref="K9:K19" si="1">J9/222205*100000</f>
        <v>28.802232172993406</v>
      </c>
      <c r="L9" s="49">
        <f t="shared" ref="L9:L18" si="2">J9/$J$8*100</f>
        <v>20.253164556962027</v>
      </c>
      <c r="M9" s="53">
        <v>162</v>
      </c>
      <c r="N9" s="46" t="s">
        <v>24</v>
      </c>
      <c r="O9" s="47">
        <v>62</v>
      </c>
      <c r="P9" s="50">
        <f t="shared" ref="P9:P19" si="3">O9/217051*100000</f>
        <v>28.564715205182193</v>
      </c>
      <c r="Q9" s="51">
        <f t="shared" ref="Q9:Q18" si="4">O9/$O$8*100</f>
        <v>23.220973782771537</v>
      </c>
    </row>
    <row r="10" spans="1:17">
      <c r="A10" s="42">
        <v>2</v>
      </c>
      <c r="B10" s="53">
        <v>155</v>
      </c>
      <c r="C10" s="46" t="s">
        <v>25</v>
      </c>
      <c r="D10" s="47">
        <v>102</v>
      </c>
      <c r="E10" s="48">
        <v>23.221082922031798</v>
      </c>
      <c r="F10" s="48"/>
      <c r="G10" s="49">
        <f t="shared" si="0"/>
        <v>17.495711835334475</v>
      </c>
      <c r="H10" s="53">
        <v>151</v>
      </c>
      <c r="I10" s="46" t="s">
        <v>26</v>
      </c>
      <c r="J10" s="47">
        <v>51</v>
      </c>
      <c r="K10" s="50">
        <f t="shared" si="1"/>
        <v>22.951778762854122</v>
      </c>
      <c r="L10" s="49">
        <f t="shared" si="2"/>
        <v>16.139240506329113</v>
      </c>
      <c r="M10" s="53">
        <v>155</v>
      </c>
      <c r="N10" s="46" t="s">
        <v>25</v>
      </c>
      <c r="O10" s="47">
        <v>38</v>
      </c>
      <c r="P10" s="50">
        <f t="shared" si="3"/>
        <v>17.507406093498762</v>
      </c>
      <c r="Q10" s="51">
        <f t="shared" si="4"/>
        <v>14.232209737827715</v>
      </c>
    </row>
    <row r="11" spans="1:17">
      <c r="A11" s="42">
        <v>3</v>
      </c>
      <c r="B11" s="53">
        <v>151</v>
      </c>
      <c r="C11" s="46" t="s">
        <v>26</v>
      </c>
      <c r="D11" s="47">
        <v>83</v>
      </c>
      <c r="E11" s="48">
        <v>18.89558708361411</v>
      </c>
      <c r="F11" s="48"/>
      <c r="G11" s="49">
        <f t="shared" si="0"/>
        <v>14.236706689536879</v>
      </c>
      <c r="H11" s="53">
        <v>162</v>
      </c>
      <c r="I11" s="46" t="s">
        <v>24</v>
      </c>
      <c r="J11" s="47">
        <v>43</v>
      </c>
      <c r="K11" s="50">
        <f t="shared" si="1"/>
        <v>19.351499741229944</v>
      </c>
      <c r="L11" s="49">
        <f t="shared" si="2"/>
        <v>13.60759493670886</v>
      </c>
      <c r="M11" s="54">
        <v>151</v>
      </c>
      <c r="N11" s="46" t="s">
        <v>26</v>
      </c>
      <c r="O11" s="47">
        <v>32</v>
      </c>
      <c r="P11" s="50">
        <f t="shared" si="3"/>
        <v>14.743078815577904</v>
      </c>
      <c r="Q11" s="51">
        <f t="shared" si="4"/>
        <v>11.985018726591761</v>
      </c>
    </row>
    <row r="12" spans="1:17" ht="28.5">
      <c r="A12" s="42">
        <v>4</v>
      </c>
      <c r="B12" s="54" t="s">
        <v>55</v>
      </c>
      <c r="C12" s="56" t="s">
        <v>30</v>
      </c>
      <c r="D12" s="47">
        <v>46</v>
      </c>
      <c r="E12" s="48">
        <v>10.472253082484929</v>
      </c>
      <c r="G12" s="49">
        <f t="shared" si="0"/>
        <v>7.8902229845626071</v>
      </c>
      <c r="H12" s="55" t="s">
        <v>55</v>
      </c>
      <c r="I12" s="56" t="s">
        <v>30</v>
      </c>
      <c r="J12" s="47">
        <v>33</v>
      </c>
      <c r="K12" s="50">
        <f t="shared" si="1"/>
        <v>14.851150964199727</v>
      </c>
      <c r="L12" s="49">
        <f t="shared" si="2"/>
        <v>10.443037974683545</v>
      </c>
      <c r="M12" s="53">
        <v>174</v>
      </c>
      <c r="N12" s="46" t="s">
        <v>35</v>
      </c>
      <c r="O12" s="47">
        <v>17</v>
      </c>
      <c r="P12" s="50">
        <f t="shared" si="3"/>
        <v>7.832260620775763</v>
      </c>
      <c r="Q12" s="51">
        <f t="shared" si="4"/>
        <v>6.3670411985018731</v>
      </c>
    </row>
    <row r="13" spans="1:17" ht="28.5">
      <c r="A13" s="42">
        <v>5</v>
      </c>
      <c r="B13" s="53">
        <v>174</v>
      </c>
      <c r="C13" s="46" t="s">
        <v>35</v>
      </c>
      <c r="D13" s="47">
        <v>17</v>
      </c>
      <c r="E13" s="48">
        <v>7.832260620775763</v>
      </c>
      <c r="F13" s="52" t="s">
        <v>28</v>
      </c>
      <c r="G13" s="49">
        <f t="shared" si="0"/>
        <v>2.9159519725557463</v>
      </c>
      <c r="H13" s="54">
        <v>150</v>
      </c>
      <c r="I13" s="56" t="s">
        <v>36</v>
      </c>
      <c r="J13" s="47">
        <v>20</v>
      </c>
      <c r="K13" s="50">
        <f t="shared" si="1"/>
        <v>9.000697554060439</v>
      </c>
      <c r="L13" s="49">
        <f t="shared" si="2"/>
        <v>6.3291139240506329</v>
      </c>
      <c r="M13" s="54" t="s">
        <v>55</v>
      </c>
      <c r="N13" s="56" t="s">
        <v>30</v>
      </c>
      <c r="O13" s="47">
        <v>13</v>
      </c>
      <c r="P13" s="50">
        <f t="shared" si="3"/>
        <v>5.9893757688285243</v>
      </c>
      <c r="Q13" s="51">
        <f t="shared" si="4"/>
        <v>4.868913857677903</v>
      </c>
    </row>
    <row r="14" spans="1:17">
      <c r="A14" s="42">
        <v>6</v>
      </c>
      <c r="B14" s="54">
        <v>150</v>
      </c>
      <c r="C14" s="46" t="s">
        <v>36</v>
      </c>
      <c r="D14" s="47">
        <v>30</v>
      </c>
      <c r="E14" s="48">
        <v>6.8297302711858237</v>
      </c>
      <c r="F14" s="52"/>
      <c r="G14" s="49">
        <f t="shared" si="0"/>
        <v>5.1457975986277873</v>
      </c>
      <c r="H14" s="54">
        <v>153154</v>
      </c>
      <c r="I14" s="46" t="s">
        <v>31</v>
      </c>
      <c r="J14" s="47">
        <v>17</v>
      </c>
      <c r="K14" s="50">
        <f t="shared" si="1"/>
        <v>7.6505929209513734</v>
      </c>
      <c r="L14" s="49">
        <f t="shared" si="2"/>
        <v>5.3797468354430382</v>
      </c>
      <c r="M14" s="53">
        <v>153154</v>
      </c>
      <c r="N14" s="46" t="s">
        <v>31</v>
      </c>
      <c r="O14" s="47">
        <v>13</v>
      </c>
      <c r="P14" s="50">
        <f t="shared" si="3"/>
        <v>5.9893757688285243</v>
      </c>
      <c r="Q14" s="51">
        <f t="shared" si="4"/>
        <v>4.868913857677903</v>
      </c>
    </row>
    <row r="15" spans="1:17">
      <c r="A15" s="42">
        <v>7</v>
      </c>
      <c r="B15" s="54">
        <v>153154</v>
      </c>
      <c r="C15" s="56" t="s">
        <v>31</v>
      </c>
      <c r="D15" s="47">
        <v>30</v>
      </c>
      <c r="E15" s="48">
        <v>6.8297302711858237</v>
      </c>
      <c r="G15" s="49">
        <f t="shared" si="0"/>
        <v>5.1457975986277873</v>
      </c>
      <c r="H15" s="53">
        <v>185</v>
      </c>
      <c r="I15" s="46" t="s">
        <v>33</v>
      </c>
      <c r="J15" s="47">
        <v>11</v>
      </c>
      <c r="K15" s="50">
        <f t="shared" si="1"/>
        <v>4.9503836547332423</v>
      </c>
      <c r="L15" s="49">
        <f t="shared" si="2"/>
        <v>3.481012658227848</v>
      </c>
      <c r="M15" s="54">
        <v>179180</v>
      </c>
      <c r="N15" s="46" t="s">
        <v>27</v>
      </c>
      <c r="O15" s="47">
        <v>13</v>
      </c>
      <c r="P15" s="50">
        <f t="shared" si="3"/>
        <v>5.9893757688285243</v>
      </c>
      <c r="Q15" s="51">
        <f t="shared" si="4"/>
        <v>4.868913857677903</v>
      </c>
    </row>
    <row r="16" spans="1:17">
      <c r="A16" s="42">
        <v>8</v>
      </c>
      <c r="B16" s="55">
        <v>179180</v>
      </c>
      <c r="C16" s="56" t="s">
        <v>27</v>
      </c>
      <c r="D16" s="47">
        <v>13</v>
      </c>
      <c r="E16" s="48">
        <v>5.9893757688285243</v>
      </c>
      <c r="F16" s="52" t="s">
        <v>28</v>
      </c>
      <c r="G16" s="49">
        <f t="shared" si="0"/>
        <v>2.2298456260720414</v>
      </c>
      <c r="H16" s="54">
        <v>147</v>
      </c>
      <c r="I16" s="46" t="s">
        <v>32</v>
      </c>
      <c r="J16" s="47">
        <v>10</v>
      </c>
      <c r="K16" s="50">
        <f t="shared" si="1"/>
        <v>4.5003487770302195</v>
      </c>
      <c r="L16" s="49">
        <f t="shared" si="2"/>
        <v>3.1645569620253164</v>
      </c>
      <c r="M16" s="53">
        <v>200202203</v>
      </c>
      <c r="N16" s="46" t="s">
        <v>37</v>
      </c>
      <c r="O16" s="47">
        <v>13</v>
      </c>
      <c r="P16" s="50">
        <f t="shared" si="3"/>
        <v>5.9893757688285243</v>
      </c>
      <c r="Q16" s="51">
        <f t="shared" si="4"/>
        <v>4.868913857677903</v>
      </c>
    </row>
    <row r="17" spans="1:17" ht="27.6" customHeight="1">
      <c r="A17" s="42">
        <v>9</v>
      </c>
      <c r="B17" s="54">
        <v>200202203</v>
      </c>
      <c r="C17" s="46" t="s">
        <v>37</v>
      </c>
      <c r="D17" s="47">
        <v>22</v>
      </c>
      <c r="E17" s="48">
        <v>5.0084688655362708</v>
      </c>
      <c r="G17" s="49">
        <f t="shared" si="0"/>
        <v>3.7735849056603774</v>
      </c>
      <c r="H17" s="53">
        <v>200202203</v>
      </c>
      <c r="I17" s="46" t="s">
        <v>37</v>
      </c>
      <c r="J17" s="47">
        <v>9</v>
      </c>
      <c r="K17" s="50">
        <f t="shared" si="1"/>
        <v>4.0503138993271977</v>
      </c>
      <c r="L17" s="49">
        <f t="shared" si="2"/>
        <v>2.8481012658227849</v>
      </c>
      <c r="M17" s="55">
        <v>150</v>
      </c>
      <c r="N17" s="46" t="s">
        <v>36</v>
      </c>
      <c r="O17" s="47">
        <v>10</v>
      </c>
      <c r="P17" s="50">
        <f t="shared" si="3"/>
        <v>4.6072121298680955</v>
      </c>
      <c r="Q17" s="51">
        <f t="shared" si="4"/>
        <v>3.7453183520599254</v>
      </c>
    </row>
    <row r="18" spans="1:17">
      <c r="A18" s="42">
        <v>10</v>
      </c>
      <c r="B18" s="53">
        <v>185</v>
      </c>
      <c r="C18" s="46" t="s">
        <v>33</v>
      </c>
      <c r="D18" s="47">
        <v>11</v>
      </c>
      <c r="E18" s="48">
        <v>4.9503836547332423</v>
      </c>
      <c r="F18" s="52" t="s">
        <v>34</v>
      </c>
      <c r="G18" s="49">
        <f t="shared" si="0"/>
        <v>1.8867924528301887</v>
      </c>
      <c r="H18" s="53">
        <v>156</v>
      </c>
      <c r="I18" s="46" t="s">
        <v>40</v>
      </c>
      <c r="J18" s="47">
        <v>7</v>
      </c>
      <c r="K18" s="50">
        <f t="shared" si="1"/>
        <v>3.1502441439211539</v>
      </c>
      <c r="L18" s="49">
        <f t="shared" si="2"/>
        <v>2.2151898734177213</v>
      </c>
      <c r="M18" s="53">
        <v>157</v>
      </c>
      <c r="N18" s="46" t="s">
        <v>42</v>
      </c>
      <c r="O18" s="47">
        <v>9</v>
      </c>
      <c r="P18" s="50">
        <f t="shared" si="3"/>
        <v>4.1464909168812865</v>
      </c>
      <c r="Q18" s="51">
        <f t="shared" si="4"/>
        <v>3.3707865168539324</v>
      </c>
    </row>
    <row r="19" spans="1:17">
      <c r="A19" s="42"/>
      <c r="B19" s="53"/>
      <c r="C19" s="46" t="s">
        <v>41</v>
      </c>
      <c r="D19" s="58">
        <f>D8-SUM(D9:D18)</f>
        <v>124</v>
      </c>
      <c r="E19" s="48">
        <f>D19/439256*100000</f>
        <v>28.22955178756807</v>
      </c>
      <c r="F19" s="48"/>
      <c r="G19" s="49">
        <f>D19/$D$8*100</f>
        <v>21.269296740994854</v>
      </c>
      <c r="H19" s="53"/>
      <c r="I19" s="46" t="s">
        <v>41</v>
      </c>
      <c r="J19" s="58">
        <f>J8-SUM(J9:J18)</f>
        <v>51</v>
      </c>
      <c r="K19" s="50">
        <f t="shared" si="1"/>
        <v>22.951778762854122</v>
      </c>
      <c r="L19" s="49">
        <f>J19/$J$8*100</f>
        <v>16.139240506329113</v>
      </c>
      <c r="M19" s="53"/>
      <c r="N19" s="46" t="s">
        <v>41</v>
      </c>
      <c r="O19" s="58">
        <f>O8-SUM(O9:O18)</f>
        <v>47</v>
      </c>
      <c r="P19" s="50">
        <f t="shared" si="3"/>
        <v>21.653897010380049</v>
      </c>
      <c r="Q19" s="51">
        <f>O19/$O$8*100</f>
        <v>17.602996254681649</v>
      </c>
    </row>
    <row r="20" spans="1:17" ht="6" customHeight="1">
      <c r="A20" s="59"/>
      <c r="B20" s="53"/>
      <c r="C20" s="60"/>
      <c r="D20" s="61"/>
      <c r="E20" s="62"/>
      <c r="F20" s="62"/>
      <c r="G20" s="59"/>
      <c r="H20" s="53"/>
      <c r="I20" s="60"/>
      <c r="J20" s="61"/>
      <c r="K20" s="48" t="s">
        <v>21</v>
      </c>
      <c r="L20" s="59"/>
      <c r="M20" s="53"/>
      <c r="N20" s="60"/>
      <c r="O20" s="61"/>
      <c r="P20" s="48"/>
      <c r="Q20" s="63"/>
    </row>
    <row r="21" spans="1:17" ht="6" customHeight="1">
      <c r="A21" s="64"/>
      <c r="B21" s="65"/>
      <c r="C21" s="66"/>
      <c r="D21" s="67"/>
      <c r="E21" s="68"/>
      <c r="F21" s="68"/>
      <c r="G21" s="64"/>
      <c r="H21" s="65"/>
      <c r="I21" s="66"/>
      <c r="J21" s="67"/>
      <c r="K21" s="68" t="s">
        <v>21</v>
      </c>
      <c r="L21" s="64"/>
      <c r="M21" s="65"/>
      <c r="N21" s="66"/>
      <c r="O21" s="67"/>
      <c r="P21" s="68"/>
      <c r="Q21" s="69"/>
    </row>
    <row r="22" spans="1:17">
      <c r="A22" s="42">
        <v>11</v>
      </c>
      <c r="B22" s="53">
        <v>147</v>
      </c>
      <c r="C22" s="46" t="s">
        <v>32</v>
      </c>
      <c r="D22" s="47">
        <v>15</v>
      </c>
      <c r="E22" s="48">
        <v>3.4148651355929118</v>
      </c>
      <c r="F22" s="43"/>
      <c r="G22" s="49">
        <f>D22/$D$8*100</f>
        <v>2.5728987993138936</v>
      </c>
      <c r="H22" s="53" t="s">
        <v>38</v>
      </c>
      <c r="I22" s="46" t="s">
        <v>39</v>
      </c>
      <c r="J22" s="47">
        <v>7</v>
      </c>
      <c r="K22" s="50">
        <f>J22/222205*100000</f>
        <v>3.1502441439211539</v>
      </c>
      <c r="L22" s="49">
        <f>J22/$J$8*100</f>
        <v>2.2151898734177213</v>
      </c>
      <c r="M22" s="53" t="s">
        <v>38</v>
      </c>
      <c r="N22" s="46" t="s">
        <v>39</v>
      </c>
      <c r="O22" s="47">
        <v>6</v>
      </c>
      <c r="P22" s="50">
        <f>O22/217051*100000</f>
        <v>2.7643272779208572</v>
      </c>
      <c r="Q22" s="51">
        <f>O22/$O$8*100</f>
        <v>2.2471910112359552</v>
      </c>
    </row>
    <row r="23" spans="1:17">
      <c r="A23" s="42">
        <v>12</v>
      </c>
      <c r="B23" s="53">
        <v>157</v>
      </c>
      <c r="C23" s="46" t="s">
        <v>42</v>
      </c>
      <c r="D23" s="47">
        <v>14</v>
      </c>
      <c r="E23" s="48">
        <v>3.1872074598867171</v>
      </c>
      <c r="F23" s="44"/>
      <c r="G23" s="49">
        <f>D23/$D$8*100</f>
        <v>2.4013722126929671</v>
      </c>
      <c r="H23" s="53">
        <v>191</v>
      </c>
      <c r="I23" s="46" t="s">
        <v>57</v>
      </c>
      <c r="J23" s="47">
        <v>6</v>
      </c>
      <c r="K23" s="50">
        <f>J23/222205*100000</f>
        <v>2.7002092662181321</v>
      </c>
      <c r="L23" s="49">
        <f>J23/$J$8*100</f>
        <v>1.89873417721519</v>
      </c>
      <c r="M23" s="53">
        <v>147</v>
      </c>
      <c r="N23" s="46" t="s">
        <v>32</v>
      </c>
      <c r="O23" s="47">
        <v>5</v>
      </c>
      <c r="P23" s="50">
        <f>O23/217051*100000</f>
        <v>2.3036060649340477</v>
      </c>
      <c r="Q23" s="51">
        <f>O23/$O$8*100</f>
        <v>1.8726591760299627</v>
      </c>
    </row>
    <row r="24" spans="1:17">
      <c r="A24" s="42">
        <v>13</v>
      </c>
      <c r="B24" s="53" t="s">
        <v>38</v>
      </c>
      <c r="C24" s="46" t="s">
        <v>39</v>
      </c>
      <c r="D24" s="47">
        <v>13</v>
      </c>
      <c r="E24" s="48">
        <v>2.9595497841805232</v>
      </c>
      <c r="F24" s="48"/>
      <c r="G24" s="49">
        <f>D24/$D$8*100</f>
        <v>2.2298456260720414</v>
      </c>
      <c r="H24" s="53">
        <v>157</v>
      </c>
      <c r="I24" s="46" t="s">
        <v>42</v>
      </c>
      <c r="J24" s="47">
        <v>5</v>
      </c>
      <c r="K24" s="50">
        <f>J24/222205*100000</f>
        <v>2.2501743885151098</v>
      </c>
      <c r="L24" s="49">
        <f>J24/$J$8*100</f>
        <v>1.5822784810126582</v>
      </c>
      <c r="M24" s="53">
        <v>156</v>
      </c>
      <c r="N24" s="46" t="s">
        <v>40</v>
      </c>
      <c r="O24" s="47">
        <v>5</v>
      </c>
      <c r="P24" s="50">
        <f>O24/217051*100000</f>
        <v>2.3036060649340477</v>
      </c>
      <c r="Q24" s="48">
        <f>O24/$O$8*100</f>
        <v>1.8726591760299627</v>
      </c>
    </row>
    <row r="25" spans="1:17">
      <c r="A25" s="42">
        <v>14</v>
      </c>
      <c r="B25" s="53">
        <v>156</v>
      </c>
      <c r="C25" s="46" t="s">
        <v>40</v>
      </c>
      <c r="D25" s="47">
        <v>12</v>
      </c>
      <c r="E25" s="48">
        <v>2.7318921084743293</v>
      </c>
      <c r="F25" s="48"/>
      <c r="G25" s="49">
        <f>D25/$D$8*100</f>
        <v>2.0583190394511153</v>
      </c>
      <c r="H25" s="53">
        <v>172173</v>
      </c>
      <c r="I25" s="46" t="s">
        <v>44</v>
      </c>
      <c r="J25" s="47">
        <v>5</v>
      </c>
      <c r="K25" s="50">
        <f>J25/222205*100000</f>
        <v>2.2501743885151098</v>
      </c>
      <c r="L25" s="49">
        <f>J25/$J$8*100</f>
        <v>1.5822784810126582</v>
      </c>
      <c r="M25" s="53">
        <v>191</v>
      </c>
      <c r="N25" s="46" t="s">
        <v>57</v>
      </c>
      <c r="O25" s="47">
        <v>5</v>
      </c>
      <c r="P25" s="50">
        <f>O25/217051*100000</f>
        <v>2.3036060649340477</v>
      </c>
      <c r="Q25" s="51">
        <f>O25/$O$8*100</f>
        <v>1.8726591760299627</v>
      </c>
    </row>
    <row r="26" spans="1:17" s="70" customFormat="1">
      <c r="A26" s="42">
        <v>15</v>
      </c>
      <c r="B26" s="53">
        <v>191</v>
      </c>
      <c r="C26" s="46" t="s">
        <v>57</v>
      </c>
      <c r="D26" s="47">
        <v>11</v>
      </c>
      <c r="E26" s="48">
        <v>2.5042344327681354</v>
      </c>
      <c r="F26" s="52"/>
      <c r="G26" s="49">
        <f>D26/$D$8*100</f>
        <v>1.8867924528301887</v>
      </c>
      <c r="H26" s="53">
        <v>171</v>
      </c>
      <c r="I26" s="46" t="s">
        <v>46</v>
      </c>
      <c r="J26" s="47">
        <v>4</v>
      </c>
      <c r="K26" s="50">
        <f>J26/222205*100000</f>
        <v>1.8001395108120879</v>
      </c>
      <c r="L26" s="49">
        <f>J26/$J$8*100</f>
        <v>1.2658227848101267</v>
      </c>
      <c r="M26" s="53">
        <v>183</v>
      </c>
      <c r="N26" s="46" t="s">
        <v>56</v>
      </c>
      <c r="O26" s="47">
        <v>4</v>
      </c>
      <c r="P26" s="50">
        <f>O26/217051*100000</f>
        <v>1.8428848519472381</v>
      </c>
      <c r="Q26" s="51">
        <f>O26/$O$8*100</f>
        <v>1.4981273408239701</v>
      </c>
    </row>
    <row r="27" spans="1:17" ht="6.95" customHeight="1">
      <c r="A27" s="59"/>
      <c r="B27" s="71"/>
      <c r="C27" s="72"/>
      <c r="D27" s="61"/>
      <c r="E27" s="62"/>
      <c r="F27" s="62"/>
      <c r="G27" s="73"/>
      <c r="H27" s="71"/>
      <c r="I27" s="60"/>
      <c r="J27" s="61"/>
      <c r="K27" s="62"/>
      <c r="L27" s="73"/>
      <c r="M27" s="71"/>
      <c r="N27" s="72"/>
      <c r="O27" s="61"/>
      <c r="P27" s="62"/>
      <c r="Q27" s="62"/>
    </row>
    <row r="28" spans="1:17" ht="5.0999999999999996" customHeight="1">
      <c r="A28" s="45"/>
      <c r="B28" s="53"/>
      <c r="C28" s="74"/>
      <c r="D28" s="58"/>
      <c r="E28" s="48"/>
      <c r="F28" s="48"/>
      <c r="G28" s="48"/>
      <c r="H28" s="53"/>
      <c r="I28" s="74"/>
      <c r="J28" s="58"/>
      <c r="K28" s="48"/>
      <c r="L28" s="48"/>
      <c r="M28" s="53"/>
      <c r="N28" s="74"/>
      <c r="O28" s="58"/>
      <c r="P28" s="48"/>
      <c r="Q28" s="48"/>
    </row>
    <row r="29" spans="1:17" s="6" customFormat="1" ht="15" customHeight="1">
      <c r="A29" s="75" t="s">
        <v>58</v>
      </c>
      <c r="B29" s="76"/>
      <c r="C29" s="77"/>
      <c r="D29" s="77"/>
      <c r="E29" s="77"/>
      <c r="F29" s="77"/>
      <c r="G29" s="77"/>
      <c r="H29" s="76"/>
      <c r="I29" s="14"/>
      <c r="J29" s="77"/>
      <c r="K29" s="77"/>
      <c r="L29" s="78"/>
      <c r="M29" s="79"/>
      <c r="P29" s="78"/>
      <c r="Q29" s="80" t="s">
        <v>21</v>
      </c>
    </row>
    <row r="30" spans="1:17" s="6" customFormat="1" ht="15" customHeight="1">
      <c r="A30" s="81" t="s">
        <v>59</v>
      </c>
      <c r="B30" s="76"/>
      <c r="C30" s="77"/>
      <c r="D30" s="77"/>
      <c r="E30" s="77"/>
      <c r="F30" s="76"/>
      <c r="G30" s="14"/>
      <c r="H30" s="76"/>
      <c r="I30" s="14"/>
      <c r="J30" s="77"/>
      <c r="K30" s="77"/>
      <c r="L30" s="78"/>
      <c r="M30" s="44"/>
      <c r="N30" s="44"/>
      <c r="Q30" s="78"/>
    </row>
    <row r="31" spans="1:17" s="6" customFormat="1" ht="15" customHeight="1">
      <c r="A31" s="81" t="s">
        <v>60</v>
      </c>
      <c r="B31" s="76"/>
      <c r="C31" s="77"/>
      <c r="D31" s="14"/>
      <c r="E31" s="14"/>
      <c r="F31" s="76"/>
      <c r="G31" s="14"/>
      <c r="H31" s="14"/>
      <c r="I31" s="14"/>
      <c r="J31" s="77"/>
      <c r="K31" s="77"/>
      <c r="L31" s="78"/>
      <c r="M31" s="44"/>
      <c r="N31" s="44"/>
      <c r="O31" s="78"/>
      <c r="P31" s="78"/>
      <c r="Q31" s="78"/>
    </row>
    <row r="32" spans="1:17">
      <c r="A32" s="82"/>
      <c r="B32" s="44"/>
      <c r="F32" s="44"/>
      <c r="I32" s="82"/>
      <c r="M32" s="44"/>
    </row>
    <row r="33" spans="1:14" s="83" customFormat="1">
      <c r="A33" s="44"/>
      <c r="H33" s="57"/>
      <c r="I33" s="44"/>
      <c r="J33" s="43"/>
      <c r="K33" s="43"/>
      <c r="L33" s="43"/>
      <c r="M33" s="57"/>
      <c r="N33" s="44"/>
    </row>
    <row r="34" spans="1:14">
      <c r="B34" s="44"/>
      <c r="F34" s="44"/>
    </row>
    <row r="35" spans="1:14">
      <c r="B35" s="44"/>
      <c r="F35" s="44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80" workbookViewId="0">
      <selection activeCell="J17" sqref="J17"/>
    </sheetView>
  </sheetViews>
  <sheetFormatPr defaultColWidth="8.875" defaultRowHeight="16.5"/>
  <cols>
    <col min="1" max="1" width="2.875" style="44" customWidth="1"/>
    <col min="2" max="2" width="9.375" style="57" customWidth="1"/>
    <col min="3" max="3" width="16.375" style="44" customWidth="1"/>
    <col min="4" max="4" width="7.125" style="44" customWidth="1"/>
    <col min="5" max="5" width="7.875" style="44" customWidth="1"/>
    <col min="6" max="6" width="2.25" style="57" customWidth="1"/>
    <col min="7" max="7" width="6.75" style="44" customWidth="1"/>
    <col min="8" max="8" width="9.375" style="57" customWidth="1"/>
    <col min="9" max="9" width="16.375" style="44" customWidth="1"/>
    <col min="10" max="10" width="7.125" style="43" customWidth="1"/>
    <col min="11" max="11" width="8.75" style="43" customWidth="1"/>
    <col min="12" max="12" width="6.75" style="43" customWidth="1"/>
    <col min="13" max="13" width="9.375" style="57" customWidth="1"/>
    <col min="14" max="14" width="16.375" style="44" customWidth="1"/>
    <col min="15" max="15" width="7.125" style="43" customWidth="1"/>
    <col min="16" max="16" width="8.75" style="43" customWidth="1"/>
    <col min="17" max="17" width="6.75" style="43" customWidth="1"/>
    <col min="18" max="16384" width="8.875" style="44"/>
  </cols>
  <sheetData>
    <row r="1" spans="1:17" s="6" customFormat="1" ht="25.5">
      <c r="A1" s="1" t="s">
        <v>61</v>
      </c>
      <c r="B1" s="2"/>
      <c r="C1" s="3"/>
      <c r="D1" s="3"/>
      <c r="E1" s="4"/>
      <c r="F1" s="4"/>
      <c r="G1" s="4"/>
      <c r="H1" s="2"/>
      <c r="I1" s="4"/>
      <c r="J1" s="4"/>
      <c r="K1" s="4"/>
      <c r="L1" s="4"/>
      <c r="M1" s="2"/>
      <c r="N1" s="4"/>
      <c r="O1" s="4"/>
      <c r="P1" s="4"/>
      <c r="Q1" s="5"/>
    </row>
    <row r="2" spans="1:17" s="6" customFormat="1" ht="19.5" customHeight="1">
      <c r="A2" s="7" t="s">
        <v>62</v>
      </c>
      <c r="B2" s="2"/>
      <c r="C2" s="3"/>
      <c r="D2" s="4"/>
      <c r="E2" s="4"/>
      <c r="F2" s="4"/>
      <c r="G2" s="4"/>
      <c r="H2" s="3"/>
      <c r="I2" s="3"/>
      <c r="J2" s="4"/>
      <c r="K2" s="4"/>
      <c r="L2" s="4"/>
      <c r="M2" s="2"/>
      <c r="N2" s="4"/>
      <c r="O2" s="4"/>
      <c r="P2" s="4"/>
      <c r="Q2" s="5"/>
    </row>
    <row r="3" spans="1:17" s="14" customFormat="1" ht="15" customHeight="1">
      <c r="A3" s="8" t="s">
        <v>2</v>
      </c>
      <c r="B3" s="9"/>
      <c r="C3" s="10" t="s">
        <v>3</v>
      </c>
      <c r="D3" s="11"/>
      <c r="E3" s="11"/>
      <c r="F3" s="9"/>
      <c r="G3" s="12"/>
      <c r="H3" s="9"/>
      <c r="I3" s="10" t="s">
        <v>4</v>
      </c>
      <c r="J3" s="10"/>
      <c r="K3" s="10"/>
      <c r="L3" s="13"/>
      <c r="M3" s="9"/>
      <c r="N3" s="10" t="s">
        <v>5</v>
      </c>
      <c r="O3" s="10"/>
      <c r="P3" s="10"/>
      <c r="Q3" s="10"/>
    </row>
    <row r="4" spans="1:17" s="14" customFormat="1" ht="15" customHeight="1">
      <c r="A4" s="15"/>
      <c r="B4" s="16" t="s">
        <v>6</v>
      </c>
      <c r="C4" s="17"/>
      <c r="D4" s="18" t="s">
        <v>7</v>
      </c>
      <c r="E4" s="19" t="s">
        <v>8</v>
      </c>
      <c r="F4" s="20"/>
      <c r="G4" s="18" t="s">
        <v>9</v>
      </c>
      <c r="H4" s="16" t="s">
        <v>6</v>
      </c>
      <c r="I4" s="17"/>
      <c r="J4" s="18" t="s">
        <v>7</v>
      </c>
      <c r="K4" s="18" t="s">
        <v>8</v>
      </c>
      <c r="L4" s="18" t="s">
        <v>9</v>
      </c>
      <c r="M4" s="16" t="s">
        <v>6</v>
      </c>
      <c r="N4" s="17"/>
      <c r="O4" s="18" t="s">
        <v>7</v>
      </c>
      <c r="P4" s="18" t="s">
        <v>8</v>
      </c>
      <c r="Q4" s="21" t="s">
        <v>9</v>
      </c>
    </row>
    <row r="5" spans="1:17" s="14" customFormat="1" ht="15" customHeight="1">
      <c r="A5" s="22"/>
      <c r="B5" s="23" t="s">
        <v>10</v>
      </c>
      <c r="C5" s="24" t="s">
        <v>63</v>
      </c>
      <c r="D5" s="25"/>
      <c r="E5" s="26" t="s">
        <v>12</v>
      </c>
      <c r="F5" s="27"/>
      <c r="G5" s="28" t="s">
        <v>13</v>
      </c>
      <c r="H5" s="23" t="s">
        <v>10</v>
      </c>
      <c r="I5" s="24" t="s">
        <v>63</v>
      </c>
      <c r="J5" s="25"/>
      <c r="K5" s="28" t="s">
        <v>14</v>
      </c>
      <c r="L5" s="28" t="s">
        <v>13</v>
      </c>
      <c r="M5" s="23" t="s">
        <v>10</v>
      </c>
      <c r="N5" s="24" t="s">
        <v>63</v>
      </c>
      <c r="O5" s="25"/>
      <c r="P5" s="28" t="s">
        <v>15</v>
      </c>
      <c r="Q5" s="29" t="s">
        <v>13</v>
      </c>
    </row>
    <row r="6" spans="1:17" s="14" customFormat="1" ht="15" customHeight="1">
      <c r="A6" s="30" t="s">
        <v>16</v>
      </c>
      <c r="B6" s="31" t="s">
        <v>17</v>
      </c>
      <c r="C6" s="32"/>
      <c r="D6" s="33" t="s">
        <v>18</v>
      </c>
      <c r="E6" s="34" t="s">
        <v>19</v>
      </c>
      <c r="F6" s="35"/>
      <c r="G6" s="33" t="s">
        <v>20</v>
      </c>
      <c r="H6" s="31" t="s">
        <v>17</v>
      </c>
      <c r="I6" s="32"/>
      <c r="J6" s="33" t="s">
        <v>18</v>
      </c>
      <c r="K6" s="33" t="s">
        <v>19</v>
      </c>
      <c r="L6" s="33" t="s">
        <v>20</v>
      </c>
      <c r="M6" s="31" t="s">
        <v>17</v>
      </c>
      <c r="N6" s="32"/>
      <c r="O6" s="33" t="s">
        <v>18</v>
      </c>
      <c r="P6" s="36" t="s">
        <v>19</v>
      </c>
      <c r="Q6" s="37" t="s">
        <v>20</v>
      </c>
    </row>
    <row r="7" spans="1:17" ht="6" customHeight="1">
      <c r="A7" s="38"/>
      <c r="B7" s="39"/>
      <c r="C7" s="40"/>
      <c r="D7" s="41"/>
      <c r="E7" s="41"/>
      <c r="F7" s="41"/>
      <c r="G7" s="42"/>
      <c r="H7" s="39"/>
      <c r="I7" s="40"/>
      <c r="J7" s="41"/>
      <c r="K7" s="41"/>
      <c r="L7" s="42"/>
      <c r="M7" s="39"/>
      <c r="N7" s="40"/>
      <c r="O7" s="41"/>
      <c r="P7" s="41"/>
    </row>
    <row r="8" spans="1:17">
      <c r="A8" s="42" t="s">
        <v>21</v>
      </c>
      <c r="B8" s="39" t="s">
        <v>22</v>
      </c>
      <c r="C8" s="46" t="s">
        <v>23</v>
      </c>
      <c r="D8" s="47">
        <v>640</v>
      </c>
      <c r="E8" s="48">
        <v>142.25794477279851</v>
      </c>
      <c r="F8" s="48"/>
      <c r="G8" s="49">
        <f t="shared" ref="G8:G19" si="0">D8/$D$8*100</f>
        <v>100</v>
      </c>
      <c r="H8" s="39" t="s">
        <v>22</v>
      </c>
      <c r="I8" s="46" t="s">
        <v>23</v>
      </c>
      <c r="J8" s="47">
        <v>356</v>
      </c>
      <c r="K8" s="50">
        <v>157.38563016145289</v>
      </c>
      <c r="L8" s="49">
        <f t="shared" ref="L8:L19" si="1">J8/$J$8*100</f>
        <v>100</v>
      </c>
      <c r="M8" s="39" t="s">
        <v>22</v>
      </c>
      <c r="N8" s="46" t="s">
        <v>23</v>
      </c>
      <c r="O8" s="47">
        <v>284</v>
      </c>
      <c r="P8" s="50">
        <v>126.9614198220752</v>
      </c>
      <c r="Q8" s="51">
        <f t="shared" ref="Q8:Q19" si="2">O8/$O$8*100</f>
        <v>100</v>
      </c>
    </row>
    <row r="9" spans="1:17">
      <c r="A9" s="42">
        <v>1</v>
      </c>
      <c r="B9" s="53">
        <v>162</v>
      </c>
      <c r="C9" s="46" t="s">
        <v>24</v>
      </c>
      <c r="D9" s="47">
        <v>107</v>
      </c>
      <c r="E9" s="48">
        <v>23.783750141702249</v>
      </c>
      <c r="F9" s="48"/>
      <c r="G9" s="49">
        <f t="shared" si="0"/>
        <v>16.71875</v>
      </c>
      <c r="H9" s="53">
        <v>155</v>
      </c>
      <c r="I9" s="46" t="s">
        <v>25</v>
      </c>
      <c r="J9" s="47">
        <v>67</v>
      </c>
      <c r="K9" s="50">
        <v>29.62032927195883</v>
      </c>
      <c r="L9" s="49">
        <f t="shared" si="1"/>
        <v>18.820224719101123</v>
      </c>
      <c r="M9" s="53">
        <v>162</v>
      </c>
      <c r="N9" s="46" t="s">
        <v>24</v>
      </c>
      <c r="O9" s="47">
        <v>59</v>
      </c>
      <c r="P9" s="50">
        <v>26.375787920783228</v>
      </c>
      <c r="Q9" s="51">
        <f t="shared" si="2"/>
        <v>20.774647887323944</v>
      </c>
    </row>
    <row r="10" spans="1:17">
      <c r="A10" s="42">
        <v>2</v>
      </c>
      <c r="B10" s="53">
        <v>155</v>
      </c>
      <c r="C10" s="46" t="s">
        <v>25</v>
      </c>
      <c r="D10" s="47">
        <v>93</v>
      </c>
      <c r="E10" s="48">
        <v>20.671857599797285</v>
      </c>
      <c r="F10" s="48"/>
      <c r="G10" s="49">
        <f t="shared" si="0"/>
        <v>14.531250000000002</v>
      </c>
      <c r="H10" s="53">
        <v>151</v>
      </c>
      <c r="I10" s="46" t="s">
        <v>26</v>
      </c>
      <c r="J10" s="47">
        <v>54</v>
      </c>
      <c r="K10" s="50">
        <v>23.873101204265328</v>
      </c>
      <c r="L10" s="49">
        <f t="shared" si="1"/>
        <v>15.168539325842698</v>
      </c>
      <c r="M10" s="53">
        <v>151</v>
      </c>
      <c r="N10" s="46" t="s">
        <v>26</v>
      </c>
      <c r="O10" s="47">
        <v>29</v>
      </c>
      <c r="P10" s="50">
        <v>12.964370333944299</v>
      </c>
      <c r="Q10" s="51">
        <f t="shared" si="2"/>
        <v>10.211267605633804</v>
      </c>
    </row>
    <row r="11" spans="1:17">
      <c r="A11" s="42">
        <v>3</v>
      </c>
      <c r="B11" s="53">
        <v>151</v>
      </c>
      <c r="C11" s="46" t="s">
        <v>26</v>
      </c>
      <c r="D11" s="47">
        <v>83</v>
      </c>
      <c r="E11" s="48">
        <v>18.449077212722308</v>
      </c>
      <c r="F11" s="48"/>
      <c r="G11" s="49">
        <f t="shared" si="0"/>
        <v>12.968750000000002</v>
      </c>
      <c r="H11" s="53">
        <v>162</v>
      </c>
      <c r="I11" s="46" t="s">
        <v>24</v>
      </c>
      <c r="J11" s="47">
        <v>48</v>
      </c>
      <c r="K11" s="50">
        <v>21.220534403791401</v>
      </c>
      <c r="L11" s="49">
        <f t="shared" si="1"/>
        <v>13.48314606741573</v>
      </c>
      <c r="M11" s="54">
        <v>155</v>
      </c>
      <c r="N11" s="46" t="s">
        <v>25</v>
      </c>
      <c r="O11" s="47">
        <v>26</v>
      </c>
      <c r="P11" s="50">
        <v>11.623228575260406</v>
      </c>
      <c r="Q11" s="51">
        <f t="shared" si="2"/>
        <v>9.1549295774647899</v>
      </c>
    </row>
    <row r="12" spans="1:17" ht="28.5">
      <c r="A12" s="42">
        <v>4</v>
      </c>
      <c r="B12" s="54" t="s">
        <v>55</v>
      </c>
      <c r="C12" s="56" t="s">
        <v>30</v>
      </c>
      <c r="D12" s="47">
        <v>53</v>
      </c>
      <c r="E12" s="48">
        <v>11.780736051497376</v>
      </c>
      <c r="G12" s="49">
        <f t="shared" si="0"/>
        <v>8.28125</v>
      </c>
      <c r="H12" s="55" t="s">
        <v>55</v>
      </c>
      <c r="I12" s="56" t="s">
        <v>30</v>
      </c>
      <c r="J12" s="47">
        <v>32</v>
      </c>
      <c r="K12" s="50">
        <v>14.147022935860935</v>
      </c>
      <c r="L12" s="49">
        <f t="shared" si="1"/>
        <v>8.9887640449438209</v>
      </c>
      <c r="M12" s="53" t="s">
        <v>55</v>
      </c>
      <c r="N12" s="46" t="s">
        <v>30</v>
      </c>
      <c r="O12" s="47">
        <v>21</v>
      </c>
      <c r="P12" s="50">
        <v>9.3879923107872507</v>
      </c>
      <c r="Q12" s="51">
        <f t="shared" si="2"/>
        <v>7.3943661971830981</v>
      </c>
    </row>
    <row r="13" spans="1:17">
      <c r="A13" s="42">
        <v>5</v>
      </c>
      <c r="B13" s="53">
        <v>147</v>
      </c>
      <c r="C13" s="46" t="s">
        <v>32</v>
      </c>
      <c r="D13" s="47">
        <v>43</v>
      </c>
      <c r="E13" s="48">
        <v>9.5579556644223995</v>
      </c>
      <c r="G13" s="49">
        <f t="shared" si="0"/>
        <v>6.71875</v>
      </c>
      <c r="H13" s="54">
        <v>147</v>
      </c>
      <c r="I13" s="56" t="s">
        <v>32</v>
      </c>
      <c r="J13" s="47">
        <v>27</v>
      </c>
      <c r="K13" s="50">
        <v>11.936550602132664</v>
      </c>
      <c r="L13" s="49">
        <f t="shared" si="1"/>
        <v>7.5842696629213489</v>
      </c>
      <c r="M13" s="54">
        <v>179180</v>
      </c>
      <c r="N13" s="56" t="s">
        <v>27</v>
      </c>
      <c r="O13" s="47">
        <v>21</v>
      </c>
      <c r="P13" s="50">
        <v>9.3879923107872507</v>
      </c>
      <c r="Q13" s="51">
        <f t="shared" si="2"/>
        <v>7.3943661971830981</v>
      </c>
    </row>
    <row r="14" spans="1:17">
      <c r="A14" s="42">
        <v>6</v>
      </c>
      <c r="B14" s="54">
        <v>179180</v>
      </c>
      <c r="C14" s="46" t="s">
        <v>27</v>
      </c>
      <c r="D14" s="47">
        <v>21</v>
      </c>
      <c r="E14" s="48">
        <v>9.3879923107872507</v>
      </c>
      <c r="F14" s="52" t="s">
        <v>28</v>
      </c>
      <c r="G14" s="49">
        <f t="shared" si="0"/>
        <v>3.28125</v>
      </c>
      <c r="H14" s="54">
        <v>150</v>
      </c>
      <c r="I14" s="46" t="s">
        <v>36</v>
      </c>
      <c r="J14" s="47">
        <v>25</v>
      </c>
      <c r="K14" s="50">
        <v>11.052361668641355</v>
      </c>
      <c r="L14" s="49">
        <f t="shared" si="1"/>
        <v>7.02247191011236</v>
      </c>
      <c r="M14" s="53">
        <v>153154</v>
      </c>
      <c r="N14" s="46" t="s">
        <v>31</v>
      </c>
      <c r="O14" s="47">
        <v>20</v>
      </c>
      <c r="P14" s="50">
        <v>8.9409450578926197</v>
      </c>
      <c r="Q14" s="51">
        <f t="shared" si="2"/>
        <v>7.042253521126761</v>
      </c>
    </row>
    <row r="15" spans="1:17">
      <c r="A15" s="42">
        <v>7</v>
      </c>
      <c r="B15" s="54">
        <v>150</v>
      </c>
      <c r="C15" s="56" t="s">
        <v>36</v>
      </c>
      <c r="D15" s="47">
        <v>42</v>
      </c>
      <c r="E15" s="48">
        <v>9.3356776257149026</v>
      </c>
      <c r="G15" s="49">
        <f t="shared" si="0"/>
        <v>6.5625</v>
      </c>
      <c r="H15" s="53">
        <v>200202203</v>
      </c>
      <c r="I15" s="46" t="s">
        <v>37</v>
      </c>
      <c r="J15" s="47">
        <v>18</v>
      </c>
      <c r="K15" s="50">
        <v>7.9577004014217767</v>
      </c>
      <c r="L15" s="49">
        <f t="shared" si="1"/>
        <v>5.0561797752808983</v>
      </c>
      <c r="M15" s="54">
        <v>150</v>
      </c>
      <c r="N15" s="46" t="s">
        <v>36</v>
      </c>
      <c r="O15" s="47">
        <v>17</v>
      </c>
      <c r="P15" s="50">
        <v>7.5998032992087268</v>
      </c>
      <c r="Q15" s="51">
        <f t="shared" si="2"/>
        <v>5.9859154929577461</v>
      </c>
    </row>
    <row r="16" spans="1:17">
      <c r="A16" s="42">
        <v>8</v>
      </c>
      <c r="B16" s="55">
        <v>153154</v>
      </c>
      <c r="C16" s="56" t="s">
        <v>31</v>
      </c>
      <c r="D16" s="47">
        <v>35</v>
      </c>
      <c r="E16" s="48">
        <v>7.7797313547624185</v>
      </c>
      <c r="G16" s="49">
        <f t="shared" si="0"/>
        <v>5.46875</v>
      </c>
      <c r="H16" s="54">
        <v>153154</v>
      </c>
      <c r="I16" s="46" t="s">
        <v>31</v>
      </c>
      <c r="J16" s="47">
        <v>15</v>
      </c>
      <c r="K16" s="50">
        <v>6.6314170011848139</v>
      </c>
      <c r="L16" s="49">
        <f t="shared" si="1"/>
        <v>4.213483146067416</v>
      </c>
      <c r="M16" s="53">
        <v>147</v>
      </c>
      <c r="N16" s="46" t="s">
        <v>32</v>
      </c>
      <c r="O16" s="47">
        <v>16</v>
      </c>
      <c r="P16" s="50">
        <v>7.1527560463140949</v>
      </c>
      <c r="Q16" s="51">
        <f t="shared" si="2"/>
        <v>5.6338028169014089</v>
      </c>
    </row>
    <row r="17" spans="1:17" ht="27.6" customHeight="1">
      <c r="A17" s="42">
        <v>9</v>
      </c>
      <c r="B17" s="54">
        <v>200202203</v>
      </c>
      <c r="C17" s="46" t="s">
        <v>37</v>
      </c>
      <c r="D17" s="47">
        <v>31</v>
      </c>
      <c r="E17" s="48">
        <v>6.8906191999324271</v>
      </c>
      <c r="G17" s="49">
        <f t="shared" si="0"/>
        <v>4.84375</v>
      </c>
      <c r="H17" s="53" t="s">
        <v>38</v>
      </c>
      <c r="I17" s="46" t="s">
        <v>39</v>
      </c>
      <c r="J17" s="47">
        <v>11</v>
      </c>
      <c r="K17" s="50">
        <v>4.8630391342021966</v>
      </c>
      <c r="L17" s="49">
        <f t="shared" si="1"/>
        <v>3.089887640449438</v>
      </c>
      <c r="M17" s="55">
        <v>156</v>
      </c>
      <c r="N17" s="46" t="s">
        <v>40</v>
      </c>
      <c r="O17" s="47">
        <v>14</v>
      </c>
      <c r="P17" s="50">
        <v>6.2586615405248338</v>
      </c>
      <c r="Q17" s="51">
        <f t="shared" si="2"/>
        <v>4.929577464788732</v>
      </c>
    </row>
    <row r="18" spans="1:17">
      <c r="A18" s="42">
        <v>10</v>
      </c>
      <c r="B18" s="53" t="s">
        <v>38</v>
      </c>
      <c r="C18" s="46" t="s">
        <v>39</v>
      </c>
      <c r="D18" s="47">
        <v>20</v>
      </c>
      <c r="E18" s="48">
        <v>4.4455607741499534</v>
      </c>
      <c r="F18" s="52"/>
      <c r="G18" s="49">
        <f t="shared" si="0"/>
        <v>3.125</v>
      </c>
      <c r="H18" s="53">
        <v>157</v>
      </c>
      <c r="I18" s="46" t="s">
        <v>42</v>
      </c>
      <c r="J18" s="47">
        <v>8</v>
      </c>
      <c r="K18" s="50">
        <v>3.5367557339652338</v>
      </c>
      <c r="L18" s="49">
        <f t="shared" si="1"/>
        <v>2.2471910112359552</v>
      </c>
      <c r="M18" s="53">
        <v>200202203</v>
      </c>
      <c r="N18" s="46" t="s">
        <v>37</v>
      </c>
      <c r="O18" s="47">
        <v>13</v>
      </c>
      <c r="P18" s="50">
        <v>5.8116142876302028</v>
      </c>
      <c r="Q18" s="51">
        <f t="shared" si="2"/>
        <v>4.5774647887323949</v>
      </c>
    </row>
    <row r="19" spans="1:17">
      <c r="A19" s="42"/>
      <c r="B19" s="53"/>
      <c r="C19" s="46" t="s">
        <v>41</v>
      </c>
      <c r="D19" s="58">
        <f>D8-SUM(D9:D18)</f>
        <v>112</v>
      </c>
      <c r="E19" s="48">
        <f>D19/449887*100000</f>
        <v>24.895140335239741</v>
      </c>
      <c r="F19" s="48"/>
      <c r="G19" s="49">
        <f t="shared" si="0"/>
        <v>17.5</v>
      </c>
      <c r="H19" s="53"/>
      <c r="I19" s="46" t="s">
        <v>41</v>
      </c>
      <c r="J19" s="58">
        <f>J8-SUM(J9:J18)</f>
        <v>51</v>
      </c>
      <c r="K19" s="50">
        <f>J19/226196*100000</f>
        <v>22.546817804028365</v>
      </c>
      <c r="L19" s="49">
        <f t="shared" si="1"/>
        <v>14.325842696629213</v>
      </c>
      <c r="M19" s="53"/>
      <c r="N19" s="46" t="s">
        <v>41</v>
      </c>
      <c r="O19" s="58">
        <f>O8-SUM(O9:O18)</f>
        <v>48</v>
      </c>
      <c r="P19" s="50">
        <f>O19/223690*100000</f>
        <v>21.458268138942287</v>
      </c>
      <c r="Q19" s="51">
        <f t="shared" si="2"/>
        <v>16.901408450704224</v>
      </c>
    </row>
    <row r="20" spans="1:17" ht="6" customHeight="1">
      <c r="A20" s="59"/>
      <c r="B20" s="53"/>
      <c r="C20" s="60"/>
      <c r="D20" s="61"/>
      <c r="E20" s="62"/>
      <c r="F20" s="62"/>
      <c r="G20" s="59"/>
      <c r="H20" s="53"/>
      <c r="I20" s="60"/>
      <c r="J20" s="61"/>
      <c r="K20" s="48" t="s">
        <v>21</v>
      </c>
      <c r="L20" s="59"/>
      <c r="M20" s="53"/>
      <c r="N20" s="60"/>
      <c r="O20" s="61"/>
      <c r="P20" s="48"/>
      <c r="Q20" s="63"/>
    </row>
    <row r="21" spans="1:17" ht="6" customHeight="1">
      <c r="A21" s="64"/>
      <c r="B21" s="65"/>
      <c r="C21" s="66"/>
      <c r="D21" s="67"/>
      <c r="E21" s="68"/>
      <c r="F21" s="68"/>
      <c r="G21" s="64"/>
      <c r="H21" s="65"/>
      <c r="I21" s="66"/>
      <c r="J21" s="67"/>
      <c r="K21" s="68" t="s">
        <v>21</v>
      </c>
      <c r="L21" s="64"/>
      <c r="M21" s="65"/>
      <c r="N21" s="66"/>
      <c r="O21" s="67"/>
      <c r="P21" s="68"/>
      <c r="Q21" s="69"/>
    </row>
    <row r="22" spans="1:17">
      <c r="A22" s="42">
        <v>11</v>
      </c>
      <c r="B22" s="53">
        <v>156</v>
      </c>
      <c r="C22" s="46" t="s">
        <v>40</v>
      </c>
      <c r="D22" s="47">
        <v>18</v>
      </c>
      <c r="E22" s="48">
        <v>4.0010046967349577</v>
      </c>
      <c r="F22" s="43"/>
      <c r="G22" s="49">
        <f>D22/$D$8*100</f>
        <v>2.8125</v>
      </c>
      <c r="H22" s="53">
        <v>191</v>
      </c>
      <c r="I22" s="46" t="s">
        <v>57</v>
      </c>
      <c r="J22" s="47">
        <v>8</v>
      </c>
      <c r="K22" s="50">
        <v>3.5367557339652338</v>
      </c>
      <c r="L22" s="49">
        <f>J22/$J$8*100</f>
        <v>2.2471910112359552</v>
      </c>
      <c r="M22" s="53" t="s">
        <v>38</v>
      </c>
      <c r="N22" s="46" t="s">
        <v>39</v>
      </c>
      <c r="O22" s="47">
        <v>9</v>
      </c>
      <c r="P22" s="50">
        <v>4.0234252760516789</v>
      </c>
      <c r="Q22" s="51">
        <f>O22/$O$8*100</f>
        <v>3.169014084507042</v>
      </c>
    </row>
    <row r="23" spans="1:17">
      <c r="A23" s="42">
        <v>12</v>
      </c>
      <c r="B23" s="53">
        <v>174</v>
      </c>
      <c r="C23" s="46" t="s">
        <v>35</v>
      </c>
      <c r="D23" s="47">
        <v>8</v>
      </c>
      <c r="E23" s="48">
        <v>3.5763780231570474</v>
      </c>
      <c r="F23" s="52" t="s">
        <v>28</v>
      </c>
      <c r="G23" s="49">
        <f>D23/$D$8*100</f>
        <v>1.25</v>
      </c>
      <c r="H23" s="53">
        <v>185</v>
      </c>
      <c r="I23" s="46" t="s">
        <v>33</v>
      </c>
      <c r="J23" s="47">
        <v>6</v>
      </c>
      <c r="K23" s="50">
        <v>2.6525668004739251</v>
      </c>
      <c r="L23" s="49">
        <f>J23/$J$8*100</f>
        <v>1.6853932584269662</v>
      </c>
      <c r="M23" s="53">
        <v>174</v>
      </c>
      <c r="N23" s="46" t="s">
        <v>35</v>
      </c>
      <c r="O23" s="47">
        <v>8</v>
      </c>
      <c r="P23" s="50">
        <v>3.5763780231570474</v>
      </c>
      <c r="Q23" s="51">
        <f>O23/$O$8*100</f>
        <v>2.8169014084507045</v>
      </c>
    </row>
    <row r="24" spans="1:17">
      <c r="A24" s="42">
        <v>13</v>
      </c>
      <c r="B24" s="53">
        <v>157</v>
      </c>
      <c r="C24" s="46" t="s">
        <v>42</v>
      </c>
      <c r="D24" s="47">
        <v>14</v>
      </c>
      <c r="E24" s="48">
        <v>3.1118925419049677</v>
      </c>
      <c r="F24" s="48"/>
      <c r="G24" s="49">
        <f>D24/$D$8*100</f>
        <v>2.1875</v>
      </c>
      <c r="H24" s="53">
        <v>161</v>
      </c>
      <c r="I24" s="46" t="s">
        <v>43</v>
      </c>
      <c r="J24" s="47">
        <v>5</v>
      </c>
      <c r="K24" s="50">
        <v>2.210472333728271</v>
      </c>
      <c r="L24" s="49">
        <f>J24/$J$8*100</f>
        <v>1.4044943820224718</v>
      </c>
      <c r="M24" s="53">
        <v>157</v>
      </c>
      <c r="N24" s="46" t="s">
        <v>42</v>
      </c>
      <c r="O24" s="47">
        <v>6</v>
      </c>
      <c r="P24" s="50">
        <v>2.6822835173677859</v>
      </c>
      <c r="Q24" s="48">
        <f>O24/$O$8*100</f>
        <v>2.112676056338028</v>
      </c>
    </row>
    <row r="25" spans="1:17">
      <c r="A25" s="42">
        <v>14</v>
      </c>
      <c r="B25" s="53">
        <v>191</v>
      </c>
      <c r="C25" s="46" t="s">
        <v>57</v>
      </c>
      <c r="D25" s="47">
        <v>12</v>
      </c>
      <c r="E25" s="48">
        <v>2.667336464489972</v>
      </c>
      <c r="F25" s="48"/>
      <c r="G25" s="49">
        <f>D25/$D$8*100</f>
        <v>1.875</v>
      </c>
      <c r="H25" s="53">
        <v>172173</v>
      </c>
      <c r="I25" s="46" t="s">
        <v>44</v>
      </c>
      <c r="J25" s="47">
        <v>5</v>
      </c>
      <c r="K25" s="50">
        <v>2.210472333728271</v>
      </c>
      <c r="L25" s="49">
        <f>J25/$J$8*100</f>
        <v>1.4044943820224718</v>
      </c>
      <c r="M25" s="53">
        <v>172173</v>
      </c>
      <c r="N25" s="46" t="s">
        <v>44</v>
      </c>
      <c r="O25" s="47">
        <v>4</v>
      </c>
      <c r="P25" s="50">
        <v>1.7881890115785237</v>
      </c>
      <c r="Q25" s="51">
        <f>O25/$O$8*100</f>
        <v>1.4084507042253522</v>
      </c>
    </row>
    <row r="26" spans="1:17" s="70" customFormat="1">
      <c r="A26" s="42">
        <v>15</v>
      </c>
      <c r="B26" s="53">
        <v>185</v>
      </c>
      <c r="C26" s="46" t="s">
        <v>33</v>
      </c>
      <c r="D26" s="47">
        <v>6</v>
      </c>
      <c r="E26" s="48">
        <v>2.6525668004739251</v>
      </c>
      <c r="F26" s="52" t="s">
        <v>64</v>
      </c>
      <c r="G26" s="49">
        <f>D26/$D$8*100</f>
        <v>0.9375</v>
      </c>
      <c r="H26" s="53">
        <v>156</v>
      </c>
      <c r="I26" s="46" t="s">
        <v>40</v>
      </c>
      <c r="J26" s="47">
        <v>4</v>
      </c>
      <c r="K26" s="50">
        <v>1.7683778669826169</v>
      </c>
      <c r="L26" s="49">
        <f>J26/$J$8*100</f>
        <v>1.1235955056179776</v>
      </c>
      <c r="M26" s="53">
        <v>183</v>
      </c>
      <c r="N26" s="46" t="s">
        <v>56</v>
      </c>
      <c r="O26" s="47">
        <v>4</v>
      </c>
      <c r="P26" s="50">
        <v>1.7881890115785237</v>
      </c>
      <c r="Q26" s="51">
        <f>O26/$O$8*100</f>
        <v>1.4084507042253522</v>
      </c>
    </row>
    <row r="27" spans="1:17" ht="6.95" customHeight="1">
      <c r="A27" s="59"/>
      <c r="B27" s="71"/>
      <c r="C27" s="72"/>
      <c r="D27" s="61"/>
      <c r="E27" s="62"/>
      <c r="F27" s="62"/>
      <c r="G27" s="73"/>
      <c r="H27" s="71"/>
      <c r="I27" s="60"/>
      <c r="J27" s="61"/>
      <c r="K27" s="62"/>
      <c r="L27" s="73"/>
      <c r="M27" s="71"/>
      <c r="N27" s="72"/>
      <c r="O27" s="61"/>
      <c r="P27" s="62"/>
      <c r="Q27" s="62"/>
    </row>
    <row r="28" spans="1:17" ht="5.0999999999999996" customHeight="1">
      <c r="A28" s="45"/>
      <c r="B28" s="53"/>
      <c r="C28" s="74"/>
      <c r="D28" s="58"/>
      <c r="E28" s="48"/>
      <c r="F28" s="48"/>
      <c r="G28" s="48"/>
      <c r="H28" s="53"/>
      <c r="I28" s="74"/>
      <c r="J28" s="58"/>
      <c r="K28" s="48"/>
      <c r="L28" s="48"/>
      <c r="M28" s="53"/>
      <c r="N28" s="74"/>
      <c r="O28" s="58"/>
      <c r="P28" s="48"/>
      <c r="Q28" s="48"/>
    </row>
    <row r="29" spans="1:17" s="6" customFormat="1" ht="15" customHeight="1">
      <c r="A29" s="75" t="s">
        <v>65</v>
      </c>
      <c r="B29" s="76"/>
      <c r="C29" s="77"/>
      <c r="D29" s="77"/>
      <c r="E29" s="77"/>
      <c r="F29" s="77"/>
      <c r="G29" s="77"/>
      <c r="H29" s="76"/>
      <c r="I29" s="14"/>
      <c r="J29" s="77"/>
      <c r="K29" s="77"/>
      <c r="L29" s="78"/>
      <c r="M29" s="79"/>
      <c r="P29" s="78"/>
      <c r="Q29" s="80" t="s">
        <v>21</v>
      </c>
    </row>
    <row r="30" spans="1:17" s="6" customFormat="1" ht="15" customHeight="1">
      <c r="A30" s="81" t="s">
        <v>66</v>
      </c>
      <c r="B30" s="76"/>
      <c r="C30" s="77"/>
      <c r="D30" s="77"/>
      <c r="E30" s="77"/>
      <c r="F30" s="76"/>
      <c r="G30" s="14"/>
      <c r="H30" s="76"/>
      <c r="I30" s="14"/>
      <c r="J30" s="77"/>
      <c r="K30" s="77"/>
      <c r="L30" s="78"/>
      <c r="M30" s="44"/>
      <c r="N30" s="44"/>
      <c r="Q30" s="78"/>
    </row>
    <row r="31" spans="1:17" s="6" customFormat="1" ht="15" customHeight="1">
      <c r="A31" s="81" t="s">
        <v>67</v>
      </c>
      <c r="B31" s="76"/>
      <c r="C31" s="77"/>
      <c r="D31" s="14"/>
      <c r="E31" s="14"/>
      <c r="F31" s="76"/>
      <c r="G31" s="14"/>
      <c r="H31" s="14"/>
      <c r="I31" s="14"/>
      <c r="J31" s="77"/>
      <c r="K31" s="77"/>
      <c r="L31" s="78"/>
      <c r="M31" s="44"/>
      <c r="N31" s="44"/>
      <c r="O31" s="78"/>
      <c r="P31" s="78"/>
      <c r="Q31" s="78"/>
    </row>
    <row r="32" spans="1:17">
      <c r="A32" s="82"/>
      <c r="B32" s="44"/>
      <c r="F32" s="44"/>
      <c r="I32" s="82"/>
      <c r="M32" s="44"/>
    </row>
    <row r="33" spans="1:14" s="83" customFormat="1">
      <c r="A33" s="44"/>
      <c r="H33" s="57"/>
      <c r="I33" s="44"/>
      <c r="J33" s="43"/>
      <c r="K33" s="43"/>
      <c r="L33" s="43"/>
      <c r="M33" s="57"/>
      <c r="N33" s="44"/>
    </row>
    <row r="34" spans="1:14">
      <c r="B34" s="44"/>
      <c r="F34" s="44"/>
    </row>
    <row r="35" spans="1:14">
      <c r="B35" s="44"/>
      <c r="F35" s="44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B3" sqref="B3"/>
    </sheetView>
  </sheetViews>
  <sheetFormatPr defaultRowHeight="16.5"/>
  <cols>
    <col min="1" max="1" width="9" style="84"/>
    <col min="2" max="2" width="18.25" style="84" customWidth="1"/>
    <col min="3" max="16384" width="9" style="84"/>
  </cols>
  <sheetData>
    <row r="1" spans="1:20" ht="17.25" thickBot="1"/>
    <row r="2" spans="1:20" ht="17.25" thickBot="1">
      <c r="B2" s="259" t="s">
        <v>68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1"/>
    </row>
    <row r="3" spans="1:20" ht="17.25" thickBot="1">
      <c r="B3" s="85" t="s">
        <v>69</v>
      </c>
      <c r="C3" s="262" t="s">
        <v>70</v>
      </c>
      <c r="D3" s="263"/>
      <c r="E3" s="263"/>
      <c r="F3" s="263"/>
      <c r="G3" s="263"/>
      <c r="H3" s="264"/>
      <c r="I3" s="265" t="s">
        <v>123</v>
      </c>
      <c r="J3" s="266"/>
      <c r="K3" s="266"/>
      <c r="L3" s="266"/>
      <c r="M3" s="266"/>
      <c r="N3" s="267"/>
      <c r="O3" s="268" t="s">
        <v>71</v>
      </c>
      <c r="P3" s="269"/>
      <c r="Q3" s="269"/>
      <c r="R3" s="269"/>
      <c r="S3" s="269"/>
      <c r="T3" s="270"/>
    </row>
    <row r="4" spans="1:20">
      <c r="B4" s="274" t="s">
        <v>72</v>
      </c>
      <c r="C4" s="271" t="s">
        <v>73</v>
      </c>
      <c r="D4" s="272"/>
      <c r="E4" s="271" t="s">
        <v>74</v>
      </c>
      <c r="F4" s="272"/>
      <c r="G4" s="271" t="s">
        <v>75</v>
      </c>
      <c r="H4" s="272"/>
      <c r="I4" s="271" t="s">
        <v>73</v>
      </c>
      <c r="J4" s="272"/>
      <c r="K4" s="271" t="s">
        <v>74</v>
      </c>
      <c r="L4" s="272"/>
      <c r="M4" s="271" t="s">
        <v>75</v>
      </c>
      <c r="N4" s="273"/>
      <c r="O4" s="271" t="s">
        <v>73</v>
      </c>
      <c r="P4" s="272"/>
      <c r="Q4" s="271" t="s">
        <v>74</v>
      </c>
      <c r="R4" s="272"/>
      <c r="S4" s="271" t="s">
        <v>75</v>
      </c>
      <c r="T4" s="273"/>
    </row>
    <row r="5" spans="1:20" ht="17.25" thickBot="1">
      <c r="B5" s="275"/>
      <c r="C5" s="86" t="s">
        <v>76</v>
      </c>
      <c r="D5" s="87" t="s">
        <v>70</v>
      </c>
      <c r="E5" s="86" t="s">
        <v>76</v>
      </c>
      <c r="F5" s="87" t="s">
        <v>70</v>
      </c>
      <c r="G5" s="86" t="s">
        <v>76</v>
      </c>
      <c r="H5" s="87" t="s">
        <v>70</v>
      </c>
      <c r="I5" s="86" t="s">
        <v>76</v>
      </c>
      <c r="J5" s="87" t="s">
        <v>77</v>
      </c>
      <c r="K5" s="86" t="s">
        <v>76</v>
      </c>
      <c r="L5" s="87" t="s">
        <v>77</v>
      </c>
      <c r="M5" s="86" t="s">
        <v>76</v>
      </c>
      <c r="N5" s="87" t="s">
        <v>77</v>
      </c>
      <c r="O5" s="86" t="s">
        <v>76</v>
      </c>
      <c r="P5" s="87" t="s">
        <v>77</v>
      </c>
      <c r="Q5" s="86" t="s">
        <v>76</v>
      </c>
      <c r="R5" s="87" t="s">
        <v>77</v>
      </c>
      <c r="S5" s="86" t="s">
        <v>76</v>
      </c>
      <c r="T5" s="87" t="s">
        <v>77</v>
      </c>
    </row>
    <row r="6" spans="1:20">
      <c r="B6" s="88" t="s">
        <v>78</v>
      </c>
      <c r="C6" s="89">
        <v>1</v>
      </c>
      <c r="D6" s="90">
        <v>115</v>
      </c>
      <c r="E6" s="89">
        <v>2</v>
      </c>
      <c r="F6" s="90">
        <v>53</v>
      </c>
      <c r="G6" s="89">
        <v>1</v>
      </c>
      <c r="H6" s="90">
        <v>62</v>
      </c>
      <c r="I6" s="89">
        <v>1</v>
      </c>
      <c r="J6" s="91">
        <v>24.004441865416489</v>
      </c>
      <c r="K6" s="89">
        <v>2</v>
      </c>
      <c r="L6" s="91">
        <v>22.292323869610936</v>
      </c>
      <c r="M6" s="89">
        <v>1</v>
      </c>
      <c r="N6" s="91">
        <v>25.691069038532461</v>
      </c>
      <c r="O6" s="89">
        <v>1</v>
      </c>
      <c r="P6" s="91">
        <v>30.200880514255132</v>
      </c>
      <c r="Q6" s="89">
        <v>2</v>
      </c>
      <c r="R6" s="91">
        <v>36.149686069118538</v>
      </c>
      <c r="S6" s="92">
        <v>1</v>
      </c>
      <c r="T6" s="91">
        <v>27.688277344080308</v>
      </c>
    </row>
    <row r="7" spans="1:20">
      <c r="B7" s="93" t="s">
        <v>79</v>
      </c>
      <c r="C7" s="94">
        <v>2</v>
      </c>
      <c r="D7" s="95">
        <v>107</v>
      </c>
      <c r="E7" s="94">
        <v>1</v>
      </c>
      <c r="F7" s="95">
        <v>69</v>
      </c>
      <c r="G7" s="94">
        <v>2</v>
      </c>
      <c r="H7" s="95">
        <v>38</v>
      </c>
      <c r="I7" s="94">
        <v>2</v>
      </c>
      <c r="J7" s="96">
        <v>22.334567648691863</v>
      </c>
      <c r="K7" s="94">
        <v>1</v>
      </c>
      <c r="L7" s="96">
        <v>29.022082018927446</v>
      </c>
      <c r="M7" s="94">
        <v>2</v>
      </c>
      <c r="N7" s="96">
        <v>15.746139088132797</v>
      </c>
      <c r="O7" s="94">
        <v>2</v>
      </c>
      <c r="P7" s="96">
        <v>27.391730105964687</v>
      </c>
      <c r="Q7" s="94">
        <v>1</v>
      </c>
      <c r="R7" s="96">
        <v>40.278644149112061</v>
      </c>
      <c r="S7" s="97">
        <v>2</v>
      </c>
      <c r="T7" s="96">
        <v>17.620095373899865</v>
      </c>
    </row>
    <row r="8" spans="1:20">
      <c r="B8" s="93" t="s">
        <v>80</v>
      </c>
      <c r="C8" s="94">
        <v>3</v>
      </c>
      <c r="D8" s="95">
        <v>75</v>
      </c>
      <c r="E8" s="94">
        <v>3</v>
      </c>
      <c r="F8" s="95">
        <v>51</v>
      </c>
      <c r="G8" s="94">
        <v>3</v>
      </c>
      <c r="H8" s="95">
        <v>24</v>
      </c>
      <c r="I8" s="94">
        <v>3</v>
      </c>
      <c r="J8" s="96">
        <v>15.655070781793361</v>
      </c>
      <c r="K8" s="94">
        <v>3</v>
      </c>
      <c r="L8" s="96">
        <v>21.451104100946374</v>
      </c>
      <c r="M8" s="94">
        <v>3</v>
      </c>
      <c r="N8" s="96">
        <v>9.9449299503996631</v>
      </c>
      <c r="O8" s="94">
        <v>4</v>
      </c>
      <c r="P8" s="96">
        <v>17.400360206388349</v>
      </c>
      <c r="Q8" s="94">
        <v>4</v>
      </c>
      <c r="R8" s="96">
        <v>24.99127435817346</v>
      </c>
      <c r="S8" s="97">
        <v>3</v>
      </c>
      <c r="T8" s="96">
        <v>10.733799952377842</v>
      </c>
    </row>
    <row r="9" spans="1:20">
      <c r="B9" s="93" t="s">
        <v>81</v>
      </c>
      <c r="C9" s="94">
        <v>4</v>
      </c>
      <c r="D9" s="95">
        <v>67</v>
      </c>
      <c r="E9" s="94">
        <v>4</v>
      </c>
      <c r="F9" s="95">
        <v>46</v>
      </c>
      <c r="G9" s="94">
        <v>5</v>
      </c>
      <c r="H9" s="95">
        <v>21</v>
      </c>
      <c r="I9" s="94">
        <v>4</v>
      </c>
      <c r="J9" s="96">
        <v>13.985196565068737</v>
      </c>
      <c r="K9" s="94">
        <v>4</v>
      </c>
      <c r="L9" s="96">
        <v>19.348054679284964</v>
      </c>
      <c r="M9" s="94">
        <v>5</v>
      </c>
      <c r="N9" s="96">
        <v>8.7018137065997045</v>
      </c>
      <c r="O9" s="94">
        <v>3</v>
      </c>
      <c r="P9" s="96">
        <v>17.696444391489511</v>
      </c>
      <c r="Q9" s="94">
        <v>3</v>
      </c>
      <c r="R9" s="96">
        <v>28.726347470197211</v>
      </c>
      <c r="S9" s="97">
        <v>5</v>
      </c>
      <c r="T9" s="96">
        <v>9.6836324070225288</v>
      </c>
    </row>
    <row r="10" spans="1:20">
      <c r="B10" s="93" t="s">
        <v>31</v>
      </c>
      <c r="C10" s="94">
        <v>5</v>
      </c>
      <c r="D10" s="95">
        <v>42</v>
      </c>
      <c r="E10" s="94">
        <v>5</v>
      </c>
      <c r="F10" s="95">
        <v>20</v>
      </c>
      <c r="G10" s="94">
        <v>4</v>
      </c>
      <c r="H10" s="95">
        <v>22</v>
      </c>
      <c r="I10" s="94">
        <v>5</v>
      </c>
      <c r="J10" s="96">
        <v>8.7668396378042832</v>
      </c>
      <c r="K10" s="94">
        <v>5</v>
      </c>
      <c r="L10" s="96">
        <v>8.4121976866456372</v>
      </c>
      <c r="M10" s="94">
        <v>4</v>
      </c>
      <c r="N10" s="96">
        <v>9.1161857878663568</v>
      </c>
      <c r="O10" s="94">
        <v>6</v>
      </c>
      <c r="P10" s="96">
        <v>10.924033043264195</v>
      </c>
      <c r="Q10" s="94">
        <v>5</v>
      </c>
      <c r="R10" s="96">
        <v>12.530906290572304</v>
      </c>
      <c r="S10" s="97">
        <v>4</v>
      </c>
      <c r="T10" s="96">
        <v>9.9662229314636104</v>
      </c>
    </row>
    <row r="11" spans="1:20">
      <c r="B11" s="93" t="s">
        <v>36</v>
      </c>
      <c r="C11" s="94">
        <v>6</v>
      </c>
      <c r="D11" s="95">
        <v>27</v>
      </c>
      <c r="E11" s="94">
        <v>6</v>
      </c>
      <c r="F11" s="95">
        <v>18</v>
      </c>
      <c r="G11" s="94">
        <v>9</v>
      </c>
      <c r="H11" s="95">
        <v>9</v>
      </c>
      <c r="I11" s="94">
        <v>8</v>
      </c>
      <c r="J11" s="96">
        <v>5.6358254814456101</v>
      </c>
      <c r="K11" s="94">
        <v>6</v>
      </c>
      <c r="L11" s="96">
        <v>7.5709779179810726</v>
      </c>
      <c r="M11" s="94">
        <v>9</v>
      </c>
      <c r="N11" s="96">
        <v>3.7293487313998734</v>
      </c>
      <c r="O11" s="94">
        <v>9</v>
      </c>
      <c r="P11" s="96">
        <v>7.2666017086580688</v>
      </c>
      <c r="Q11" s="94">
        <v>7</v>
      </c>
      <c r="R11" s="96">
        <v>11.010888418207097</v>
      </c>
      <c r="S11" s="97" t="s">
        <v>82</v>
      </c>
      <c r="T11" s="96" t="s">
        <v>82</v>
      </c>
    </row>
    <row r="12" spans="1:20">
      <c r="A12" s="98"/>
      <c r="B12" s="93" t="s">
        <v>32</v>
      </c>
      <c r="C12" s="94">
        <v>7</v>
      </c>
      <c r="D12" s="95">
        <v>24</v>
      </c>
      <c r="E12" s="94">
        <v>7</v>
      </c>
      <c r="F12" s="95">
        <v>15</v>
      </c>
      <c r="G12" s="94">
        <v>9</v>
      </c>
      <c r="H12" s="95">
        <v>9</v>
      </c>
      <c r="I12" s="94">
        <v>10</v>
      </c>
      <c r="J12" s="96">
        <v>5.0096226501738759</v>
      </c>
      <c r="K12" s="94">
        <v>7</v>
      </c>
      <c r="L12" s="96">
        <v>6.3091482649842279</v>
      </c>
      <c r="M12" s="94">
        <v>9</v>
      </c>
      <c r="N12" s="96">
        <v>3.7293487313998734</v>
      </c>
      <c r="O12" s="94">
        <v>10</v>
      </c>
      <c r="P12" s="96">
        <v>6.0114045193234054</v>
      </c>
      <c r="Q12" s="94">
        <v>8</v>
      </c>
      <c r="R12" s="96">
        <v>7.8451097061587696</v>
      </c>
      <c r="S12" s="97">
        <v>9</v>
      </c>
      <c r="T12" s="96">
        <v>4.2006198382765039</v>
      </c>
    </row>
    <row r="13" spans="1:20">
      <c r="B13" s="93" t="s">
        <v>83</v>
      </c>
      <c r="C13" s="94">
        <v>8</v>
      </c>
      <c r="D13" s="95">
        <v>21</v>
      </c>
      <c r="E13" s="94">
        <v>9</v>
      </c>
      <c r="F13" s="95">
        <v>10</v>
      </c>
      <c r="G13" s="94">
        <v>8</v>
      </c>
      <c r="H13" s="95">
        <v>11</v>
      </c>
      <c r="I13" s="94" t="s">
        <v>82</v>
      </c>
      <c r="J13" s="96" t="s">
        <v>82</v>
      </c>
      <c r="K13" s="94">
        <v>9</v>
      </c>
      <c r="L13" s="96">
        <v>4.2060988433228186</v>
      </c>
      <c r="M13" s="94">
        <v>8</v>
      </c>
      <c r="N13" s="96">
        <v>4.5580928939331784</v>
      </c>
      <c r="O13" s="94" t="s">
        <v>82</v>
      </c>
      <c r="P13" s="96" t="s">
        <v>82</v>
      </c>
      <c r="Q13" s="94">
        <v>9</v>
      </c>
      <c r="R13" s="96">
        <v>6.6589852362423976</v>
      </c>
      <c r="S13" s="97">
        <v>8</v>
      </c>
      <c r="T13" s="96">
        <v>5.0661269455360722</v>
      </c>
    </row>
    <row r="14" spans="1:20">
      <c r="B14" s="93" t="s">
        <v>84</v>
      </c>
      <c r="C14" s="94">
        <v>9</v>
      </c>
      <c r="D14" s="95">
        <v>19</v>
      </c>
      <c r="E14" s="94" t="s">
        <v>82</v>
      </c>
      <c r="F14" s="95" t="s">
        <v>82</v>
      </c>
      <c r="G14" s="94">
        <v>6</v>
      </c>
      <c r="H14" s="95">
        <v>19</v>
      </c>
      <c r="I14" s="94">
        <v>6</v>
      </c>
      <c r="J14" s="96">
        <v>7.8730695440663983</v>
      </c>
      <c r="K14" s="94" t="s">
        <v>82</v>
      </c>
      <c r="L14" s="96" t="s">
        <v>82</v>
      </c>
      <c r="M14" s="94">
        <v>6</v>
      </c>
      <c r="N14" s="96">
        <v>7.8730695440663983</v>
      </c>
      <c r="O14" s="94">
        <v>8</v>
      </c>
      <c r="P14" s="96">
        <v>7.6098434326076196</v>
      </c>
      <c r="Q14" s="94" t="s">
        <v>82</v>
      </c>
      <c r="R14" s="96" t="s">
        <v>82</v>
      </c>
      <c r="S14" s="97">
        <v>7</v>
      </c>
      <c r="T14" s="96">
        <v>7.6098434326076196</v>
      </c>
    </row>
    <row r="15" spans="1:20">
      <c r="B15" s="93" t="s">
        <v>85</v>
      </c>
      <c r="C15" s="94">
        <v>10</v>
      </c>
      <c r="D15" s="95">
        <v>18</v>
      </c>
      <c r="E15" s="94" t="s">
        <v>82</v>
      </c>
      <c r="F15" s="95" t="s">
        <v>82</v>
      </c>
      <c r="G15" s="94">
        <v>7</v>
      </c>
      <c r="H15" s="95">
        <v>18</v>
      </c>
      <c r="I15" s="94">
        <v>7</v>
      </c>
      <c r="J15" s="96">
        <v>7.4586974627997469</v>
      </c>
      <c r="K15" s="94" t="s">
        <v>82</v>
      </c>
      <c r="L15" s="96" t="s">
        <v>82</v>
      </c>
      <c r="M15" s="94">
        <v>7</v>
      </c>
      <c r="N15" s="96">
        <v>7.4586974627997469</v>
      </c>
      <c r="O15" s="94">
        <v>7</v>
      </c>
      <c r="P15" s="96">
        <v>7.7475385577499649</v>
      </c>
      <c r="Q15" s="94" t="s">
        <v>82</v>
      </c>
      <c r="R15" s="96" t="s">
        <v>82</v>
      </c>
      <c r="S15" s="97">
        <v>6</v>
      </c>
      <c r="T15" s="96">
        <v>7.7475385577499649</v>
      </c>
    </row>
    <row r="16" spans="1:20">
      <c r="B16" s="93" t="s">
        <v>86</v>
      </c>
      <c r="C16" s="94" t="s">
        <v>82</v>
      </c>
      <c r="D16" s="95" t="s">
        <v>82</v>
      </c>
      <c r="E16" s="94">
        <v>8</v>
      </c>
      <c r="F16" s="95">
        <v>13</v>
      </c>
      <c r="G16" s="94" t="s">
        <v>82</v>
      </c>
      <c r="H16" s="95" t="s">
        <v>82</v>
      </c>
      <c r="I16" s="94">
        <v>9</v>
      </c>
      <c r="J16" s="96">
        <v>5.4679284963196642</v>
      </c>
      <c r="K16" s="94">
        <v>8</v>
      </c>
      <c r="L16" s="96">
        <v>5.4679284963196642</v>
      </c>
      <c r="M16" s="94" t="s">
        <v>82</v>
      </c>
      <c r="N16" s="96" t="s">
        <v>82</v>
      </c>
      <c r="O16" s="94">
        <v>5</v>
      </c>
      <c r="P16" s="96">
        <v>11.190848022448582</v>
      </c>
      <c r="Q16" s="94">
        <v>6</v>
      </c>
      <c r="R16" s="96">
        <v>11.190848022448582</v>
      </c>
      <c r="S16" s="97" t="s">
        <v>82</v>
      </c>
      <c r="T16" s="96" t="s">
        <v>82</v>
      </c>
    </row>
    <row r="17" spans="1:20">
      <c r="A17" s="98"/>
      <c r="B17" s="93" t="s">
        <v>42</v>
      </c>
      <c r="C17" s="94" t="s">
        <v>82</v>
      </c>
      <c r="D17" s="95" t="s">
        <v>82</v>
      </c>
      <c r="E17" s="94">
        <v>10</v>
      </c>
      <c r="F17" s="95">
        <v>9</v>
      </c>
      <c r="G17" s="94" t="s">
        <v>82</v>
      </c>
      <c r="H17" s="95" t="s">
        <v>82</v>
      </c>
      <c r="I17" s="94" t="s">
        <v>82</v>
      </c>
      <c r="J17" s="96" t="s">
        <v>82</v>
      </c>
      <c r="K17" s="94">
        <v>10</v>
      </c>
      <c r="L17" s="96">
        <v>3.7854889589905363</v>
      </c>
      <c r="M17" s="94" t="s">
        <v>82</v>
      </c>
      <c r="N17" s="96" t="s">
        <v>82</v>
      </c>
      <c r="O17" s="94" t="s">
        <v>82</v>
      </c>
      <c r="P17" s="96" t="s">
        <v>82</v>
      </c>
      <c r="Q17" s="94">
        <v>10</v>
      </c>
      <c r="R17" s="96">
        <v>6.044859068148714</v>
      </c>
      <c r="S17" s="97" t="s">
        <v>82</v>
      </c>
      <c r="T17" s="96" t="s">
        <v>82</v>
      </c>
    </row>
    <row r="18" spans="1:20">
      <c r="A18" s="99"/>
      <c r="B18" s="93" t="s">
        <v>39</v>
      </c>
      <c r="C18" s="94" t="s">
        <v>82</v>
      </c>
      <c r="D18" s="95" t="s">
        <v>82</v>
      </c>
      <c r="E18" s="94" t="s">
        <v>82</v>
      </c>
      <c r="F18" s="95" t="s">
        <v>82</v>
      </c>
      <c r="G18" s="94">
        <v>9</v>
      </c>
      <c r="H18" s="95">
        <v>9</v>
      </c>
      <c r="I18" s="94" t="s">
        <v>82</v>
      </c>
      <c r="J18" s="96" t="s">
        <v>82</v>
      </c>
      <c r="K18" s="94" t="s">
        <v>82</v>
      </c>
      <c r="L18" s="96" t="s">
        <v>82</v>
      </c>
      <c r="M18" s="94">
        <v>9</v>
      </c>
      <c r="N18" s="96">
        <v>3.7293487313998734</v>
      </c>
      <c r="O18" s="94" t="s">
        <v>82</v>
      </c>
      <c r="P18" s="96" t="s">
        <v>82</v>
      </c>
      <c r="Q18" s="94" t="s">
        <v>82</v>
      </c>
      <c r="R18" s="96" t="s">
        <v>82</v>
      </c>
      <c r="S18" s="97">
        <v>10</v>
      </c>
      <c r="T18" s="96">
        <v>4.0991609775499311</v>
      </c>
    </row>
    <row r="19" spans="1:20" ht="17.25" thickBot="1">
      <c r="A19" s="99"/>
      <c r="B19" s="100" t="s">
        <v>40</v>
      </c>
      <c r="C19" s="101" t="s">
        <v>82</v>
      </c>
      <c r="D19" s="102" t="s">
        <v>82</v>
      </c>
      <c r="E19" s="101" t="s">
        <v>82</v>
      </c>
      <c r="F19" s="102" t="s">
        <v>82</v>
      </c>
      <c r="G19" s="101" t="s">
        <v>82</v>
      </c>
      <c r="H19" s="102" t="s">
        <v>82</v>
      </c>
      <c r="I19" s="101" t="s">
        <v>82</v>
      </c>
      <c r="J19" s="103" t="s">
        <v>82</v>
      </c>
      <c r="K19" s="101" t="s">
        <v>82</v>
      </c>
      <c r="L19" s="103" t="s">
        <v>82</v>
      </c>
      <c r="M19" s="101" t="s">
        <v>82</v>
      </c>
      <c r="N19" s="103" t="s">
        <v>82</v>
      </c>
      <c r="O19" s="101" t="s">
        <v>82</v>
      </c>
      <c r="P19" s="103" t="s">
        <v>82</v>
      </c>
      <c r="Q19" s="101" t="s">
        <v>82</v>
      </c>
      <c r="R19" s="103" t="s">
        <v>82</v>
      </c>
      <c r="S19" s="104" t="s">
        <v>82</v>
      </c>
      <c r="T19" s="103" t="s">
        <v>82</v>
      </c>
    </row>
    <row r="20" spans="1:20">
      <c r="A20" s="98"/>
      <c r="B20" s="105" t="s">
        <v>87</v>
      </c>
    </row>
  </sheetData>
  <mergeCells count="14">
    <mergeCell ref="B4:B5"/>
    <mergeCell ref="C4:D4"/>
    <mergeCell ref="E4:F4"/>
    <mergeCell ref="G4:H4"/>
    <mergeCell ref="B2:T2"/>
    <mergeCell ref="C3:H3"/>
    <mergeCell ref="I3:N3"/>
    <mergeCell ref="O3:T3"/>
    <mergeCell ref="I4:J4"/>
    <mergeCell ref="K4:L4"/>
    <mergeCell ref="M4:N4"/>
    <mergeCell ref="O4:P4"/>
    <mergeCell ref="Q4:R4"/>
    <mergeCell ref="S4:T4"/>
  </mergeCells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opLeftCell="B1" workbookViewId="0">
      <selection activeCell="C22" sqref="C22:F22"/>
    </sheetView>
  </sheetViews>
  <sheetFormatPr defaultRowHeight="16.5"/>
  <cols>
    <col min="1" max="1" width="0" style="106" hidden="1" customWidth="1"/>
    <col min="2" max="2" width="6.625" style="107" customWidth="1"/>
    <col min="3" max="3" width="32.5" style="106" customWidth="1"/>
    <col min="4" max="4" width="6.125" style="106" customWidth="1"/>
    <col min="5" max="5" width="9.5" style="136" customWidth="1"/>
    <col min="6" max="6" width="6.125" style="106" customWidth="1"/>
    <col min="7" max="7" width="9.5" style="136" customWidth="1"/>
    <col min="8" max="8" width="6.125" style="106" customWidth="1"/>
    <col min="9" max="9" width="9.5" style="136" customWidth="1"/>
    <col min="10" max="10" width="6.125" style="106" customWidth="1"/>
    <col min="11" max="11" width="9.25" style="106" customWidth="1"/>
    <col min="12" max="12" width="6.125" style="106" customWidth="1"/>
    <col min="13" max="13" width="9.25" style="106" customWidth="1"/>
    <col min="14" max="14" width="6.125" style="106" customWidth="1"/>
    <col min="15" max="15" width="9.25" style="106" customWidth="1"/>
    <col min="16" max="16" width="6.125" style="106" customWidth="1"/>
    <col min="17" max="17" width="9.25" style="106" customWidth="1"/>
    <col min="18" max="18" width="6.125" style="106" customWidth="1"/>
    <col min="19" max="19" width="9.25" style="106" customWidth="1"/>
    <col min="20" max="20" width="6.125" style="106" customWidth="1"/>
    <col min="21" max="21" width="9.25" style="106" customWidth="1"/>
    <col min="22" max="16384" width="9" style="106"/>
  </cols>
  <sheetData>
    <row r="1" spans="1:21" ht="17.25" thickBot="1"/>
    <row r="2" spans="1:21" ht="17.25" thickBot="1">
      <c r="C2" s="279" t="s">
        <v>88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1"/>
    </row>
    <row r="3" spans="1:21" ht="17.25" thickBot="1">
      <c r="C3" s="108" t="s">
        <v>89</v>
      </c>
      <c r="D3" s="282" t="s">
        <v>90</v>
      </c>
      <c r="E3" s="283"/>
      <c r="F3" s="283"/>
      <c r="G3" s="283"/>
      <c r="H3" s="283"/>
      <c r="I3" s="284"/>
      <c r="J3" s="285" t="s">
        <v>124</v>
      </c>
      <c r="K3" s="286"/>
      <c r="L3" s="286"/>
      <c r="M3" s="286"/>
      <c r="N3" s="286"/>
      <c r="O3" s="287"/>
      <c r="P3" s="288" t="s">
        <v>125</v>
      </c>
      <c r="Q3" s="289"/>
      <c r="R3" s="289"/>
      <c r="S3" s="289"/>
      <c r="T3" s="289"/>
      <c r="U3" s="290"/>
    </row>
    <row r="4" spans="1:21">
      <c r="C4" s="291" t="s">
        <v>91</v>
      </c>
      <c r="D4" s="276" t="s">
        <v>92</v>
      </c>
      <c r="E4" s="277"/>
      <c r="F4" s="276" t="s">
        <v>93</v>
      </c>
      <c r="G4" s="277"/>
      <c r="H4" s="276" t="s">
        <v>94</v>
      </c>
      <c r="I4" s="277"/>
      <c r="J4" s="276" t="s">
        <v>92</v>
      </c>
      <c r="K4" s="277"/>
      <c r="L4" s="276" t="s">
        <v>93</v>
      </c>
      <c r="M4" s="277"/>
      <c r="N4" s="276" t="s">
        <v>94</v>
      </c>
      <c r="O4" s="278"/>
      <c r="P4" s="276" t="s">
        <v>92</v>
      </c>
      <c r="Q4" s="277"/>
      <c r="R4" s="276" t="s">
        <v>93</v>
      </c>
      <c r="S4" s="277"/>
      <c r="T4" s="276" t="s">
        <v>94</v>
      </c>
      <c r="U4" s="278"/>
    </row>
    <row r="5" spans="1:21" ht="17.25" thickBot="1">
      <c r="C5" s="292"/>
      <c r="D5" s="138" t="s">
        <v>95</v>
      </c>
      <c r="E5" s="137" t="s">
        <v>90</v>
      </c>
      <c r="F5" s="138" t="s">
        <v>95</v>
      </c>
      <c r="G5" s="137" t="s">
        <v>90</v>
      </c>
      <c r="H5" s="138" t="s">
        <v>95</v>
      </c>
      <c r="I5" s="137" t="s">
        <v>90</v>
      </c>
      <c r="J5" s="138" t="s">
        <v>95</v>
      </c>
      <c r="K5" s="137" t="s">
        <v>96</v>
      </c>
      <c r="L5" s="138" t="s">
        <v>95</v>
      </c>
      <c r="M5" s="137" t="s">
        <v>96</v>
      </c>
      <c r="N5" s="138" t="s">
        <v>95</v>
      </c>
      <c r="O5" s="137" t="s">
        <v>96</v>
      </c>
      <c r="P5" s="138" t="s">
        <v>95</v>
      </c>
      <c r="Q5" s="137" t="s">
        <v>96</v>
      </c>
      <c r="R5" s="138" t="s">
        <v>95</v>
      </c>
      <c r="S5" s="137" t="s">
        <v>96</v>
      </c>
      <c r="T5" s="138" t="s">
        <v>95</v>
      </c>
      <c r="U5" s="137" t="s">
        <v>96</v>
      </c>
    </row>
    <row r="6" spans="1:21" ht="21.75" thickBot="1">
      <c r="A6" s="109" t="s">
        <v>97</v>
      </c>
      <c r="B6" s="110"/>
      <c r="C6" s="140" t="s">
        <v>97</v>
      </c>
      <c r="D6" s="139"/>
      <c r="E6" s="111">
        <v>645</v>
      </c>
      <c r="F6" s="139"/>
      <c r="G6" s="111">
        <v>360</v>
      </c>
      <c r="H6" s="139"/>
      <c r="I6" s="111">
        <v>285</v>
      </c>
      <c r="J6" s="139"/>
      <c r="K6" s="111">
        <v>132.06</v>
      </c>
      <c r="L6" s="139"/>
      <c r="M6" s="111">
        <v>148.99</v>
      </c>
      <c r="N6" s="139"/>
      <c r="O6" s="111">
        <v>115.49</v>
      </c>
      <c r="P6" s="139"/>
      <c r="Q6" s="111">
        <v>156.25</v>
      </c>
      <c r="R6" s="139"/>
      <c r="S6" s="111">
        <v>204.8</v>
      </c>
      <c r="T6" s="139"/>
      <c r="U6" s="111">
        <v>122.21</v>
      </c>
    </row>
    <row r="7" spans="1:21">
      <c r="A7" s="112" t="s">
        <v>98</v>
      </c>
      <c r="C7" s="113" t="s">
        <v>99</v>
      </c>
      <c r="D7" s="114">
        <v>1</v>
      </c>
      <c r="E7" s="115">
        <v>122</v>
      </c>
      <c r="F7" s="114">
        <v>1</v>
      </c>
      <c r="G7" s="115">
        <v>66</v>
      </c>
      <c r="H7" s="114">
        <v>1</v>
      </c>
      <c r="I7" s="115">
        <v>56</v>
      </c>
      <c r="J7" s="114">
        <v>1</v>
      </c>
      <c r="K7" s="115">
        <v>24.98</v>
      </c>
      <c r="L7" s="114">
        <v>1</v>
      </c>
      <c r="M7" s="115">
        <v>27.31</v>
      </c>
      <c r="N7" s="114">
        <v>1</v>
      </c>
      <c r="O7" s="115">
        <v>22.69</v>
      </c>
      <c r="P7" s="114">
        <v>1</v>
      </c>
      <c r="Q7" s="115">
        <v>29.35</v>
      </c>
      <c r="R7" s="114">
        <v>1</v>
      </c>
      <c r="S7" s="115">
        <v>37.380000000000003</v>
      </c>
      <c r="T7" s="114">
        <v>1</v>
      </c>
      <c r="U7" s="116">
        <v>23.68</v>
      </c>
    </row>
    <row r="8" spans="1:21">
      <c r="A8" s="112" t="s">
        <v>100</v>
      </c>
      <c r="C8" s="117" t="s">
        <v>100</v>
      </c>
      <c r="D8" s="118">
        <v>2</v>
      </c>
      <c r="E8" s="119">
        <v>98</v>
      </c>
      <c r="F8" s="118">
        <v>2</v>
      </c>
      <c r="G8" s="119">
        <v>62</v>
      </c>
      <c r="H8" s="118">
        <v>2</v>
      </c>
      <c r="I8" s="119">
        <v>36</v>
      </c>
      <c r="J8" s="118">
        <v>2</v>
      </c>
      <c r="K8" s="119">
        <v>20.059999999999999</v>
      </c>
      <c r="L8" s="118">
        <v>2</v>
      </c>
      <c r="M8" s="119">
        <v>25.66</v>
      </c>
      <c r="N8" s="118">
        <v>2</v>
      </c>
      <c r="O8" s="119">
        <v>14.59</v>
      </c>
      <c r="P8" s="118">
        <v>2</v>
      </c>
      <c r="Q8" s="119">
        <v>24.02</v>
      </c>
      <c r="R8" s="118">
        <v>2</v>
      </c>
      <c r="S8" s="119">
        <v>34.22</v>
      </c>
      <c r="T8" s="118">
        <v>2</v>
      </c>
      <c r="U8" s="120">
        <v>16.05</v>
      </c>
    </row>
    <row r="9" spans="1:21">
      <c r="A9" s="112" t="s">
        <v>101</v>
      </c>
      <c r="C9" s="117" t="s">
        <v>81</v>
      </c>
      <c r="D9" s="118">
        <v>3</v>
      </c>
      <c r="E9" s="119">
        <v>76</v>
      </c>
      <c r="F9" s="118">
        <v>3</v>
      </c>
      <c r="G9" s="119">
        <v>48</v>
      </c>
      <c r="H9" s="118">
        <v>3</v>
      </c>
      <c r="I9" s="119">
        <v>28</v>
      </c>
      <c r="J9" s="118">
        <v>3</v>
      </c>
      <c r="K9" s="119">
        <v>15.56</v>
      </c>
      <c r="L9" s="118">
        <v>3</v>
      </c>
      <c r="M9" s="119">
        <v>19.86</v>
      </c>
      <c r="N9" s="118">
        <v>3</v>
      </c>
      <c r="O9" s="119">
        <v>11.35</v>
      </c>
      <c r="P9" s="118">
        <v>3</v>
      </c>
      <c r="Q9" s="119">
        <v>19.579999999999998</v>
      </c>
      <c r="R9" s="118">
        <v>3</v>
      </c>
      <c r="S9" s="119">
        <v>32.21</v>
      </c>
      <c r="T9" s="118">
        <v>3</v>
      </c>
      <c r="U9" s="120">
        <v>11.91</v>
      </c>
    </row>
    <row r="10" spans="1:21">
      <c r="A10" s="112" t="s">
        <v>81</v>
      </c>
      <c r="C10" s="117" t="s">
        <v>80</v>
      </c>
      <c r="D10" s="118">
        <v>4</v>
      </c>
      <c r="E10" s="119">
        <v>53</v>
      </c>
      <c r="F10" s="118">
        <v>4</v>
      </c>
      <c r="G10" s="119">
        <v>38</v>
      </c>
      <c r="H10" s="118">
        <v>7</v>
      </c>
      <c r="I10" s="119">
        <v>15</v>
      </c>
      <c r="J10" s="118">
        <v>4</v>
      </c>
      <c r="K10" s="119">
        <v>10.85</v>
      </c>
      <c r="L10" s="118">
        <v>4</v>
      </c>
      <c r="M10" s="119">
        <v>15.73</v>
      </c>
      <c r="N10" s="118">
        <v>7</v>
      </c>
      <c r="O10" s="119">
        <v>6.08</v>
      </c>
      <c r="P10" s="118">
        <v>4</v>
      </c>
      <c r="Q10" s="119">
        <v>12.43</v>
      </c>
      <c r="R10" s="118">
        <v>4</v>
      </c>
      <c r="S10" s="119">
        <v>19.79</v>
      </c>
      <c r="T10" s="118">
        <v>7</v>
      </c>
      <c r="U10" s="120">
        <v>6.47</v>
      </c>
    </row>
    <row r="11" spans="1:21">
      <c r="A11" s="112" t="s">
        <v>80</v>
      </c>
      <c r="C11" s="117" t="s">
        <v>101</v>
      </c>
      <c r="D11" s="118">
        <v>5</v>
      </c>
      <c r="E11" s="119">
        <v>41</v>
      </c>
      <c r="F11" s="118">
        <v>6</v>
      </c>
      <c r="G11" s="119">
        <v>20</v>
      </c>
      <c r="H11" s="118">
        <v>4</v>
      </c>
      <c r="I11" s="119">
        <v>21</v>
      </c>
      <c r="J11" s="118">
        <v>5</v>
      </c>
      <c r="K11" s="119">
        <v>8.39</v>
      </c>
      <c r="L11" s="118">
        <v>6</v>
      </c>
      <c r="M11" s="119">
        <v>8.2799999999999994</v>
      </c>
      <c r="N11" s="118">
        <v>4</v>
      </c>
      <c r="O11" s="119">
        <v>8.51</v>
      </c>
      <c r="P11" s="118">
        <v>5</v>
      </c>
      <c r="Q11" s="119">
        <v>10.1</v>
      </c>
      <c r="R11" s="118">
        <v>5</v>
      </c>
      <c r="S11" s="119">
        <v>10.94</v>
      </c>
      <c r="T11" s="118">
        <v>4</v>
      </c>
      <c r="U11" s="120">
        <v>9.1199999999999992</v>
      </c>
    </row>
    <row r="12" spans="1:21">
      <c r="A12" s="121" t="s">
        <v>35</v>
      </c>
      <c r="C12" s="117" t="s">
        <v>36</v>
      </c>
      <c r="D12" s="118">
        <v>6</v>
      </c>
      <c r="E12" s="119">
        <v>34</v>
      </c>
      <c r="F12" s="118">
        <v>5</v>
      </c>
      <c r="G12" s="119">
        <v>21</v>
      </c>
      <c r="H12" s="118">
        <v>8</v>
      </c>
      <c r="I12" s="119">
        <v>13</v>
      </c>
      <c r="J12" s="118">
        <v>7</v>
      </c>
      <c r="K12" s="119">
        <v>6.96</v>
      </c>
      <c r="L12" s="118">
        <v>5</v>
      </c>
      <c r="M12" s="119">
        <v>8.69</v>
      </c>
      <c r="N12" s="118">
        <v>8</v>
      </c>
      <c r="O12" s="119">
        <v>5.27</v>
      </c>
      <c r="P12" s="118">
        <v>6</v>
      </c>
      <c r="Q12" s="119">
        <v>8.1999999999999993</v>
      </c>
      <c r="R12" s="118">
        <v>6</v>
      </c>
      <c r="S12" s="119">
        <v>10.54</v>
      </c>
      <c r="T12" s="118">
        <v>8</v>
      </c>
      <c r="U12" s="120">
        <v>6.17</v>
      </c>
    </row>
    <row r="13" spans="1:21">
      <c r="A13" s="112" t="s">
        <v>36</v>
      </c>
      <c r="C13" s="117" t="s">
        <v>32</v>
      </c>
      <c r="D13" s="118">
        <v>7</v>
      </c>
      <c r="E13" s="119">
        <v>21</v>
      </c>
      <c r="F13" s="118">
        <v>7</v>
      </c>
      <c r="G13" s="119">
        <v>17</v>
      </c>
      <c r="H13" s="118"/>
      <c r="I13" s="119"/>
      <c r="J13" s="118">
        <v>10</v>
      </c>
      <c r="K13" s="119">
        <v>4.3</v>
      </c>
      <c r="L13" s="118">
        <v>7</v>
      </c>
      <c r="M13" s="119">
        <v>7.04</v>
      </c>
      <c r="N13" s="122" t="s">
        <v>82</v>
      </c>
      <c r="O13" s="123" t="s">
        <v>82</v>
      </c>
      <c r="P13" s="118">
        <v>7</v>
      </c>
      <c r="Q13" s="119">
        <v>4.6500000000000004</v>
      </c>
      <c r="R13" s="118">
        <v>8</v>
      </c>
      <c r="S13" s="119">
        <v>7.67</v>
      </c>
      <c r="T13" s="122" t="s">
        <v>82</v>
      </c>
      <c r="U13" s="95" t="s">
        <v>82</v>
      </c>
    </row>
    <row r="14" spans="1:21">
      <c r="A14" s="112" t="s">
        <v>42</v>
      </c>
      <c r="C14" s="117" t="s">
        <v>102</v>
      </c>
      <c r="D14" s="118">
        <v>8</v>
      </c>
      <c r="E14" s="119">
        <v>20</v>
      </c>
      <c r="F14" s="122" t="s">
        <v>82</v>
      </c>
      <c r="G14" s="123" t="s">
        <v>82</v>
      </c>
      <c r="H14" s="118">
        <v>5</v>
      </c>
      <c r="I14" s="119">
        <v>20</v>
      </c>
      <c r="J14" s="118">
        <v>6</v>
      </c>
      <c r="K14" s="119">
        <v>8.1</v>
      </c>
      <c r="L14" s="122" t="s">
        <v>82</v>
      </c>
      <c r="M14" s="123" t="s">
        <v>82</v>
      </c>
      <c r="N14" s="118">
        <v>5</v>
      </c>
      <c r="O14" s="119">
        <v>8.1</v>
      </c>
      <c r="P14" s="118">
        <v>8</v>
      </c>
      <c r="Q14" s="119">
        <v>4.05</v>
      </c>
      <c r="R14" s="122" t="s">
        <v>82</v>
      </c>
      <c r="S14" s="123" t="s">
        <v>82</v>
      </c>
      <c r="T14" s="118">
        <v>5</v>
      </c>
      <c r="U14" s="120">
        <v>7.77</v>
      </c>
    </row>
    <row r="15" spans="1:21">
      <c r="A15" s="112" t="s">
        <v>103</v>
      </c>
      <c r="C15" s="117" t="s">
        <v>39</v>
      </c>
      <c r="D15" s="118">
        <v>9</v>
      </c>
      <c r="E15" s="119">
        <v>17</v>
      </c>
      <c r="F15" s="122" t="s">
        <v>82</v>
      </c>
      <c r="G15" s="123" t="s">
        <v>82</v>
      </c>
      <c r="H15" s="118">
        <v>9</v>
      </c>
      <c r="I15" s="119">
        <v>10</v>
      </c>
      <c r="J15" s="122" t="s">
        <v>82</v>
      </c>
      <c r="K15" s="123" t="s">
        <v>82</v>
      </c>
      <c r="L15" s="122" t="s">
        <v>82</v>
      </c>
      <c r="M15" s="123" t="s">
        <v>82</v>
      </c>
      <c r="N15" s="118">
        <v>9</v>
      </c>
      <c r="O15" s="119">
        <v>4.05</v>
      </c>
      <c r="P15" s="118">
        <v>9</v>
      </c>
      <c r="Q15" s="119">
        <v>3.95</v>
      </c>
      <c r="R15" s="122" t="s">
        <v>82</v>
      </c>
      <c r="S15" s="123" t="s">
        <v>82</v>
      </c>
      <c r="T15" s="118">
        <v>9</v>
      </c>
      <c r="U15" s="120">
        <v>4.34</v>
      </c>
    </row>
    <row r="16" spans="1:21">
      <c r="A16" s="124" t="s">
        <v>104</v>
      </c>
      <c r="C16" s="117" t="s">
        <v>105</v>
      </c>
      <c r="D16" s="118">
        <v>9</v>
      </c>
      <c r="E16" s="119">
        <v>17</v>
      </c>
      <c r="F16" s="122" t="s">
        <v>82</v>
      </c>
      <c r="G16" s="123" t="s">
        <v>82</v>
      </c>
      <c r="H16" s="118">
        <v>6</v>
      </c>
      <c r="I16" s="119">
        <v>17</v>
      </c>
      <c r="J16" s="118">
        <v>8</v>
      </c>
      <c r="K16" s="119">
        <v>6.89</v>
      </c>
      <c r="L16" s="122" t="s">
        <v>82</v>
      </c>
      <c r="M16" s="123" t="s">
        <v>82</v>
      </c>
      <c r="N16" s="118">
        <v>6</v>
      </c>
      <c r="O16" s="119">
        <v>6.89</v>
      </c>
      <c r="P16" s="118">
        <v>10</v>
      </c>
      <c r="Q16" s="119">
        <v>3.84</v>
      </c>
      <c r="R16" s="122" t="s">
        <v>82</v>
      </c>
      <c r="S16" s="123" t="s">
        <v>82</v>
      </c>
      <c r="T16" s="118">
        <v>6</v>
      </c>
      <c r="U16" s="120">
        <v>6.86</v>
      </c>
    </row>
    <row r="17" spans="1:21">
      <c r="A17" s="112" t="s">
        <v>106</v>
      </c>
      <c r="C17" s="117" t="s">
        <v>107</v>
      </c>
      <c r="D17" s="122" t="s">
        <v>82</v>
      </c>
      <c r="E17" s="123" t="s">
        <v>82</v>
      </c>
      <c r="F17" s="122" t="s">
        <v>82</v>
      </c>
      <c r="G17" s="123" t="s">
        <v>82</v>
      </c>
      <c r="H17" s="118">
        <v>10</v>
      </c>
      <c r="I17" s="119">
        <v>7</v>
      </c>
      <c r="J17" s="122" t="s">
        <v>82</v>
      </c>
      <c r="K17" s="123" t="s">
        <v>82</v>
      </c>
      <c r="L17" s="122" t="s">
        <v>82</v>
      </c>
      <c r="M17" s="123" t="s">
        <v>82</v>
      </c>
      <c r="N17" s="118">
        <v>10</v>
      </c>
      <c r="O17" s="119">
        <v>2.84</v>
      </c>
      <c r="P17" s="122" t="s">
        <v>82</v>
      </c>
      <c r="Q17" s="123" t="s">
        <v>82</v>
      </c>
      <c r="R17" s="122" t="s">
        <v>82</v>
      </c>
      <c r="S17" s="123" t="s">
        <v>82</v>
      </c>
      <c r="T17" s="122" t="s">
        <v>82</v>
      </c>
      <c r="U17" s="95" t="s">
        <v>82</v>
      </c>
    </row>
    <row r="18" spans="1:21">
      <c r="A18" s="112" t="s">
        <v>32</v>
      </c>
      <c r="C18" s="117" t="s">
        <v>108</v>
      </c>
      <c r="D18" s="122" t="s">
        <v>82</v>
      </c>
      <c r="E18" s="123" t="s">
        <v>82</v>
      </c>
      <c r="F18" s="118">
        <v>8</v>
      </c>
      <c r="G18" s="119">
        <v>12</v>
      </c>
      <c r="H18" s="122" t="s">
        <v>82</v>
      </c>
      <c r="I18" s="123" t="s">
        <v>82</v>
      </c>
      <c r="J18" s="118">
        <v>9</v>
      </c>
      <c r="K18" s="119">
        <v>4.97</v>
      </c>
      <c r="L18" s="118">
        <v>8</v>
      </c>
      <c r="M18" s="119">
        <v>4.97</v>
      </c>
      <c r="N18" s="122" t="s">
        <v>82</v>
      </c>
      <c r="O18" s="123" t="s">
        <v>82</v>
      </c>
      <c r="P18" s="122" t="s">
        <v>82</v>
      </c>
      <c r="Q18" s="123" t="s">
        <v>82</v>
      </c>
      <c r="R18" s="118">
        <v>7</v>
      </c>
      <c r="S18" s="119">
        <v>9.06</v>
      </c>
      <c r="T18" s="122" t="s">
        <v>82</v>
      </c>
      <c r="U18" s="95" t="s">
        <v>82</v>
      </c>
    </row>
    <row r="19" spans="1:21">
      <c r="A19" s="112" t="s">
        <v>39</v>
      </c>
      <c r="C19" s="117" t="s">
        <v>42</v>
      </c>
      <c r="D19" s="122" t="s">
        <v>82</v>
      </c>
      <c r="E19" s="123" t="s">
        <v>82</v>
      </c>
      <c r="F19" s="118">
        <v>10</v>
      </c>
      <c r="G19" s="119">
        <v>8</v>
      </c>
      <c r="H19" s="122" t="s">
        <v>82</v>
      </c>
      <c r="I19" s="123" t="s">
        <v>82</v>
      </c>
      <c r="J19" s="122" t="s">
        <v>82</v>
      </c>
      <c r="K19" s="123" t="s">
        <v>82</v>
      </c>
      <c r="L19" s="118">
        <v>10</v>
      </c>
      <c r="M19" s="119">
        <v>3.31</v>
      </c>
      <c r="N19" s="122" t="s">
        <v>82</v>
      </c>
      <c r="O19" s="123" t="s">
        <v>82</v>
      </c>
      <c r="P19" s="122" t="s">
        <v>82</v>
      </c>
      <c r="Q19" s="123" t="s">
        <v>82</v>
      </c>
      <c r="R19" s="118">
        <v>10</v>
      </c>
      <c r="S19" s="119">
        <v>4.7699999999999996</v>
      </c>
      <c r="T19" s="122" t="s">
        <v>82</v>
      </c>
      <c r="U19" s="95" t="s">
        <v>82</v>
      </c>
    </row>
    <row r="20" spans="1:21">
      <c r="A20" s="121" t="s">
        <v>109</v>
      </c>
      <c r="C20" s="117" t="s">
        <v>103</v>
      </c>
      <c r="D20" s="122" t="s">
        <v>82</v>
      </c>
      <c r="E20" s="123" t="s">
        <v>82</v>
      </c>
      <c r="F20" s="118">
        <v>9</v>
      </c>
      <c r="G20" s="119">
        <v>11</v>
      </c>
      <c r="H20" s="122" t="s">
        <v>82</v>
      </c>
      <c r="I20" s="123" t="s">
        <v>82</v>
      </c>
      <c r="J20" s="122" t="s">
        <v>82</v>
      </c>
      <c r="K20" s="123" t="s">
        <v>82</v>
      </c>
      <c r="L20" s="118">
        <v>9</v>
      </c>
      <c r="M20" s="119">
        <v>4.55</v>
      </c>
      <c r="N20" s="122" t="s">
        <v>82</v>
      </c>
      <c r="O20" s="123" t="s">
        <v>82</v>
      </c>
      <c r="P20" s="122" t="s">
        <v>82</v>
      </c>
      <c r="Q20" s="123" t="s">
        <v>82</v>
      </c>
      <c r="R20" s="118">
        <v>9</v>
      </c>
      <c r="S20" s="119">
        <v>6.71</v>
      </c>
      <c r="T20" s="122" t="s">
        <v>82</v>
      </c>
      <c r="U20" s="95" t="s">
        <v>82</v>
      </c>
    </row>
    <row r="21" spans="1:21" ht="17.25" thickBot="1">
      <c r="A21" s="112" t="s">
        <v>45</v>
      </c>
      <c r="C21" s="130" t="s">
        <v>110</v>
      </c>
      <c r="D21" s="131" t="s">
        <v>82</v>
      </c>
      <c r="E21" s="132" t="s">
        <v>82</v>
      </c>
      <c r="F21" s="131" t="s">
        <v>82</v>
      </c>
      <c r="G21" s="132" t="s">
        <v>82</v>
      </c>
      <c r="H21" s="133">
        <v>10</v>
      </c>
      <c r="I21" s="134">
        <v>7</v>
      </c>
      <c r="J21" s="131" t="s">
        <v>82</v>
      </c>
      <c r="K21" s="132" t="s">
        <v>82</v>
      </c>
      <c r="L21" s="131" t="s">
        <v>82</v>
      </c>
      <c r="M21" s="132" t="s">
        <v>82</v>
      </c>
      <c r="N21" s="133">
        <v>10</v>
      </c>
      <c r="O21" s="134">
        <v>2.84</v>
      </c>
      <c r="P21" s="131" t="s">
        <v>82</v>
      </c>
      <c r="Q21" s="132" t="s">
        <v>82</v>
      </c>
      <c r="R21" s="131" t="s">
        <v>82</v>
      </c>
      <c r="S21" s="132" t="s">
        <v>82</v>
      </c>
      <c r="T21" s="133">
        <v>10</v>
      </c>
      <c r="U21" s="135">
        <v>3.1</v>
      </c>
    </row>
    <row r="22" spans="1:21">
      <c r="C22" s="125" t="s">
        <v>111</v>
      </c>
    </row>
  </sheetData>
  <mergeCells count="14">
    <mergeCell ref="J4:K4"/>
    <mergeCell ref="L4:M4"/>
    <mergeCell ref="N4:O4"/>
    <mergeCell ref="P4:Q4"/>
    <mergeCell ref="R4:S4"/>
    <mergeCell ref="T4:U4"/>
    <mergeCell ref="C2:U2"/>
    <mergeCell ref="D3:I3"/>
    <mergeCell ref="J3:O3"/>
    <mergeCell ref="P3:U3"/>
    <mergeCell ref="C4:C5"/>
    <mergeCell ref="D4:E4"/>
    <mergeCell ref="F4:G4"/>
    <mergeCell ref="H4:I4"/>
  </mergeCells>
  <phoneticPr fontId="4" type="noConversion"/>
  <conditionalFormatting sqref="D7:D21 F7:F21 H7:H21 J7:J21 L7:L21 N7:N21 P7:P21 R7:R21 T7:T21">
    <cfRule type="cellIs" dxfId="2" priority="1" stopIfTrue="1" operator="between">
      <formula>1</formula>
      <formula>10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9"/>
  <sheetViews>
    <sheetView workbookViewId="0">
      <selection activeCell="D20" sqref="D20"/>
    </sheetView>
  </sheetViews>
  <sheetFormatPr defaultRowHeight="16.5"/>
  <cols>
    <col min="1" max="1" width="4" style="127" customWidth="1"/>
    <col min="2" max="2" width="29.5" style="126" customWidth="1"/>
    <col min="3" max="3" width="11.375" style="127" customWidth="1"/>
    <col min="4" max="4" width="6.375" style="127" customWidth="1"/>
    <col min="5" max="5" width="13.125" style="127" customWidth="1"/>
    <col min="6" max="6" width="6.375" style="127" customWidth="1"/>
    <col min="7" max="7" width="14.75" style="127" customWidth="1"/>
    <col min="8" max="8" width="11.375" style="127" customWidth="1"/>
    <col min="9" max="9" width="6.375" style="127" customWidth="1"/>
    <col min="10" max="10" width="13.125" style="127" customWidth="1"/>
    <col min="11" max="11" width="6.375" style="127" customWidth="1"/>
    <col min="12" max="12" width="14.75" style="127" customWidth="1"/>
    <col min="13" max="13" width="11.375" style="127" customWidth="1"/>
    <col min="14" max="14" width="6.375" style="127" customWidth="1"/>
    <col min="15" max="15" width="13.125" style="127" customWidth="1"/>
    <col min="16" max="16" width="6.375" style="127" customWidth="1"/>
    <col min="17" max="17" width="14.75" style="127" customWidth="1"/>
    <col min="18" max="16384" width="9" style="127"/>
  </cols>
  <sheetData>
    <row r="1" spans="2:21" ht="17.25" thickBot="1"/>
    <row r="2" spans="2:21" ht="21" customHeight="1" thickBot="1">
      <c r="B2" s="141"/>
      <c r="C2" s="142" t="s">
        <v>112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4"/>
      <c r="R2" s="128"/>
      <c r="S2" s="128"/>
      <c r="T2" s="128"/>
      <c r="U2" s="129"/>
    </row>
    <row r="3" spans="2:21" ht="17.25" thickBot="1">
      <c r="B3" s="145"/>
      <c r="C3" s="293" t="s">
        <v>113</v>
      </c>
      <c r="D3" s="294"/>
      <c r="E3" s="294"/>
      <c r="F3" s="294"/>
      <c r="G3" s="295"/>
      <c r="H3" s="293" t="s">
        <v>114</v>
      </c>
      <c r="I3" s="294"/>
      <c r="J3" s="294"/>
      <c r="K3" s="294"/>
      <c r="L3" s="295"/>
      <c r="M3" s="293" t="s">
        <v>115</v>
      </c>
      <c r="N3" s="294"/>
      <c r="O3" s="294"/>
      <c r="P3" s="294"/>
      <c r="Q3" s="296"/>
    </row>
    <row r="4" spans="2:21" ht="24" customHeight="1" thickBot="1">
      <c r="B4" s="148"/>
      <c r="C4" s="149" t="s">
        <v>116</v>
      </c>
      <c r="D4" s="146" t="s">
        <v>117</v>
      </c>
      <c r="E4" s="147" t="s">
        <v>118</v>
      </c>
      <c r="F4" s="146" t="s">
        <v>117</v>
      </c>
      <c r="G4" s="150" t="s">
        <v>119</v>
      </c>
      <c r="H4" s="149" t="s">
        <v>116</v>
      </c>
      <c r="I4" s="146" t="s">
        <v>117</v>
      </c>
      <c r="J4" s="147" t="s">
        <v>120</v>
      </c>
      <c r="K4" s="146" t="s">
        <v>117</v>
      </c>
      <c r="L4" s="150" t="s">
        <v>119</v>
      </c>
      <c r="M4" s="151" t="s">
        <v>116</v>
      </c>
      <c r="N4" s="146" t="s">
        <v>117</v>
      </c>
      <c r="O4" s="147" t="s">
        <v>120</v>
      </c>
      <c r="P4" s="146" t="s">
        <v>117</v>
      </c>
      <c r="Q4" s="152" t="s">
        <v>119</v>
      </c>
    </row>
    <row r="5" spans="2:21" ht="17.45" customHeight="1" thickBot="1">
      <c r="B5" s="153" t="s">
        <v>121</v>
      </c>
      <c r="C5" s="154">
        <v>698</v>
      </c>
      <c r="D5" s="155"/>
      <c r="E5" s="156">
        <v>140</v>
      </c>
      <c r="F5" s="157"/>
      <c r="G5" s="156">
        <v>163.4</v>
      </c>
      <c r="H5" s="154">
        <v>380</v>
      </c>
      <c r="I5" s="155"/>
      <c r="J5" s="156">
        <v>154.6</v>
      </c>
      <c r="K5" s="157"/>
      <c r="L5" s="156">
        <v>207.6</v>
      </c>
      <c r="M5" s="158">
        <v>318</v>
      </c>
      <c r="N5" s="155"/>
      <c r="O5" s="156">
        <v>125.9</v>
      </c>
      <c r="P5" s="157"/>
      <c r="Q5" s="159">
        <v>131.4</v>
      </c>
    </row>
    <row r="6" spans="2:21" ht="18.600000000000001" customHeight="1">
      <c r="B6" s="160" t="s">
        <v>98</v>
      </c>
      <c r="C6" s="161">
        <v>134</v>
      </c>
      <c r="D6" s="162">
        <f t="shared" ref="D6:D19" si="0">RANK(E6,$E$6:$E$19)</f>
        <v>1</v>
      </c>
      <c r="E6" s="163">
        <v>26.9</v>
      </c>
      <c r="F6" s="162">
        <f t="shared" ref="F6:F19" si="1">RANK(G6,$G$6:$G$19)</f>
        <v>1</v>
      </c>
      <c r="G6" s="163">
        <v>32.200000000000003</v>
      </c>
      <c r="H6" s="161">
        <v>69</v>
      </c>
      <c r="I6" s="162">
        <f t="shared" ref="I6:I19" si="2">RANK(J6,$J$6:$J$19)</f>
        <v>1</v>
      </c>
      <c r="J6" s="163">
        <v>28.1</v>
      </c>
      <c r="K6" s="162">
        <f t="shared" ref="K6:K19" si="3">RANK(L6,$L$6:$L$19)</f>
        <v>1</v>
      </c>
      <c r="L6" s="163">
        <v>37.299999999999997</v>
      </c>
      <c r="M6" s="164">
        <v>65</v>
      </c>
      <c r="N6" s="162">
        <f t="shared" ref="N6:N19" si="4">RANK(O6,$O$6:$O$19)</f>
        <v>1</v>
      </c>
      <c r="O6" s="163">
        <v>25.7</v>
      </c>
      <c r="P6" s="162">
        <f t="shared" ref="P6:P19" si="5">RANK(Q6,$Q$6:$Q$19)</f>
        <v>1</v>
      </c>
      <c r="Q6" s="165">
        <v>27.3</v>
      </c>
    </row>
    <row r="7" spans="2:21" ht="18.600000000000001" customHeight="1">
      <c r="B7" s="160" t="s">
        <v>100</v>
      </c>
      <c r="C7" s="161">
        <v>108</v>
      </c>
      <c r="D7" s="162">
        <f t="shared" si="0"/>
        <v>2</v>
      </c>
      <c r="E7" s="163">
        <v>21.7</v>
      </c>
      <c r="F7" s="162">
        <f t="shared" si="1"/>
        <v>2</v>
      </c>
      <c r="G7" s="163">
        <v>25.4</v>
      </c>
      <c r="H7" s="161">
        <v>64</v>
      </c>
      <c r="I7" s="162">
        <f t="shared" si="2"/>
        <v>2</v>
      </c>
      <c r="J7" s="163">
        <v>26</v>
      </c>
      <c r="K7" s="162">
        <f t="shared" si="3"/>
        <v>2</v>
      </c>
      <c r="L7" s="163">
        <v>33.4</v>
      </c>
      <c r="M7" s="164">
        <v>44</v>
      </c>
      <c r="N7" s="162">
        <f t="shared" si="4"/>
        <v>2</v>
      </c>
      <c r="O7" s="163">
        <v>17.399999999999999</v>
      </c>
      <c r="P7" s="162">
        <f t="shared" si="5"/>
        <v>2</v>
      </c>
      <c r="Q7" s="165">
        <v>19</v>
      </c>
    </row>
    <row r="8" spans="2:21" ht="18.600000000000001" customHeight="1">
      <c r="B8" s="160" t="s">
        <v>81</v>
      </c>
      <c r="C8" s="161">
        <v>70</v>
      </c>
      <c r="D8" s="162">
        <f t="shared" si="0"/>
        <v>3</v>
      </c>
      <c r="E8" s="163">
        <v>14</v>
      </c>
      <c r="F8" s="162">
        <f t="shared" si="1"/>
        <v>3</v>
      </c>
      <c r="G8" s="163">
        <v>17.3</v>
      </c>
      <c r="H8" s="161">
        <v>44</v>
      </c>
      <c r="I8" s="162">
        <f t="shared" si="2"/>
        <v>3</v>
      </c>
      <c r="J8" s="163">
        <v>17.899999999999999</v>
      </c>
      <c r="K8" s="162">
        <f t="shared" si="3"/>
        <v>3</v>
      </c>
      <c r="L8" s="163">
        <v>27.5</v>
      </c>
      <c r="M8" s="164">
        <v>26</v>
      </c>
      <c r="N8" s="162">
        <f t="shared" si="4"/>
        <v>5</v>
      </c>
      <c r="O8" s="163">
        <v>10.3</v>
      </c>
      <c r="P8" s="162">
        <f t="shared" si="5"/>
        <v>4</v>
      </c>
      <c r="Q8" s="165">
        <v>10.8</v>
      </c>
    </row>
    <row r="9" spans="2:21" ht="18.600000000000001" customHeight="1">
      <c r="B9" s="160" t="s">
        <v>80</v>
      </c>
      <c r="C9" s="161">
        <v>55</v>
      </c>
      <c r="D9" s="162">
        <f t="shared" si="0"/>
        <v>4</v>
      </c>
      <c r="E9" s="163">
        <v>11</v>
      </c>
      <c r="F9" s="162">
        <f t="shared" si="1"/>
        <v>5</v>
      </c>
      <c r="G9" s="163">
        <v>11.8</v>
      </c>
      <c r="H9" s="161">
        <v>36</v>
      </c>
      <c r="I9" s="162">
        <f t="shared" si="2"/>
        <v>4</v>
      </c>
      <c r="J9" s="163">
        <v>14.6</v>
      </c>
      <c r="K9" s="162">
        <f t="shared" si="3"/>
        <v>5</v>
      </c>
      <c r="L9" s="163">
        <v>16.399999999999999</v>
      </c>
      <c r="M9" s="164">
        <v>19</v>
      </c>
      <c r="N9" s="162">
        <f t="shared" si="4"/>
        <v>6</v>
      </c>
      <c r="O9" s="163">
        <v>7.5</v>
      </c>
      <c r="P9" s="162">
        <f t="shared" si="5"/>
        <v>6</v>
      </c>
      <c r="Q9" s="165">
        <v>7.7</v>
      </c>
    </row>
    <row r="10" spans="2:21" ht="18.600000000000001" customHeight="1">
      <c r="B10" s="160" t="s">
        <v>35</v>
      </c>
      <c r="C10" s="161">
        <v>27</v>
      </c>
      <c r="D10" s="162">
        <f t="shared" si="0"/>
        <v>5</v>
      </c>
      <c r="E10" s="163">
        <v>10.7</v>
      </c>
      <c r="F10" s="162">
        <f t="shared" si="1"/>
        <v>6</v>
      </c>
      <c r="G10" s="163">
        <v>10.6</v>
      </c>
      <c r="H10" s="161">
        <v>0</v>
      </c>
      <c r="I10" s="162">
        <f t="shared" si="2"/>
        <v>12</v>
      </c>
      <c r="J10" s="163">
        <v>0</v>
      </c>
      <c r="K10" s="162">
        <f t="shared" si="3"/>
        <v>12</v>
      </c>
      <c r="L10" s="163">
        <v>0</v>
      </c>
      <c r="M10" s="164">
        <v>27</v>
      </c>
      <c r="N10" s="162">
        <f t="shared" si="4"/>
        <v>4</v>
      </c>
      <c r="O10" s="163">
        <v>10.7</v>
      </c>
      <c r="P10" s="162">
        <f t="shared" si="5"/>
        <v>5</v>
      </c>
      <c r="Q10" s="165">
        <v>10.6</v>
      </c>
    </row>
    <row r="11" spans="2:21" ht="18.600000000000001" customHeight="1">
      <c r="B11" s="160" t="s">
        <v>101</v>
      </c>
      <c r="C11" s="161">
        <v>53</v>
      </c>
      <c r="D11" s="162">
        <f t="shared" si="0"/>
        <v>6</v>
      </c>
      <c r="E11" s="163">
        <v>10.6</v>
      </c>
      <c r="F11" s="162">
        <f t="shared" si="1"/>
        <v>4</v>
      </c>
      <c r="G11" s="163">
        <v>12.9</v>
      </c>
      <c r="H11" s="161">
        <v>25</v>
      </c>
      <c r="I11" s="162">
        <f t="shared" si="2"/>
        <v>6</v>
      </c>
      <c r="J11" s="163">
        <v>10.199999999999999</v>
      </c>
      <c r="K11" s="162">
        <f t="shared" si="3"/>
        <v>6</v>
      </c>
      <c r="L11" s="163">
        <v>13.5</v>
      </c>
      <c r="M11" s="164">
        <v>28</v>
      </c>
      <c r="N11" s="162">
        <f t="shared" si="4"/>
        <v>3</v>
      </c>
      <c r="O11" s="163">
        <v>11.1</v>
      </c>
      <c r="P11" s="162">
        <f t="shared" si="5"/>
        <v>3</v>
      </c>
      <c r="Q11" s="165">
        <v>11.6</v>
      </c>
    </row>
    <row r="12" spans="2:21" ht="18.600000000000001" customHeight="1">
      <c r="B12" s="160" t="s">
        <v>36</v>
      </c>
      <c r="C12" s="161">
        <v>42</v>
      </c>
      <c r="D12" s="162">
        <f t="shared" si="0"/>
        <v>7</v>
      </c>
      <c r="E12" s="163">
        <v>8.4</v>
      </c>
      <c r="F12" s="162">
        <f t="shared" si="1"/>
        <v>8</v>
      </c>
      <c r="G12" s="163">
        <v>9.3000000000000007</v>
      </c>
      <c r="H12" s="161">
        <v>35</v>
      </c>
      <c r="I12" s="162">
        <f t="shared" si="2"/>
        <v>5</v>
      </c>
      <c r="J12" s="163">
        <v>14.2</v>
      </c>
      <c r="K12" s="162">
        <f t="shared" si="3"/>
        <v>4</v>
      </c>
      <c r="L12" s="163">
        <v>16.5</v>
      </c>
      <c r="M12" s="164">
        <v>7</v>
      </c>
      <c r="N12" s="162">
        <f t="shared" si="4"/>
        <v>9</v>
      </c>
      <c r="O12" s="163">
        <v>2.8</v>
      </c>
      <c r="P12" s="162">
        <f t="shared" si="5"/>
        <v>9</v>
      </c>
      <c r="Q12" s="165">
        <v>3.1</v>
      </c>
    </row>
    <row r="13" spans="2:21" ht="18.600000000000001" customHeight="1">
      <c r="B13" s="160" t="s">
        <v>109</v>
      </c>
      <c r="C13" s="161">
        <v>19</v>
      </c>
      <c r="D13" s="162">
        <f t="shared" si="0"/>
        <v>8</v>
      </c>
      <c r="E13" s="163">
        <v>7.5</v>
      </c>
      <c r="F13" s="162">
        <f t="shared" si="1"/>
        <v>9</v>
      </c>
      <c r="G13" s="163">
        <v>7</v>
      </c>
      <c r="H13" s="161">
        <v>0</v>
      </c>
      <c r="I13" s="162">
        <f t="shared" si="2"/>
        <v>12</v>
      </c>
      <c r="J13" s="163">
        <v>0</v>
      </c>
      <c r="K13" s="162">
        <f t="shared" si="3"/>
        <v>12</v>
      </c>
      <c r="L13" s="163">
        <v>0</v>
      </c>
      <c r="M13" s="164">
        <v>19</v>
      </c>
      <c r="N13" s="162">
        <f t="shared" si="4"/>
        <v>6</v>
      </c>
      <c r="O13" s="163">
        <v>7.5</v>
      </c>
      <c r="P13" s="162">
        <f t="shared" si="5"/>
        <v>7</v>
      </c>
      <c r="Q13" s="165">
        <v>7</v>
      </c>
    </row>
    <row r="14" spans="2:21" ht="18.600000000000001" customHeight="1">
      <c r="B14" s="160" t="s">
        <v>104</v>
      </c>
      <c r="C14" s="161">
        <v>15</v>
      </c>
      <c r="D14" s="162">
        <f t="shared" si="0"/>
        <v>9</v>
      </c>
      <c r="E14" s="163">
        <v>6.1</v>
      </c>
      <c r="F14" s="162">
        <f t="shared" si="1"/>
        <v>7</v>
      </c>
      <c r="G14" s="163">
        <v>9.6999999999999993</v>
      </c>
      <c r="H14" s="161">
        <v>15</v>
      </c>
      <c r="I14" s="162">
        <f t="shared" si="2"/>
        <v>8</v>
      </c>
      <c r="J14" s="163">
        <v>6.1</v>
      </c>
      <c r="K14" s="162">
        <f t="shared" si="3"/>
        <v>7</v>
      </c>
      <c r="L14" s="163">
        <v>9.6999999999999993</v>
      </c>
      <c r="M14" s="164">
        <v>0</v>
      </c>
      <c r="N14" s="162">
        <f t="shared" si="4"/>
        <v>14</v>
      </c>
      <c r="O14" s="163">
        <v>0</v>
      </c>
      <c r="P14" s="162">
        <f t="shared" si="5"/>
        <v>14</v>
      </c>
      <c r="Q14" s="165">
        <v>0</v>
      </c>
    </row>
    <row r="15" spans="2:21" ht="18.600000000000001" customHeight="1">
      <c r="B15" s="160" t="s">
        <v>32</v>
      </c>
      <c r="C15" s="161">
        <v>25</v>
      </c>
      <c r="D15" s="162">
        <f t="shared" si="0"/>
        <v>10</v>
      </c>
      <c r="E15" s="163">
        <v>5</v>
      </c>
      <c r="F15" s="162">
        <f t="shared" si="1"/>
        <v>11</v>
      </c>
      <c r="G15" s="163">
        <v>5.4</v>
      </c>
      <c r="H15" s="161">
        <v>19</v>
      </c>
      <c r="I15" s="162">
        <f t="shared" si="2"/>
        <v>7</v>
      </c>
      <c r="J15" s="163">
        <v>7.7</v>
      </c>
      <c r="K15" s="162">
        <f t="shared" si="3"/>
        <v>8</v>
      </c>
      <c r="L15" s="163">
        <v>9.4</v>
      </c>
      <c r="M15" s="164">
        <v>6</v>
      </c>
      <c r="N15" s="162">
        <f t="shared" si="4"/>
        <v>12</v>
      </c>
      <c r="O15" s="163">
        <v>2.4</v>
      </c>
      <c r="P15" s="162">
        <f t="shared" si="5"/>
        <v>12</v>
      </c>
      <c r="Q15" s="165">
        <v>2.5</v>
      </c>
    </row>
    <row r="16" spans="2:21" ht="18.600000000000001" customHeight="1">
      <c r="B16" s="160" t="s">
        <v>103</v>
      </c>
      <c r="C16" s="161">
        <v>23</v>
      </c>
      <c r="D16" s="162">
        <f t="shared" si="0"/>
        <v>11</v>
      </c>
      <c r="E16" s="163">
        <v>4.5999999999999996</v>
      </c>
      <c r="F16" s="162">
        <f t="shared" si="1"/>
        <v>10</v>
      </c>
      <c r="G16" s="163">
        <v>5.7</v>
      </c>
      <c r="H16" s="161">
        <v>9</v>
      </c>
      <c r="I16" s="162">
        <f t="shared" si="2"/>
        <v>9</v>
      </c>
      <c r="J16" s="163">
        <v>3.7</v>
      </c>
      <c r="K16" s="162">
        <f t="shared" si="3"/>
        <v>9</v>
      </c>
      <c r="L16" s="163">
        <v>6.4</v>
      </c>
      <c r="M16" s="164">
        <v>14</v>
      </c>
      <c r="N16" s="162">
        <f t="shared" si="4"/>
        <v>8</v>
      </c>
      <c r="O16" s="163">
        <v>5.5</v>
      </c>
      <c r="P16" s="162">
        <f t="shared" si="5"/>
        <v>8</v>
      </c>
      <c r="Q16" s="165">
        <v>5.6</v>
      </c>
    </row>
    <row r="17" spans="2:17" ht="18.600000000000001" customHeight="1">
      <c r="B17" s="160" t="s">
        <v>42</v>
      </c>
      <c r="C17" s="161">
        <v>16</v>
      </c>
      <c r="D17" s="162">
        <f t="shared" si="0"/>
        <v>12</v>
      </c>
      <c r="E17" s="163">
        <v>3.2</v>
      </c>
      <c r="F17" s="162">
        <f t="shared" si="1"/>
        <v>12</v>
      </c>
      <c r="G17" s="163">
        <v>3.7</v>
      </c>
      <c r="H17" s="161">
        <v>9</v>
      </c>
      <c r="I17" s="162">
        <f t="shared" si="2"/>
        <v>9</v>
      </c>
      <c r="J17" s="163">
        <v>3.7</v>
      </c>
      <c r="K17" s="162">
        <f t="shared" si="3"/>
        <v>11</v>
      </c>
      <c r="L17" s="163">
        <v>4.3</v>
      </c>
      <c r="M17" s="164">
        <v>7</v>
      </c>
      <c r="N17" s="162">
        <f t="shared" si="4"/>
        <v>9</v>
      </c>
      <c r="O17" s="163">
        <v>2.8</v>
      </c>
      <c r="P17" s="162">
        <f t="shared" si="5"/>
        <v>9</v>
      </c>
      <c r="Q17" s="165">
        <v>3.1</v>
      </c>
    </row>
    <row r="18" spans="2:17" ht="18.600000000000001" customHeight="1">
      <c r="B18" s="160" t="s">
        <v>56</v>
      </c>
      <c r="C18" s="161">
        <v>7</v>
      </c>
      <c r="D18" s="162">
        <f t="shared" si="0"/>
        <v>13</v>
      </c>
      <c r="E18" s="163">
        <v>2.8</v>
      </c>
      <c r="F18" s="162">
        <f t="shared" si="1"/>
        <v>13</v>
      </c>
      <c r="G18" s="163">
        <v>2.8</v>
      </c>
      <c r="H18" s="161">
        <v>0</v>
      </c>
      <c r="I18" s="162">
        <f t="shared" si="2"/>
        <v>12</v>
      </c>
      <c r="J18" s="163">
        <v>0</v>
      </c>
      <c r="K18" s="162">
        <f t="shared" si="3"/>
        <v>12</v>
      </c>
      <c r="L18" s="163">
        <v>0</v>
      </c>
      <c r="M18" s="164">
        <v>7</v>
      </c>
      <c r="N18" s="162">
        <f t="shared" si="4"/>
        <v>9</v>
      </c>
      <c r="O18" s="163">
        <v>2.8</v>
      </c>
      <c r="P18" s="162">
        <f t="shared" si="5"/>
        <v>11</v>
      </c>
      <c r="Q18" s="165">
        <v>2.8</v>
      </c>
    </row>
    <row r="19" spans="2:17" ht="18.600000000000001" customHeight="1" thickBot="1">
      <c r="B19" s="166" t="s">
        <v>122</v>
      </c>
      <c r="C19" s="167">
        <v>10</v>
      </c>
      <c r="D19" s="168">
        <f t="shared" si="0"/>
        <v>14</v>
      </c>
      <c r="E19" s="169">
        <v>2</v>
      </c>
      <c r="F19" s="168">
        <f t="shared" si="1"/>
        <v>14</v>
      </c>
      <c r="G19" s="169">
        <v>2.5</v>
      </c>
      <c r="H19" s="167">
        <v>6</v>
      </c>
      <c r="I19" s="168">
        <f t="shared" si="2"/>
        <v>11</v>
      </c>
      <c r="J19" s="169">
        <v>2.4</v>
      </c>
      <c r="K19" s="168">
        <f t="shared" si="3"/>
        <v>10</v>
      </c>
      <c r="L19" s="169">
        <v>4.7</v>
      </c>
      <c r="M19" s="170">
        <v>4</v>
      </c>
      <c r="N19" s="168">
        <f t="shared" si="4"/>
        <v>13</v>
      </c>
      <c r="O19" s="169">
        <v>1.6</v>
      </c>
      <c r="P19" s="168">
        <f t="shared" si="5"/>
        <v>13</v>
      </c>
      <c r="Q19" s="171">
        <v>1.6</v>
      </c>
    </row>
  </sheetData>
  <mergeCells count="3">
    <mergeCell ref="C3:G3"/>
    <mergeCell ref="H3:L3"/>
    <mergeCell ref="M3:Q3"/>
  </mergeCells>
  <phoneticPr fontId="4" type="noConversion"/>
  <conditionalFormatting sqref="D6:D19 F6:F19 I6:I19 K6:K19 N6:N19 P6:P19">
    <cfRule type="cellIs" dxfId="1" priority="1" stopIfTrue="1" operator="lessThanOrEqual">
      <formula>10</formula>
    </cfRule>
  </conditionalFormatting>
  <pageMargins left="0.74803149606299213" right="0.74803149606299213" top="0.98425196850393704" bottom="0.98425196850393704" header="0.51181102362204722" footer="0.51181102362204722"/>
  <pageSetup paperSize="9" scale="86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workbookViewId="0">
      <selection activeCell="B19" sqref="B19"/>
    </sheetView>
  </sheetViews>
  <sheetFormatPr defaultRowHeight="16.5"/>
  <cols>
    <col min="1" max="1" width="9" style="172"/>
    <col min="2" max="2" width="36.75" style="172" customWidth="1"/>
    <col min="3" max="16384" width="9" style="172"/>
  </cols>
  <sheetData>
    <row r="1" spans="2:14">
      <c r="B1" s="297" t="s">
        <v>128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2:14" ht="17.25" thickBot="1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299" t="s">
        <v>127</v>
      </c>
      <c r="M2" s="299"/>
      <c r="N2" s="299"/>
    </row>
    <row r="3" spans="2:14">
      <c r="B3" s="300"/>
      <c r="C3" s="303">
        <v>2010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5"/>
    </row>
    <row r="4" spans="2:14">
      <c r="B4" s="301"/>
      <c r="C4" s="306" t="s">
        <v>130</v>
      </c>
      <c r="D4" s="307"/>
      <c r="E4" s="307"/>
      <c r="F4" s="308"/>
      <c r="G4" s="306" t="s">
        <v>131</v>
      </c>
      <c r="H4" s="307"/>
      <c r="I4" s="307"/>
      <c r="J4" s="308"/>
      <c r="K4" s="306" t="s">
        <v>132</v>
      </c>
      <c r="L4" s="307"/>
      <c r="M4" s="307"/>
      <c r="N4" s="309"/>
    </row>
    <row r="5" spans="2:14" ht="33">
      <c r="B5" s="302"/>
      <c r="C5" s="175" t="s">
        <v>133</v>
      </c>
      <c r="D5" s="176" t="s">
        <v>134</v>
      </c>
      <c r="E5" s="176" t="s">
        <v>135</v>
      </c>
      <c r="F5" s="176" t="s">
        <v>136</v>
      </c>
      <c r="G5" s="175" t="s">
        <v>133</v>
      </c>
      <c r="H5" s="176" t="s">
        <v>134</v>
      </c>
      <c r="I5" s="176" t="s">
        <v>135</v>
      </c>
      <c r="J5" s="176" t="s">
        <v>136</v>
      </c>
      <c r="K5" s="175" t="s">
        <v>133</v>
      </c>
      <c r="L5" s="176" t="s">
        <v>134</v>
      </c>
      <c r="M5" s="176" t="s">
        <v>135</v>
      </c>
      <c r="N5" s="177" t="s">
        <v>136</v>
      </c>
    </row>
    <row r="6" spans="2:14" ht="16.899999999999999" customHeight="1" thickBot="1">
      <c r="B6" s="198" t="s">
        <v>137</v>
      </c>
      <c r="C6" s="199"/>
      <c r="D6" s="200">
        <v>735</v>
      </c>
      <c r="E6" s="200">
        <v>144.6</v>
      </c>
      <c r="F6" s="200">
        <v>165.6</v>
      </c>
      <c r="G6" s="201"/>
      <c r="H6" s="200">
        <v>412</v>
      </c>
      <c r="I6" s="200">
        <v>164.9</v>
      </c>
      <c r="J6" s="200">
        <v>217.5</v>
      </c>
      <c r="K6" s="201"/>
      <c r="L6" s="200">
        <v>323</v>
      </c>
      <c r="M6" s="200">
        <v>125</v>
      </c>
      <c r="N6" s="202">
        <v>128.5</v>
      </c>
    </row>
    <row r="7" spans="2:14" ht="16.899999999999999" customHeight="1" thickTop="1">
      <c r="B7" s="194" t="s">
        <v>138</v>
      </c>
      <c r="C7" s="195">
        <v>1</v>
      </c>
      <c r="D7" s="196">
        <v>121</v>
      </c>
      <c r="E7" s="196">
        <v>23.8</v>
      </c>
      <c r="F7" s="196">
        <v>28.1</v>
      </c>
      <c r="G7" s="195">
        <v>2</v>
      </c>
      <c r="H7" s="196">
        <v>64</v>
      </c>
      <c r="I7" s="196">
        <v>25.6</v>
      </c>
      <c r="J7" s="196">
        <v>35.6</v>
      </c>
      <c r="K7" s="195">
        <v>1</v>
      </c>
      <c r="L7" s="196">
        <v>57</v>
      </c>
      <c r="M7" s="196">
        <v>22.1</v>
      </c>
      <c r="N7" s="197">
        <v>23</v>
      </c>
    </row>
    <row r="8" spans="2:14" ht="16.899999999999999" customHeight="1">
      <c r="B8" s="178" t="s">
        <v>139</v>
      </c>
      <c r="C8" s="179">
        <v>2</v>
      </c>
      <c r="D8" s="180">
        <v>113</v>
      </c>
      <c r="E8" s="180">
        <v>22.2</v>
      </c>
      <c r="F8" s="180">
        <v>25.4</v>
      </c>
      <c r="G8" s="179">
        <v>1</v>
      </c>
      <c r="H8" s="180">
        <v>73</v>
      </c>
      <c r="I8" s="180">
        <v>29.2</v>
      </c>
      <c r="J8" s="180">
        <v>35.6</v>
      </c>
      <c r="K8" s="179">
        <v>2</v>
      </c>
      <c r="L8" s="180">
        <v>40</v>
      </c>
      <c r="M8" s="180">
        <v>15.5</v>
      </c>
      <c r="N8" s="181">
        <v>16.5</v>
      </c>
    </row>
    <row r="9" spans="2:14" ht="16.899999999999999" customHeight="1">
      <c r="B9" s="178" t="s">
        <v>140</v>
      </c>
      <c r="C9" s="179">
        <v>3</v>
      </c>
      <c r="D9" s="180">
        <v>65</v>
      </c>
      <c r="E9" s="180">
        <v>12.8</v>
      </c>
      <c r="F9" s="180">
        <v>14.2</v>
      </c>
      <c r="G9" s="179">
        <v>3</v>
      </c>
      <c r="H9" s="180">
        <v>42</v>
      </c>
      <c r="I9" s="180">
        <v>16.8</v>
      </c>
      <c r="J9" s="180">
        <v>19.7</v>
      </c>
      <c r="K9" s="179">
        <v>6</v>
      </c>
      <c r="L9" s="180">
        <v>23</v>
      </c>
      <c r="M9" s="180">
        <v>8.9</v>
      </c>
      <c r="N9" s="181">
        <v>9.5</v>
      </c>
    </row>
    <row r="10" spans="2:14" ht="16.899999999999999" customHeight="1">
      <c r="B10" s="178" t="s">
        <v>141</v>
      </c>
      <c r="C10" s="179">
        <v>3</v>
      </c>
      <c r="D10" s="180">
        <v>65</v>
      </c>
      <c r="E10" s="180">
        <v>12.8</v>
      </c>
      <c r="F10" s="180">
        <v>15.6</v>
      </c>
      <c r="G10" s="179">
        <v>4</v>
      </c>
      <c r="H10" s="180">
        <v>36</v>
      </c>
      <c r="I10" s="180">
        <v>14.4</v>
      </c>
      <c r="J10" s="180">
        <v>22.1</v>
      </c>
      <c r="K10" s="179">
        <v>4</v>
      </c>
      <c r="L10" s="180">
        <v>29</v>
      </c>
      <c r="M10" s="180">
        <v>11.2</v>
      </c>
      <c r="N10" s="181">
        <v>11.6</v>
      </c>
    </row>
    <row r="11" spans="2:14" ht="16.899999999999999" customHeight="1">
      <c r="B11" s="178" t="s">
        <v>142</v>
      </c>
      <c r="C11" s="179">
        <v>5</v>
      </c>
      <c r="D11" s="180">
        <v>52</v>
      </c>
      <c r="E11" s="180">
        <v>10.199999999999999</v>
      </c>
      <c r="F11" s="180">
        <v>12.4</v>
      </c>
      <c r="G11" s="179">
        <v>7</v>
      </c>
      <c r="H11" s="180">
        <v>25</v>
      </c>
      <c r="I11" s="180">
        <v>10</v>
      </c>
      <c r="J11" s="180">
        <v>14.8</v>
      </c>
      <c r="K11" s="179">
        <v>5</v>
      </c>
      <c r="L11" s="180">
        <v>27</v>
      </c>
      <c r="M11" s="180">
        <v>10.5</v>
      </c>
      <c r="N11" s="181">
        <v>10.7</v>
      </c>
    </row>
    <row r="12" spans="2:14" ht="16.899999999999999" customHeight="1">
      <c r="B12" s="178" t="s">
        <v>143</v>
      </c>
      <c r="C12" s="179">
        <v>6</v>
      </c>
      <c r="D12" s="180">
        <v>42</v>
      </c>
      <c r="E12" s="180">
        <v>8.3000000000000007</v>
      </c>
      <c r="F12" s="180">
        <v>8.6999999999999993</v>
      </c>
      <c r="G12" s="179">
        <v>5</v>
      </c>
      <c r="H12" s="180">
        <v>34</v>
      </c>
      <c r="I12" s="180">
        <v>13.6</v>
      </c>
      <c r="J12" s="180">
        <v>14.8</v>
      </c>
      <c r="K12" s="179">
        <v>10</v>
      </c>
      <c r="L12" s="180">
        <v>8</v>
      </c>
      <c r="M12" s="180">
        <v>3.1</v>
      </c>
      <c r="N12" s="181">
        <v>3.2</v>
      </c>
    </row>
    <row r="13" spans="2:14" ht="16.899999999999999" customHeight="1">
      <c r="B13" s="178" t="s">
        <v>144</v>
      </c>
      <c r="C13" s="179">
        <v>6</v>
      </c>
      <c r="D13" s="180">
        <v>42</v>
      </c>
      <c r="E13" s="180">
        <v>8.3000000000000007</v>
      </c>
      <c r="F13" s="180">
        <v>8.1</v>
      </c>
      <c r="G13" s="179">
        <v>6</v>
      </c>
      <c r="H13" s="180">
        <v>32</v>
      </c>
      <c r="I13" s="180">
        <v>12.8</v>
      </c>
      <c r="J13" s="180">
        <v>13.4</v>
      </c>
      <c r="K13" s="179">
        <v>8</v>
      </c>
      <c r="L13" s="180">
        <v>10</v>
      </c>
      <c r="M13" s="180">
        <v>3.9</v>
      </c>
      <c r="N13" s="181">
        <v>3.5</v>
      </c>
    </row>
    <row r="14" spans="2:14" ht="16.899999999999999" customHeight="1">
      <c r="B14" s="182" t="s">
        <v>151</v>
      </c>
      <c r="C14" s="179">
        <v>8</v>
      </c>
      <c r="D14" s="180">
        <v>36</v>
      </c>
      <c r="E14" s="180">
        <v>13.9</v>
      </c>
      <c r="F14" s="180">
        <v>13.5</v>
      </c>
      <c r="G14" s="189" t="s">
        <v>126</v>
      </c>
      <c r="H14" s="190" t="s">
        <v>126</v>
      </c>
      <c r="I14" s="190" t="s">
        <v>126</v>
      </c>
      <c r="J14" s="190" t="s">
        <v>126</v>
      </c>
      <c r="K14" s="179">
        <v>3</v>
      </c>
      <c r="L14" s="180">
        <v>36</v>
      </c>
      <c r="M14" s="180">
        <v>13.9</v>
      </c>
      <c r="N14" s="181">
        <v>13.5</v>
      </c>
    </row>
    <row r="15" spans="2:14" ht="16.899999999999999" customHeight="1">
      <c r="B15" s="178" t="s">
        <v>145</v>
      </c>
      <c r="C15" s="179">
        <v>9</v>
      </c>
      <c r="D15" s="180">
        <v>21</v>
      </c>
      <c r="E15" s="180">
        <v>4.0999999999999996</v>
      </c>
      <c r="F15" s="180">
        <v>4.5</v>
      </c>
      <c r="G15" s="179">
        <v>8</v>
      </c>
      <c r="H15" s="180">
        <v>12</v>
      </c>
      <c r="I15" s="180">
        <v>4.8</v>
      </c>
      <c r="J15" s="180">
        <v>6.5</v>
      </c>
      <c r="K15" s="179">
        <v>9</v>
      </c>
      <c r="L15" s="180">
        <v>9</v>
      </c>
      <c r="M15" s="180">
        <v>3.5</v>
      </c>
      <c r="N15" s="181">
        <v>3.3</v>
      </c>
    </row>
    <row r="16" spans="2:14" ht="16.899999999999999" customHeight="1">
      <c r="B16" s="178" t="s">
        <v>146</v>
      </c>
      <c r="C16" s="179">
        <v>10</v>
      </c>
      <c r="D16" s="180">
        <v>17</v>
      </c>
      <c r="E16" s="180">
        <v>3.3</v>
      </c>
      <c r="F16" s="180">
        <v>4</v>
      </c>
      <c r="G16" s="179">
        <v>10</v>
      </c>
      <c r="H16" s="180">
        <v>9</v>
      </c>
      <c r="I16" s="180">
        <v>3.6</v>
      </c>
      <c r="J16" s="180">
        <v>5</v>
      </c>
      <c r="K16" s="179">
        <v>10</v>
      </c>
      <c r="L16" s="180">
        <v>8</v>
      </c>
      <c r="M16" s="180">
        <v>3.1</v>
      </c>
      <c r="N16" s="181">
        <v>3.3</v>
      </c>
    </row>
    <row r="17" spans="2:14" ht="16.899999999999999" customHeight="1">
      <c r="B17" s="178" t="s">
        <v>147</v>
      </c>
      <c r="C17" s="179">
        <v>11</v>
      </c>
      <c r="D17" s="180">
        <v>16</v>
      </c>
      <c r="E17" s="180">
        <v>3.1</v>
      </c>
      <c r="F17" s="180">
        <v>3.5</v>
      </c>
      <c r="G17" s="179">
        <v>10</v>
      </c>
      <c r="H17" s="180">
        <v>9</v>
      </c>
      <c r="I17" s="180">
        <v>3.6</v>
      </c>
      <c r="J17" s="180">
        <v>4.5</v>
      </c>
      <c r="K17" s="179">
        <v>13</v>
      </c>
      <c r="L17" s="180">
        <v>7</v>
      </c>
      <c r="M17" s="180">
        <v>2.7</v>
      </c>
      <c r="N17" s="181">
        <v>2.8</v>
      </c>
    </row>
    <row r="18" spans="2:14" ht="16.899999999999999" customHeight="1">
      <c r="B18" s="182" t="s">
        <v>129</v>
      </c>
      <c r="C18" s="179">
        <v>11</v>
      </c>
      <c r="D18" s="180">
        <v>16</v>
      </c>
      <c r="E18" s="180">
        <v>6.2</v>
      </c>
      <c r="F18" s="180">
        <v>6.3</v>
      </c>
      <c r="G18" s="189" t="s">
        <v>126</v>
      </c>
      <c r="H18" s="190" t="s">
        <v>126</v>
      </c>
      <c r="I18" s="190" t="s">
        <v>126</v>
      </c>
      <c r="J18" s="190" t="s">
        <v>126</v>
      </c>
      <c r="K18" s="179">
        <v>7</v>
      </c>
      <c r="L18" s="180">
        <v>16</v>
      </c>
      <c r="M18" s="180">
        <v>6.2</v>
      </c>
      <c r="N18" s="181">
        <v>6.3</v>
      </c>
    </row>
    <row r="19" spans="2:14" ht="16.899999999999999" customHeight="1">
      <c r="B19" s="178" t="s">
        <v>178</v>
      </c>
      <c r="C19" s="179">
        <v>13</v>
      </c>
      <c r="D19" s="180">
        <v>11</v>
      </c>
      <c r="E19" s="180">
        <v>4.4000000000000004</v>
      </c>
      <c r="F19" s="180">
        <v>8</v>
      </c>
      <c r="G19" s="179">
        <v>9</v>
      </c>
      <c r="H19" s="180">
        <v>11</v>
      </c>
      <c r="I19" s="180">
        <v>4.4000000000000004</v>
      </c>
      <c r="J19" s="180">
        <v>8</v>
      </c>
      <c r="K19" s="189" t="s">
        <v>126</v>
      </c>
      <c r="L19" s="190" t="s">
        <v>126</v>
      </c>
      <c r="M19" s="190" t="s">
        <v>126</v>
      </c>
      <c r="N19" s="193" t="s">
        <v>126</v>
      </c>
    </row>
    <row r="20" spans="2:14" ht="16.899999999999999" customHeight="1" thickBot="1">
      <c r="B20" s="187" t="s">
        <v>148</v>
      </c>
      <c r="C20" s="183">
        <v>14</v>
      </c>
      <c r="D20" s="184">
        <v>8</v>
      </c>
      <c r="E20" s="184">
        <v>3.1</v>
      </c>
      <c r="F20" s="184">
        <v>3.4</v>
      </c>
      <c r="G20" s="191" t="s">
        <v>126</v>
      </c>
      <c r="H20" s="192" t="s">
        <v>126</v>
      </c>
      <c r="I20" s="192" t="s">
        <v>126</v>
      </c>
      <c r="J20" s="192" t="s">
        <v>126</v>
      </c>
      <c r="K20" s="183">
        <v>10</v>
      </c>
      <c r="L20" s="185">
        <v>8</v>
      </c>
      <c r="M20" s="185">
        <v>3.1</v>
      </c>
      <c r="N20" s="186">
        <v>3.4</v>
      </c>
    </row>
    <row r="21" spans="2:14" customFormat="1" ht="5.0999999999999996" customHeight="1">
      <c r="B21" s="173"/>
      <c r="C21" s="173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</row>
    <row r="22" spans="2:14">
      <c r="B22" s="125" t="s">
        <v>149</v>
      </c>
      <c r="C22" s="106"/>
      <c r="D22" s="136"/>
      <c r="E22" s="106"/>
    </row>
    <row r="23" spans="2:14">
      <c r="B23" s="188" t="s">
        <v>150</v>
      </c>
    </row>
  </sheetData>
  <mergeCells count="7">
    <mergeCell ref="B1:N1"/>
    <mergeCell ref="L2:N2"/>
    <mergeCell ref="B3:B5"/>
    <mergeCell ref="C3:N3"/>
    <mergeCell ref="C4:F4"/>
    <mergeCell ref="G4:J4"/>
    <mergeCell ref="K4:N4"/>
  </mergeCells>
  <phoneticPr fontId="4" type="noConversion"/>
  <conditionalFormatting sqref="G7:G20 C7:C20 K7:K20">
    <cfRule type="cellIs" dxfId="0" priority="1" stopIfTrue="1" operator="lessThanOrEqual">
      <formula>10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K16" sqref="K16"/>
    </sheetView>
  </sheetViews>
  <sheetFormatPr defaultRowHeight="16.5"/>
  <cols>
    <col min="1" max="1" width="36.75" style="172" customWidth="1"/>
    <col min="2" max="2" width="4.125" style="216" customWidth="1"/>
    <col min="3" max="11" width="10.5" style="172" customWidth="1"/>
    <col min="12" max="16384" width="9" style="172"/>
  </cols>
  <sheetData>
    <row r="1" spans="1:11">
      <c r="A1" s="297" t="s">
        <v>169</v>
      </c>
      <c r="B1" s="297"/>
      <c r="C1" s="298"/>
      <c r="D1" s="298"/>
      <c r="E1" s="298"/>
      <c r="F1" s="298"/>
      <c r="G1" s="298"/>
      <c r="H1" s="298"/>
      <c r="I1" s="298"/>
      <c r="J1" s="298"/>
      <c r="K1" s="298"/>
    </row>
    <row r="2" spans="1:11">
      <c r="A2" s="173"/>
      <c r="B2" s="211"/>
      <c r="C2" s="173"/>
      <c r="D2" s="173"/>
      <c r="E2" s="173"/>
      <c r="F2" s="173"/>
      <c r="G2" s="173"/>
      <c r="H2" s="173"/>
      <c r="I2" s="313" t="s">
        <v>127</v>
      </c>
      <c r="J2" s="313"/>
      <c r="K2" s="313"/>
    </row>
    <row r="3" spans="1:11">
      <c r="A3" s="315"/>
      <c r="B3" s="316"/>
      <c r="C3" s="314">
        <v>2011</v>
      </c>
      <c r="D3" s="314"/>
      <c r="E3" s="314"/>
      <c r="F3" s="314"/>
      <c r="G3" s="314"/>
      <c r="H3" s="314"/>
      <c r="I3" s="314"/>
      <c r="J3" s="314"/>
      <c r="K3" s="314"/>
    </row>
    <row r="4" spans="1:11">
      <c r="A4" s="317"/>
      <c r="B4" s="318"/>
      <c r="C4" s="310" t="s">
        <v>130</v>
      </c>
      <c r="D4" s="311"/>
      <c r="E4" s="312"/>
      <c r="F4" s="310" t="s">
        <v>131</v>
      </c>
      <c r="G4" s="311"/>
      <c r="H4" s="312"/>
      <c r="I4" s="310" t="s">
        <v>132</v>
      </c>
      <c r="J4" s="311"/>
      <c r="K4" s="312"/>
    </row>
    <row r="5" spans="1:11" ht="33">
      <c r="A5" s="319"/>
      <c r="B5" s="320"/>
      <c r="C5" s="210" t="s">
        <v>134</v>
      </c>
      <c r="D5" s="210" t="s">
        <v>135</v>
      </c>
      <c r="E5" s="210" t="s">
        <v>136</v>
      </c>
      <c r="F5" s="210" t="s">
        <v>134</v>
      </c>
      <c r="G5" s="210" t="s">
        <v>135</v>
      </c>
      <c r="H5" s="210" t="s">
        <v>136</v>
      </c>
      <c r="I5" s="210" t="s">
        <v>134</v>
      </c>
      <c r="J5" s="210" t="s">
        <v>135</v>
      </c>
      <c r="K5" s="210" t="s">
        <v>136</v>
      </c>
    </row>
    <row r="6" spans="1:11">
      <c r="A6" s="207" t="s">
        <v>152</v>
      </c>
      <c r="B6" s="212"/>
      <c r="C6" s="204">
        <v>727</v>
      </c>
      <c r="D6" s="204">
        <v>140.69999999999999</v>
      </c>
      <c r="E6" s="204">
        <v>156.69999999999999</v>
      </c>
      <c r="F6" s="204">
        <v>428</v>
      </c>
      <c r="G6" s="204">
        <v>169</v>
      </c>
      <c r="H6" s="204">
        <v>214.8</v>
      </c>
      <c r="I6" s="205">
        <v>299</v>
      </c>
      <c r="J6" s="204">
        <v>113.5</v>
      </c>
      <c r="K6" s="204">
        <v>112.8</v>
      </c>
    </row>
    <row r="7" spans="1:11">
      <c r="A7" s="207" t="s">
        <v>153</v>
      </c>
      <c r="B7" s="212"/>
      <c r="C7" s="204">
        <v>132</v>
      </c>
      <c r="D7" s="204">
        <v>25.5</v>
      </c>
      <c r="E7" s="204">
        <v>29.8</v>
      </c>
      <c r="F7" s="204">
        <v>71</v>
      </c>
      <c r="G7" s="204">
        <v>28</v>
      </c>
      <c r="H7" s="204">
        <v>39.6</v>
      </c>
      <c r="I7" s="204">
        <v>61</v>
      </c>
      <c r="J7" s="204">
        <v>23.2</v>
      </c>
      <c r="K7" s="204">
        <v>23.3</v>
      </c>
    </row>
    <row r="8" spans="1:11">
      <c r="A8" s="207" t="s">
        <v>100</v>
      </c>
      <c r="B8" s="212"/>
      <c r="C8" s="204">
        <v>129</v>
      </c>
      <c r="D8" s="204">
        <v>25</v>
      </c>
      <c r="E8" s="204">
        <v>27.9</v>
      </c>
      <c r="F8" s="204">
        <v>88</v>
      </c>
      <c r="G8" s="204">
        <v>34.700000000000003</v>
      </c>
      <c r="H8" s="204">
        <v>41.8</v>
      </c>
      <c r="I8" s="204">
        <v>41</v>
      </c>
      <c r="J8" s="204">
        <v>15.6</v>
      </c>
      <c r="K8" s="204">
        <v>16.100000000000001</v>
      </c>
    </row>
    <row r="9" spans="1:11">
      <c r="A9" s="207" t="s">
        <v>154</v>
      </c>
      <c r="B9" s="212"/>
      <c r="C9" s="204">
        <v>46</v>
      </c>
      <c r="D9" s="204">
        <v>8.9</v>
      </c>
      <c r="E9" s="204">
        <v>10.199999999999999</v>
      </c>
      <c r="F9" s="204">
        <v>26</v>
      </c>
      <c r="G9" s="204">
        <v>10.3</v>
      </c>
      <c r="H9" s="204">
        <v>13.5</v>
      </c>
      <c r="I9" s="204">
        <v>20</v>
      </c>
      <c r="J9" s="204">
        <v>7.6</v>
      </c>
      <c r="K9" s="204">
        <v>7.6</v>
      </c>
    </row>
    <row r="10" spans="1:11">
      <c r="A10" s="207" t="s">
        <v>81</v>
      </c>
      <c r="B10" s="212"/>
      <c r="C10" s="204">
        <v>70</v>
      </c>
      <c r="D10" s="204">
        <v>13.5</v>
      </c>
      <c r="E10" s="204">
        <v>15.7</v>
      </c>
      <c r="F10" s="204">
        <v>41</v>
      </c>
      <c r="G10" s="204">
        <v>16.2</v>
      </c>
      <c r="H10" s="204">
        <v>22</v>
      </c>
      <c r="I10" s="204">
        <v>29</v>
      </c>
      <c r="J10" s="204">
        <v>11</v>
      </c>
      <c r="K10" s="204">
        <v>11</v>
      </c>
    </row>
    <row r="11" spans="1:11">
      <c r="A11" s="207" t="s">
        <v>80</v>
      </c>
      <c r="B11" s="212"/>
      <c r="C11" s="204">
        <v>60</v>
      </c>
      <c r="D11" s="204">
        <v>11.6</v>
      </c>
      <c r="E11" s="204">
        <v>12.8</v>
      </c>
      <c r="F11" s="204">
        <v>45</v>
      </c>
      <c r="G11" s="204">
        <v>17.8</v>
      </c>
      <c r="H11" s="204">
        <v>21.4</v>
      </c>
      <c r="I11" s="204">
        <v>15</v>
      </c>
      <c r="J11" s="204">
        <v>5.7</v>
      </c>
      <c r="K11" s="204">
        <v>6</v>
      </c>
    </row>
    <row r="12" spans="1:11">
      <c r="A12" s="207" t="s">
        <v>35</v>
      </c>
      <c r="B12" s="217" t="s">
        <v>171</v>
      </c>
      <c r="C12" s="204">
        <v>27</v>
      </c>
      <c r="D12" s="204">
        <v>10.199999999999999</v>
      </c>
      <c r="E12" s="204">
        <v>9.1999999999999993</v>
      </c>
      <c r="F12" s="204" t="s">
        <v>168</v>
      </c>
      <c r="G12" s="204" t="s">
        <v>168</v>
      </c>
      <c r="H12" s="204" t="s">
        <v>168</v>
      </c>
      <c r="I12" s="204">
        <v>27</v>
      </c>
      <c r="J12" s="204">
        <v>10.199999999999999</v>
      </c>
      <c r="K12" s="204">
        <v>9.1999999999999993</v>
      </c>
    </row>
    <row r="13" spans="1:11">
      <c r="A13" s="207" t="s">
        <v>36</v>
      </c>
      <c r="B13" s="212"/>
      <c r="C13" s="204">
        <v>47</v>
      </c>
      <c r="D13" s="204">
        <v>9.1</v>
      </c>
      <c r="E13" s="204">
        <v>9.4</v>
      </c>
      <c r="F13" s="204">
        <v>34</v>
      </c>
      <c r="G13" s="204">
        <v>13.4</v>
      </c>
      <c r="H13" s="204">
        <v>14.4</v>
      </c>
      <c r="I13" s="204">
        <v>13</v>
      </c>
      <c r="J13" s="204">
        <v>4.9000000000000004</v>
      </c>
      <c r="K13" s="204">
        <v>4.9000000000000004</v>
      </c>
    </row>
    <row r="14" spans="1:11">
      <c r="A14" s="207" t="s">
        <v>42</v>
      </c>
      <c r="B14" s="212"/>
      <c r="C14" s="204">
        <v>9</v>
      </c>
      <c r="D14" s="204">
        <v>1.7</v>
      </c>
      <c r="E14" s="204">
        <v>2</v>
      </c>
      <c r="F14" s="204">
        <v>4</v>
      </c>
      <c r="G14" s="204">
        <v>1.6</v>
      </c>
      <c r="H14" s="204">
        <v>2.2000000000000002</v>
      </c>
      <c r="I14" s="204">
        <v>5</v>
      </c>
      <c r="J14" s="204">
        <v>1.9</v>
      </c>
      <c r="K14" s="204">
        <v>1.9</v>
      </c>
    </row>
    <row r="15" spans="1:11">
      <c r="A15" s="207" t="s">
        <v>103</v>
      </c>
      <c r="B15" s="212"/>
      <c r="C15" s="204">
        <v>19</v>
      </c>
      <c r="D15" s="204">
        <v>3.7</v>
      </c>
      <c r="E15" s="204">
        <v>3.8</v>
      </c>
      <c r="F15" s="204">
        <v>10</v>
      </c>
      <c r="G15" s="204">
        <v>3.9</v>
      </c>
      <c r="H15" s="204">
        <v>4.8</v>
      </c>
      <c r="I15" s="204">
        <v>9</v>
      </c>
      <c r="J15" s="204">
        <v>3.4</v>
      </c>
      <c r="K15" s="204">
        <v>3.2</v>
      </c>
    </row>
    <row r="16" spans="1:11">
      <c r="A16" s="207" t="s">
        <v>104</v>
      </c>
      <c r="B16" s="217" t="s">
        <v>173</v>
      </c>
      <c r="C16" s="204">
        <v>16</v>
      </c>
      <c r="D16" s="204">
        <v>6.3</v>
      </c>
      <c r="E16" s="204">
        <v>10.8</v>
      </c>
      <c r="F16" s="204">
        <v>16</v>
      </c>
      <c r="G16" s="204">
        <v>6.3</v>
      </c>
      <c r="H16" s="204">
        <v>10.8</v>
      </c>
      <c r="I16" s="204" t="s">
        <v>168</v>
      </c>
      <c r="J16" s="204" t="s">
        <v>168</v>
      </c>
      <c r="K16" s="204" t="s">
        <v>168</v>
      </c>
    </row>
    <row r="17" spans="1:11">
      <c r="A17" s="207" t="s">
        <v>39</v>
      </c>
      <c r="B17" s="212"/>
      <c r="C17" s="204">
        <v>22</v>
      </c>
      <c r="D17" s="204">
        <v>4.3</v>
      </c>
      <c r="E17" s="204">
        <v>4.7</v>
      </c>
      <c r="F17" s="204">
        <v>14</v>
      </c>
      <c r="G17" s="204">
        <v>5.5</v>
      </c>
      <c r="H17" s="204">
        <v>6.7</v>
      </c>
      <c r="I17" s="204">
        <v>8</v>
      </c>
      <c r="J17" s="204">
        <v>3</v>
      </c>
      <c r="K17" s="204">
        <v>3.1</v>
      </c>
    </row>
    <row r="18" spans="1:11">
      <c r="A18" s="207" t="s">
        <v>172</v>
      </c>
      <c r="B18" s="217" t="s">
        <v>171</v>
      </c>
      <c r="C18" s="204">
        <v>14</v>
      </c>
      <c r="D18" s="204">
        <v>5.3</v>
      </c>
      <c r="E18" s="204">
        <v>5.3</v>
      </c>
      <c r="F18" s="204" t="s">
        <v>168</v>
      </c>
      <c r="G18" s="204" t="s">
        <v>168</v>
      </c>
      <c r="H18" s="204" t="s">
        <v>168</v>
      </c>
      <c r="I18" s="204">
        <v>14</v>
      </c>
      <c r="J18" s="204">
        <v>5.3</v>
      </c>
      <c r="K18" s="204">
        <v>5.3</v>
      </c>
    </row>
    <row r="19" spans="1:11">
      <c r="A19" s="207" t="s">
        <v>32</v>
      </c>
      <c r="B19" s="212"/>
      <c r="C19" s="204">
        <v>27</v>
      </c>
      <c r="D19" s="204">
        <v>5.2</v>
      </c>
      <c r="E19" s="204">
        <v>5</v>
      </c>
      <c r="F19" s="204">
        <v>15</v>
      </c>
      <c r="G19" s="204">
        <v>5.9</v>
      </c>
      <c r="H19" s="204">
        <v>5.5</v>
      </c>
      <c r="I19" s="204">
        <v>12</v>
      </c>
      <c r="J19" s="204">
        <v>4.5999999999999996</v>
      </c>
      <c r="K19" s="204">
        <v>4.3</v>
      </c>
    </row>
    <row r="20" spans="1:11">
      <c r="A20" s="207" t="s">
        <v>45</v>
      </c>
      <c r="B20" s="212"/>
      <c r="C20" s="204">
        <v>5</v>
      </c>
      <c r="D20" s="204">
        <v>1</v>
      </c>
      <c r="E20" s="204">
        <v>1.3</v>
      </c>
      <c r="F20" s="204">
        <v>4</v>
      </c>
      <c r="G20" s="204">
        <v>1.6</v>
      </c>
      <c r="H20" s="204">
        <v>2.8</v>
      </c>
      <c r="I20" s="204">
        <v>1</v>
      </c>
      <c r="J20" s="204">
        <v>0.4</v>
      </c>
      <c r="K20" s="204">
        <v>0.4</v>
      </c>
    </row>
    <row r="21" spans="1:11">
      <c r="A21" s="207" t="s">
        <v>155</v>
      </c>
      <c r="B21" s="212"/>
      <c r="C21" s="204">
        <v>4</v>
      </c>
      <c r="D21" s="204">
        <v>0.8</v>
      </c>
      <c r="E21" s="204">
        <v>0.8</v>
      </c>
      <c r="F21" s="204">
        <v>2</v>
      </c>
      <c r="G21" s="204">
        <v>0.8</v>
      </c>
      <c r="H21" s="204">
        <v>1</v>
      </c>
      <c r="I21" s="204">
        <v>2</v>
      </c>
      <c r="J21" s="204">
        <v>0.8</v>
      </c>
      <c r="K21" s="204">
        <v>0.7</v>
      </c>
    </row>
    <row r="22" spans="1:11">
      <c r="A22" s="207" t="s">
        <v>47</v>
      </c>
      <c r="B22" s="212"/>
      <c r="C22" s="204">
        <v>8</v>
      </c>
      <c r="D22" s="204">
        <v>1.5</v>
      </c>
      <c r="E22" s="204">
        <v>1.5</v>
      </c>
      <c r="F22" s="204">
        <v>8</v>
      </c>
      <c r="G22" s="204">
        <v>3.2</v>
      </c>
      <c r="H22" s="204">
        <v>3.4</v>
      </c>
      <c r="I22" s="204">
        <v>0</v>
      </c>
      <c r="J22" s="204">
        <v>0</v>
      </c>
      <c r="K22" s="204">
        <v>0</v>
      </c>
    </row>
    <row r="23" spans="1:11">
      <c r="A23" s="207" t="s">
        <v>56</v>
      </c>
      <c r="B23" s="217" t="s">
        <v>171</v>
      </c>
      <c r="C23" s="204">
        <v>6</v>
      </c>
      <c r="D23" s="204">
        <v>2.2999999999999998</v>
      </c>
      <c r="E23" s="204">
        <v>2.1</v>
      </c>
      <c r="F23" s="204" t="s">
        <v>168</v>
      </c>
      <c r="G23" s="204" t="s">
        <v>168</v>
      </c>
      <c r="H23" s="204" t="s">
        <v>168</v>
      </c>
      <c r="I23" s="204">
        <v>6</v>
      </c>
      <c r="J23" s="204">
        <v>2.2999999999999998</v>
      </c>
      <c r="K23" s="204">
        <v>2.1</v>
      </c>
    </row>
    <row r="24" spans="1:11">
      <c r="A24" s="207" t="s">
        <v>106</v>
      </c>
      <c r="B24" s="212"/>
      <c r="C24" s="204">
        <v>7</v>
      </c>
      <c r="D24" s="204">
        <v>1.4</v>
      </c>
      <c r="E24" s="204">
        <v>1.2</v>
      </c>
      <c r="F24" s="204">
        <v>4</v>
      </c>
      <c r="G24" s="204">
        <v>1.6</v>
      </c>
      <c r="H24" s="204">
        <v>1.4</v>
      </c>
      <c r="I24" s="204">
        <v>3</v>
      </c>
      <c r="J24" s="204">
        <v>1.1000000000000001</v>
      </c>
      <c r="K24" s="204">
        <v>1</v>
      </c>
    </row>
    <row r="25" spans="1:11">
      <c r="A25" s="207" t="s">
        <v>122</v>
      </c>
      <c r="B25" s="212"/>
      <c r="C25" s="204">
        <v>11</v>
      </c>
      <c r="D25" s="204">
        <v>2.1</v>
      </c>
      <c r="E25" s="204">
        <v>2.7</v>
      </c>
      <c r="F25" s="204">
        <v>4</v>
      </c>
      <c r="G25" s="204">
        <v>1.6</v>
      </c>
      <c r="H25" s="204">
        <v>2.9</v>
      </c>
      <c r="I25" s="204">
        <v>7</v>
      </c>
      <c r="J25" s="204">
        <v>2.7</v>
      </c>
      <c r="K25" s="204">
        <v>2.6</v>
      </c>
    </row>
    <row r="26" spans="1:11">
      <c r="A26" s="208" t="s">
        <v>156</v>
      </c>
      <c r="B26" s="213"/>
      <c r="C26" s="204">
        <v>3</v>
      </c>
      <c r="D26" s="204">
        <v>0.6</v>
      </c>
      <c r="E26" s="204">
        <v>0.5</v>
      </c>
      <c r="F26" s="204">
        <v>3</v>
      </c>
      <c r="G26" s="204">
        <v>1.2</v>
      </c>
      <c r="H26" s="204">
        <v>1</v>
      </c>
      <c r="I26" s="204">
        <v>0</v>
      </c>
      <c r="J26" s="204">
        <v>0</v>
      </c>
      <c r="K26" s="204">
        <v>0</v>
      </c>
    </row>
    <row r="27" spans="1:11">
      <c r="A27" s="208" t="s">
        <v>157</v>
      </c>
      <c r="B27" s="213"/>
      <c r="C27" s="204">
        <v>3</v>
      </c>
      <c r="D27" s="204">
        <v>0.6</v>
      </c>
      <c r="E27" s="204">
        <v>0.7</v>
      </c>
      <c r="F27" s="204">
        <v>3</v>
      </c>
      <c r="G27" s="204">
        <v>1.2</v>
      </c>
      <c r="H27" s="204">
        <v>1.6</v>
      </c>
      <c r="I27" s="204">
        <v>0</v>
      </c>
      <c r="J27" s="204">
        <v>0</v>
      </c>
      <c r="K27" s="204">
        <v>0</v>
      </c>
    </row>
    <row r="28" spans="1:11">
      <c r="A28" s="208" t="s">
        <v>158</v>
      </c>
      <c r="B28" s="217" t="s">
        <v>171</v>
      </c>
      <c r="C28" s="204">
        <v>4</v>
      </c>
      <c r="D28" s="204">
        <v>1.5</v>
      </c>
      <c r="E28" s="204">
        <v>1.3</v>
      </c>
      <c r="F28" s="204" t="s">
        <v>168</v>
      </c>
      <c r="G28" s="204" t="s">
        <v>168</v>
      </c>
      <c r="H28" s="204" t="s">
        <v>168</v>
      </c>
      <c r="I28" s="204">
        <v>4</v>
      </c>
      <c r="J28" s="204">
        <v>1.5</v>
      </c>
      <c r="K28" s="204">
        <v>1.3</v>
      </c>
    </row>
    <row r="29" spans="1:11">
      <c r="A29" s="208" t="s">
        <v>159</v>
      </c>
      <c r="B29" s="213"/>
      <c r="C29" s="204">
        <v>6</v>
      </c>
      <c r="D29" s="204">
        <v>1.2</v>
      </c>
      <c r="E29" s="204">
        <v>1.2</v>
      </c>
      <c r="F29" s="204">
        <v>3</v>
      </c>
      <c r="G29" s="204">
        <v>1.2</v>
      </c>
      <c r="H29" s="204">
        <v>1.5</v>
      </c>
      <c r="I29" s="204">
        <v>3</v>
      </c>
      <c r="J29" s="204">
        <v>1.1000000000000001</v>
      </c>
      <c r="K29" s="204">
        <v>1</v>
      </c>
    </row>
    <row r="30" spans="1:11">
      <c r="A30" s="208" t="s">
        <v>48</v>
      </c>
      <c r="B30" s="213"/>
      <c r="C30" s="204">
        <v>6</v>
      </c>
      <c r="D30" s="204">
        <v>1.2</v>
      </c>
      <c r="E30" s="204">
        <v>1.5</v>
      </c>
      <c r="F30" s="204">
        <v>2</v>
      </c>
      <c r="G30" s="204">
        <v>0.8</v>
      </c>
      <c r="H30" s="204">
        <v>1</v>
      </c>
      <c r="I30" s="204">
        <v>4</v>
      </c>
      <c r="J30" s="204">
        <v>1.5</v>
      </c>
      <c r="K30" s="204">
        <v>1.6</v>
      </c>
    </row>
    <row r="31" spans="1:11">
      <c r="A31" s="208" t="s">
        <v>160</v>
      </c>
      <c r="B31" s="213"/>
      <c r="C31" s="204">
        <v>0</v>
      </c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</row>
    <row r="32" spans="1:11">
      <c r="A32" s="208" t="s">
        <v>161</v>
      </c>
      <c r="B32" s="213"/>
      <c r="C32" s="204">
        <v>2</v>
      </c>
      <c r="D32" s="204">
        <v>0.4</v>
      </c>
      <c r="E32" s="204">
        <v>0.4</v>
      </c>
      <c r="F32" s="204">
        <v>2</v>
      </c>
      <c r="G32" s="204">
        <v>0.8</v>
      </c>
      <c r="H32" s="204">
        <v>0.8</v>
      </c>
      <c r="I32" s="204">
        <v>0</v>
      </c>
      <c r="J32" s="204">
        <v>0</v>
      </c>
      <c r="K32" s="204">
        <v>0</v>
      </c>
    </row>
    <row r="33" spans="1:11">
      <c r="A33" s="208" t="s">
        <v>162</v>
      </c>
      <c r="B33" s="213"/>
      <c r="C33" s="204">
        <v>1</v>
      </c>
      <c r="D33" s="204">
        <v>0.2</v>
      </c>
      <c r="E33" s="204">
        <v>0.2</v>
      </c>
      <c r="F33" s="204">
        <v>1</v>
      </c>
      <c r="G33" s="204">
        <v>0.4</v>
      </c>
      <c r="H33" s="204">
        <v>0.3</v>
      </c>
      <c r="I33" s="204">
        <v>0</v>
      </c>
      <c r="J33" s="204">
        <v>0</v>
      </c>
      <c r="K33" s="204">
        <v>0</v>
      </c>
    </row>
    <row r="34" spans="1:11">
      <c r="A34" s="208" t="s">
        <v>163</v>
      </c>
      <c r="B34" s="217" t="s">
        <v>173</v>
      </c>
      <c r="C34" s="204">
        <v>2</v>
      </c>
      <c r="D34" s="204">
        <v>0.8</v>
      </c>
      <c r="E34" s="204">
        <v>1</v>
      </c>
      <c r="F34" s="204">
        <v>2</v>
      </c>
      <c r="G34" s="204">
        <v>0.8</v>
      </c>
      <c r="H34" s="204">
        <v>1</v>
      </c>
      <c r="I34" s="204" t="s">
        <v>168</v>
      </c>
      <c r="J34" s="204" t="s">
        <v>168</v>
      </c>
      <c r="K34" s="204" t="s">
        <v>168</v>
      </c>
    </row>
    <row r="35" spans="1:11">
      <c r="A35" s="208" t="s">
        <v>164</v>
      </c>
      <c r="B35" s="213"/>
      <c r="C35" s="204">
        <v>2</v>
      </c>
      <c r="D35" s="204">
        <v>0.4</v>
      </c>
      <c r="E35" s="204">
        <v>0.5</v>
      </c>
      <c r="F35" s="204">
        <v>2</v>
      </c>
      <c r="G35" s="204">
        <v>0.8</v>
      </c>
      <c r="H35" s="204">
        <v>1</v>
      </c>
      <c r="I35" s="204">
        <v>0</v>
      </c>
      <c r="J35" s="204">
        <v>0</v>
      </c>
      <c r="K35" s="204">
        <v>0</v>
      </c>
    </row>
    <row r="36" spans="1:11">
      <c r="A36" s="208" t="s">
        <v>165</v>
      </c>
      <c r="B36" s="213"/>
      <c r="C36" s="204">
        <v>0</v>
      </c>
      <c r="D36" s="204">
        <v>0</v>
      </c>
      <c r="E36" s="204">
        <v>0</v>
      </c>
      <c r="F36" s="204">
        <v>0</v>
      </c>
      <c r="G36" s="204">
        <v>0</v>
      </c>
      <c r="H36" s="204">
        <v>0</v>
      </c>
      <c r="I36" s="204">
        <v>0</v>
      </c>
      <c r="J36" s="204">
        <v>0</v>
      </c>
      <c r="K36" s="204">
        <v>0</v>
      </c>
    </row>
    <row r="37" spans="1:11">
      <c r="A37" s="208" t="s">
        <v>166</v>
      </c>
      <c r="B37" s="213"/>
      <c r="C37" s="204">
        <v>0</v>
      </c>
      <c r="D37" s="204">
        <v>0</v>
      </c>
      <c r="E37" s="204">
        <v>0</v>
      </c>
      <c r="F37" s="204">
        <v>0</v>
      </c>
      <c r="G37" s="204">
        <v>0</v>
      </c>
      <c r="H37" s="204">
        <v>0</v>
      </c>
      <c r="I37" s="204">
        <v>0</v>
      </c>
      <c r="J37" s="204">
        <v>0</v>
      </c>
      <c r="K37" s="204">
        <v>0</v>
      </c>
    </row>
    <row r="38" spans="1:11">
      <c r="A38" s="209" t="s">
        <v>167</v>
      </c>
      <c r="B38" s="214"/>
      <c r="C38" s="206">
        <v>1</v>
      </c>
      <c r="D38" s="206">
        <v>0.2</v>
      </c>
      <c r="E38" s="206">
        <v>0.2</v>
      </c>
      <c r="F38" s="206">
        <v>0</v>
      </c>
      <c r="G38" s="206">
        <v>0</v>
      </c>
      <c r="H38" s="206">
        <v>0</v>
      </c>
      <c r="I38" s="206">
        <v>1</v>
      </c>
      <c r="J38" s="206">
        <v>0.4</v>
      </c>
      <c r="K38" s="206">
        <v>0.4</v>
      </c>
    </row>
    <row r="39" spans="1:11">
      <c r="A39" s="203" t="s">
        <v>170</v>
      </c>
      <c r="B39" s="215"/>
    </row>
    <row r="40" spans="1:11">
      <c r="A40" s="125" t="s">
        <v>149</v>
      </c>
    </row>
  </sheetData>
  <mergeCells count="7">
    <mergeCell ref="C4:E4"/>
    <mergeCell ref="F4:H4"/>
    <mergeCell ref="I4:K4"/>
    <mergeCell ref="A1:K1"/>
    <mergeCell ref="I2:K2"/>
    <mergeCell ref="C3:K3"/>
    <mergeCell ref="A3:B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sqref="A1:K1"/>
    </sheetView>
  </sheetViews>
  <sheetFormatPr defaultRowHeight="16.5"/>
  <cols>
    <col min="1" max="1" width="9" style="225"/>
    <col min="2" max="2" width="32.875" style="218" customWidth="1"/>
    <col min="3" max="4" width="12.625" style="218" customWidth="1"/>
    <col min="5" max="5" width="13.625" style="218" customWidth="1"/>
    <col min="6" max="7" width="12.625" style="218" customWidth="1"/>
    <col min="8" max="8" width="13.625" style="218" customWidth="1"/>
    <col min="9" max="10" width="12.625" style="218" customWidth="1"/>
    <col min="11" max="11" width="13.625" style="218" customWidth="1"/>
    <col min="12" max="16384" width="9" style="218"/>
  </cols>
  <sheetData>
    <row r="1" spans="1:11" s="235" customFormat="1" ht="30" customHeight="1">
      <c r="A1" s="321" t="s">
        <v>196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>
      <c r="A2" s="228"/>
      <c r="B2" s="229"/>
      <c r="C2" s="229"/>
      <c r="D2" s="229"/>
      <c r="E2" s="229"/>
      <c r="F2" s="229"/>
      <c r="G2" s="229"/>
      <c r="H2" s="229"/>
      <c r="I2" s="323" t="s">
        <v>177</v>
      </c>
      <c r="J2" s="323"/>
      <c r="K2" s="323"/>
    </row>
    <row r="3" spans="1:11" ht="24" customHeight="1">
      <c r="A3" s="324" t="s">
        <v>175</v>
      </c>
      <c r="B3" s="327" t="s">
        <v>188</v>
      </c>
      <c r="C3" s="330">
        <v>2012</v>
      </c>
      <c r="D3" s="331"/>
      <c r="E3" s="331"/>
      <c r="F3" s="331"/>
      <c r="G3" s="331"/>
      <c r="H3" s="331"/>
      <c r="I3" s="331"/>
      <c r="J3" s="331"/>
      <c r="K3" s="332"/>
    </row>
    <row r="4" spans="1:11" ht="24" customHeight="1">
      <c r="A4" s="325"/>
      <c r="B4" s="328"/>
      <c r="C4" s="333" t="s">
        <v>113</v>
      </c>
      <c r="D4" s="333"/>
      <c r="E4" s="334"/>
      <c r="F4" s="335" t="s">
        <v>114</v>
      </c>
      <c r="G4" s="333"/>
      <c r="H4" s="334"/>
      <c r="I4" s="335" t="s">
        <v>115</v>
      </c>
      <c r="J4" s="333"/>
      <c r="K4" s="333"/>
    </row>
    <row r="5" spans="1:11" ht="39.950000000000003" customHeight="1">
      <c r="A5" s="326"/>
      <c r="B5" s="329"/>
      <c r="C5" s="230" t="s">
        <v>181</v>
      </c>
      <c r="D5" s="231" t="s">
        <v>183</v>
      </c>
      <c r="E5" s="231" t="s">
        <v>182</v>
      </c>
      <c r="F5" s="230" t="s">
        <v>181</v>
      </c>
      <c r="G5" s="231" t="s">
        <v>183</v>
      </c>
      <c r="H5" s="231" t="s">
        <v>182</v>
      </c>
      <c r="I5" s="230" t="s">
        <v>184</v>
      </c>
      <c r="J5" s="231" t="s">
        <v>183</v>
      </c>
      <c r="K5" s="232" t="s">
        <v>182</v>
      </c>
    </row>
    <row r="6" spans="1:11" ht="24" customHeight="1">
      <c r="A6" s="226"/>
      <c r="B6" s="219" t="s">
        <v>97</v>
      </c>
      <c r="C6" s="237">
        <v>780</v>
      </c>
      <c r="D6" s="238">
        <v>148.9</v>
      </c>
      <c r="E6" s="238">
        <v>160.1</v>
      </c>
      <c r="F6" s="239">
        <v>438</v>
      </c>
      <c r="G6" s="238">
        <v>170.8</v>
      </c>
      <c r="H6" s="238">
        <v>212.2</v>
      </c>
      <c r="I6" s="240">
        <v>342</v>
      </c>
      <c r="J6" s="238">
        <v>127.8</v>
      </c>
      <c r="K6" s="238">
        <v>122.4</v>
      </c>
    </row>
    <row r="7" spans="1:11" ht="24" customHeight="1">
      <c r="A7" s="233">
        <v>1</v>
      </c>
      <c r="B7" s="255" t="s">
        <v>99</v>
      </c>
      <c r="C7" s="241">
        <v>144</v>
      </c>
      <c r="D7" s="242">
        <v>27.5</v>
      </c>
      <c r="E7" s="242">
        <v>32</v>
      </c>
      <c r="F7" s="243">
        <v>87</v>
      </c>
      <c r="G7" s="242">
        <v>33.9</v>
      </c>
      <c r="H7" s="242">
        <v>47.1</v>
      </c>
      <c r="I7" s="244">
        <v>57</v>
      </c>
      <c r="J7" s="242">
        <v>21.3</v>
      </c>
      <c r="K7" s="242">
        <v>21.4</v>
      </c>
    </row>
    <row r="8" spans="1:11" ht="24" customHeight="1">
      <c r="A8" s="233">
        <v>2</v>
      </c>
      <c r="B8" s="220" t="s">
        <v>100</v>
      </c>
      <c r="C8" s="241">
        <v>134</v>
      </c>
      <c r="D8" s="242">
        <v>25.6</v>
      </c>
      <c r="E8" s="242">
        <v>27.4</v>
      </c>
      <c r="F8" s="243">
        <v>83</v>
      </c>
      <c r="G8" s="242">
        <v>32.4</v>
      </c>
      <c r="H8" s="242">
        <v>38</v>
      </c>
      <c r="I8" s="244">
        <v>51</v>
      </c>
      <c r="J8" s="242">
        <v>19.100000000000001</v>
      </c>
      <c r="K8" s="242">
        <v>18.899999999999999</v>
      </c>
    </row>
    <row r="9" spans="1:11" ht="24" customHeight="1">
      <c r="A9" s="233">
        <v>3</v>
      </c>
      <c r="B9" s="220" t="s">
        <v>81</v>
      </c>
      <c r="C9" s="241">
        <v>79</v>
      </c>
      <c r="D9" s="242">
        <v>15.1</v>
      </c>
      <c r="E9" s="242">
        <v>16.600000000000001</v>
      </c>
      <c r="F9" s="243">
        <v>42</v>
      </c>
      <c r="G9" s="242">
        <v>16.399999999999999</v>
      </c>
      <c r="H9" s="242">
        <v>20.9</v>
      </c>
      <c r="I9" s="244">
        <v>37</v>
      </c>
      <c r="J9" s="242">
        <v>13.8</v>
      </c>
      <c r="K9" s="242">
        <v>13.2</v>
      </c>
    </row>
    <row r="10" spans="1:11" ht="24" customHeight="1">
      <c r="A10" s="233">
        <v>4</v>
      </c>
      <c r="B10" s="220" t="s">
        <v>35</v>
      </c>
      <c r="C10" s="241">
        <v>35</v>
      </c>
      <c r="D10" s="242">
        <v>13.1</v>
      </c>
      <c r="E10" s="242">
        <v>11.6</v>
      </c>
      <c r="F10" s="243">
        <v>0</v>
      </c>
      <c r="G10" s="242">
        <v>0</v>
      </c>
      <c r="H10" s="242">
        <v>0</v>
      </c>
      <c r="I10" s="244">
        <v>35</v>
      </c>
      <c r="J10" s="242">
        <v>13.1</v>
      </c>
      <c r="K10" s="242">
        <v>11.6</v>
      </c>
    </row>
    <row r="11" spans="1:11" ht="24" customHeight="1">
      <c r="A11" s="233">
        <v>5</v>
      </c>
      <c r="B11" s="220" t="s">
        <v>80</v>
      </c>
      <c r="C11" s="241">
        <v>64</v>
      </c>
      <c r="D11" s="242">
        <v>12.2</v>
      </c>
      <c r="E11" s="242">
        <v>12.8</v>
      </c>
      <c r="F11" s="243">
        <v>48</v>
      </c>
      <c r="G11" s="242">
        <v>18.7</v>
      </c>
      <c r="H11" s="242">
        <v>21.5</v>
      </c>
      <c r="I11" s="244">
        <v>16</v>
      </c>
      <c r="J11" s="242">
        <v>6</v>
      </c>
      <c r="K11" s="242">
        <v>5.7</v>
      </c>
    </row>
    <row r="12" spans="1:11" ht="24" customHeight="1">
      <c r="A12" s="233">
        <v>6</v>
      </c>
      <c r="B12" s="220" t="s">
        <v>174</v>
      </c>
      <c r="C12" s="241">
        <v>59</v>
      </c>
      <c r="D12" s="242">
        <v>11.3</v>
      </c>
      <c r="E12" s="242">
        <v>12.2</v>
      </c>
      <c r="F12" s="243">
        <v>40</v>
      </c>
      <c r="G12" s="242">
        <v>15.6</v>
      </c>
      <c r="H12" s="242">
        <v>20.5</v>
      </c>
      <c r="I12" s="243">
        <v>19</v>
      </c>
      <c r="J12" s="242">
        <v>7.1</v>
      </c>
      <c r="K12" s="242">
        <v>6.7</v>
      </c>
    </row>
    <row r="13" spans="1:11" ht="24" customHeight="1">
      <c r="A13" s="233">
        <v>7</v>
      </c>
      <c r="B13" s="220" t="s">
        <v>36</v>
      </c>
      <c r="C13" s="241">
        <v>55</v>
      </c>
      <c r="D13" s="242">
        <v>10.5</v>
      </c>
      <c r="E13" s="242">
        <v>10.5</v>
      </c>
      <c r="F13" s="243">
        <v>43</v>
      </c>
      <c r="G13" s="242">
        <v>16.8</v>
      </c>
      <c r="H13" s="242">
        <v>17.8</v>
      </c>
      <c r="I13" s="244">
        <v>12</v>
      </c>
      <c r="J13" s="242">
        <v>4.5</v>
      </c>
      <c r="K13" s="242">
        <v>4.3</v>
      </c>
    </row>
    <row r="14" spans="1:11" ht="24" customHeight="1">
      <c r="A14" s="233">
        <v>8</v>
      </c>
      <c r="B14" s="220" t="s">
        <v>172</v>
      </c>
      <c r="C14" s="241">
        <v>21</v>
      </c>
      <c r="D14" s="242">
        <v>7.8</v>
      </c>
      <c r="E14" s="242">
        <v>6.9</v>
      </c>
      <c r="F14" s="243">
        <v>0</v>
      </c>
      <c r="G14" s="242">
        <v>0</v>
      </c>
      <c r="H14" s="242">
        <v>0</v>
      </c>
      <c r="I14" s="244">
        <v>21</v>
      </c>
      <c r="J14" s="242">
        <v>7.8</v>
      </c>
      <c r="K14" s="242">
        <v>6.9</v>
      </c>
    </row>
    <row r="15" spans="1:11" ht="24" customHeight="1">
      <c r="A15" s="233">
        <v>9</v>
      </c>
      <c r="B15" s="220" t="s">
        <v>104</v>
      </c>
      <c r="C15" s="241">
        <v>13</v>
      </c>
      <c r="D15" s="242">
        <v>5.0999999999999996</v>
      </c>
      <c r="E15" s="242">
        <v>7.7</v>
      </c>
      <c r="F15" s="243">
        <v>13</v>
      </c>
      <c r="G15" s="242">
        <v>5.0999999999999996</v>
      </c>
      <c r="H15" s="242">
        <v>7.7</v>
      </c>
      <c r="I15" s="243">
        <v>0</v>
      </c>
      <c r="J15" s="242">
        <v>0</v>
      </c>
      <c r="K15" s="242">
        <v>0</v>
      </c>
    </row>
    <row r="16" spans="1:11" ht="24" customHeight="1">
      <c r="A16" s="234">
        <v>10</v>
      </c>
      <c r="B16" s="222" t="s">
        <v>32</v>
      </c>
      <c r="C16" s="245">
        <v>26</v>
      </c>
      <c r="D16" s="246">
        <v>5</v>
      </c>
      <c r="E16" s="246">
        <v>5</v>
      </c>
      <c r="F16" s="247">
        <v>13</v>
      </c>
      <c r="G16" s="248">
        <v>5.0999999999999996</v>
      </c>
      <c r="H16" s="248">
        <v>5.3</v>
      </c>
      <c r="I16" s="247">
        <v>13</v>
      </c>
      <c r="J16" s="248">
        <v>4.9000000000000004</v>
      </c>
      <c r="K16" s="248">
        <v>4.7</v>
      </c>
    </row>
    <row r="17" spans="1:9">
      <c r="A17" s="236" t="s">
        <v>197</v>
      </c>
    </row>
    <row r="18" spans="1:9">
      <c r="A18" s="249" t="s">
        <v>187</v>
      </c>
      <c r="F18" s="223"/>
    </row>
    <row r="19" spans="1:9">
      <c r="I19" s="224"/>
    </row>
  </sheetData>
  <mergeCells count="8">
    <mergeCell ref="A1:K1"/>
    <mergeCell ref="I2:K2"/>
    <mergeCell ref="A3:A5"/>
    <mergeCell ref="B3:B5"/>
    <mergeCell ref="C3:K3"/>
    <mergeCell ref="C4:E4"/>
    <mergeCell ref="F4:H4"/>
    <mergeCell ref="I4:K4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91</vt:lpstr>
      <vt:lpstr>92</vt:lpstr>
      <vt:lpstr>93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</vt:vector>
  </TitlesOfParts>
  <Company>行政院衛生署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914-3主要癌症死因順位(死亡數、死亡率) (93年以前統計室, 94年以後原住民委員會)</dc:title>
  <dc:subject>衛生署中英文網站</dc:subject>
  <dc:creator>行政院衛生署</dc:creator>
  <cp:keywords>性別統計</cp:keywords>
  <cp:lastModifiedBy>統計處楊宛眞</cp:lastModifiedBy>
  <cp:lastPrinted>2019-03-13T01:50:20Z</cp:lastPrinted>
  <dcterms:created xsi:type="dcterms:W3CDTF">2005-05-19T00:07:10Z</dcterms:created>
  <dcterms:modified xsi:type="dcterms:W3CDTF">2023-05-22T01:45:15Z</dcterms:modified>
  <cp:category>I20</cp:category>
</cp:coreProperties>
</file>